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ntesek-regi gepek\mentes\TRAFIC on BUGET (buget)\buget 2023\(6) mai 2023\proiect\rectificare mai 2023\"/>
    </mc:Choice>
  </mc:AlternateContent>
  <xr:revisionPtr revIDLastSave="0" documentId="13_ncr:1_{2EF072D0-F9D1-4612-8115-36437B29156B}" xr6:coauthVersionLast="47" xr6:coauthVersionMax="47" xr10:uidLastSave="{00000000-0000-0000-0000-000000000000}"/>
  <bookViews>
    <workbookView xWindow="-120" yWindow="-120" windowWidth="29040" windowHeight="15840" xr2:uid="{A5E58E54-8EB0-48C2-861D-7E52143B11DB}"/>
  </bookViews>
  <sheets>
    <sheet name="rect mai" sheetId="9" r:id="rId1"/>
    <sheet name="rect mart" sheetId="8" r:id="rId2"/>
    <sheet name="aprobat ian" sheetId="7" r:id="rId3"/>
    <sheet name="Sheet1" sheetId="1" r:id="rId4"/>
  </sheets>
  <definedNames>
    <definedName name="_xlnm._FilterDatabase" localSheetId="2" hidden="1">'aprobat ian'!$A$12:$AG$1888</definedName>
    <definedName name="_xlnm._FilterDatabase" localSheetId="0" hidden="1">'rect mai'!$A$12:$AG$1951</definedName>
    <definedName name="_xlnm._FilterDatabase" localSheetId="1" hidden="1">'rect mart'!$A$12:$AG$1888</definedName>
    <definedName name="_xlnm._FilterDatabase" localSheetId="3" hidden="1">Sheet1!$A$12:$J$925</definedName>
    <definedName name="_xlnm.Print_Area" localSheetId="2">'aprobat ian'!$A$1:$H$1899</definedName>
    <definedName name="_xlnm.Print_Area" localSheetId="0">'rect mai'!$A$1:$H$1962</definedName>
    <definedName name="_xlnm.Print_Area" localSheetId="1">'rect mart'!$A$1:$H$1899</definedName>
    <definedName name="_xlnm.Print_Area" localSheetId="3">Sheet1!$A$1:$H$936</definedName>
    <definedName name="_xlnm.Print_Titles" localSheetId="2">'aprobat ian'!$8:$11</definedName>
    <definedName name="_xlnm.Print_Titles" localSheetId="0">'rect mai'!$8:$11</definedName>
    <definedName name="_xlnm.Print_Titles" localSheetId="1">'rect mart'!$8:$11</definedName>
    <definedName name="_xlnm.Print_Titles" localSheetId="3">Sheet1!$8:$11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52" i="9" l="1"/>
  <c r="H1050" i="9"/>
  <c r="H1027" i="9"/>
  <c r="H1025" i="9"/>
  <c r="E1191" i="9"/>
  <c r="H1194" i="9"/>
  <c r="H1192" i="9"/>
  <c r="H1193" i="9"/>
  <c r="H1169" i="9"/>
  <c r="H1167" i="9"/>
  <c r="G1167" i="9"/>
  <c r="H1730" i="9"/>
  <c r="G1730" i="9"/>
  <c r="F1730" i="9"/>
  <c r="D1730" i="9"/>
  <c r="E1730" i="9" s="1"/>
  <c r="H1642" i="9"/>
  <c r="G1642" i="9"/>
  <c r="F1642" i="9"/>
  <c r="D1642" i="9"/>
  <c r="E1642" i="9" s="1"/>
  <c r="H1390" i="9"/>
  <c r="G1390" i="9"/>
  <c r="F1390" i="9"/>
  <c r="D1390" i="9"/>
  <c r="E1390" i="9" s="1"/>
  <c r="D1302" i="9"/>
  <c r="H1302" i="9"/>
  <c r="G1302" i="9"/>
  <c r="F1302" i="9"/>
  <c r="E1302" i="9"/>
  <c r="D1104" i="9"/>
  <c r="E1104" i="9" s="1"/>
  <c r="H1104" i="9"/>
  <c r="H1103" i="9" s="1"/>
  <c r="G1104" i="9"/>
  <c r="F1104" i="9"/>
  <c r="F1103" i="9" s="1"/>
  <c r="H1016" i="9"/>
  <c r="G1016" i="9"/>
  <c r="G1015" i="9" s="1"/>
  <c r="F1016" i="9"/>
  <c r="F1015" i="9" s="1"/>
  <c r="D1016" i="9"/>
  <c r="D1015" i="9" s="1"/>
  <c r="C952" i="9"/>
  <c r="C1041" i="9"/>
  <c r="C1919" i="9"/>
  <c r="C1864" i="9"/>
  <c r="C1810" i="9"/>
  <c r="C1755" i="9"/>
  <c r="D1735" i="9"/>
  <c r="C1735" i="9"/>
  <c r="C1702" i="9"/>
  <c r="C1667" i="9"/>
  <c r="C1614" i="9"/>
  <c r="C1579" i="9"/>
  <c r="C1524" i="9"/>
  <c r="C1470" i="9"/>
  <c r="C1415" i="9"/>
  <c r="C1362" i="9"/>
  <c r="C1327" i="9"/>
  <c r="C1307" i="9"/>
  <c r="C1274" i="9"/>
  <c r="C1238" i="9"/>
  <c r="C1183" i="9"/>
  <c r="C1129" i="9"/>
  <c r="C1076" i="9"/>
  <c r="H1015" i="9"/>
  <c r="E1069" i="9"/>
  <c r="E1068" i="9" s="1"/>
  <c r="H1068" i="9"/>
  <c r="G1068" i="9"/>
  <c r="F1068" i="9"/>
  <c r="D1068" i="9"/>
  <c r="E1157" i="9"/>
  <c r="E1156" i="9" s="1"/>
  <c r="H1156" i="9"/>
  <c r="G1156" i="9"/>
  <c r="F1156" i="9"/>
  <c r="D1156" i="9"/>
  <c r="E1211" i="9"/>
  <c r="E1210" i="9" s="1"/>
  <c r="H1210" i="9"/>
  <c r="G1210" i="9"/>
  <c r="F1210" i="9"/>
  <c r="D1210" i="9"/>
  <c r="E1266" i="9"/>
  <c r="I1266" i="9" s="1"/>
  <c r="H1265" i="9"/>
  <c r="G1265" i="9"/>
  <c r="F1265" i="9"/>
  <c r="D1265" i="9"/>
  <c r="E1355" i="9"/>
  <c r="E1354" i="9" s="1"/>
  <c r="H1354" i="9"/>
  <c r="G1354" i="9"/>
  <c r="F1354" i="9"/>
  <c r="D1354" i="9"/>
  <c r="E1443" i="9"/>
  <c r="E1442" i="9" s="1"/>
  <c r="H1442" i="9"/>
  <c r="G1442" i="9"/>
  <c r="F1442" i="9"/>
  <c r="D1442" i="9"/>
  <c r="E1498" i="9"/>
  <c r="E1497" i="9" s="1"/>
  <c r="H1497" i="9"/>
  <c r="G1497" i="9"/>
  <c r="F1497" i="9"/>
  <c r="D1497" i="9"/>
  <c r="E1552" i="9"/>
  <c r="E1551" i="9" s="1"/>
  <c r="H1551" i="9"/>
  <c r="G1551" i="9"/>
  <c r="F1551" i="9"/>
  <c r="D1551" i="9"/>
  <c r="E1607" i="9"/>
  <c r="E1606" i="9" s="1"/>
  <c r="H1606" i="9"/>
  <c r="G1606" i="9"/>
  <c r="F1606" i="9"/>
  <c r="D1606" i="9"/>
  <c r="E1695" i="9"/>
  <c r="I1695" i="9" s="1"/>
  <c r="H1694" i="9"/>
  <c r="G1694" i="9"/>
  <c r="F1694" i="9"/>
  <c r="E1694" i="9"/>
  <c r="D1694" i="9"/>
  <c r="E1783" i="9"/>
  <c r="I1783" i="9" s="1"/>
  <c r="H1782" i="9"/>
  <c r="G1782" i="9"/>
  <c r="F1782" i="9"/>
  <c r="D1782" i="9"/>
  <c r="E1838" i="9"/>
  <c r="E1837" i="9" s="1"/>
  <c r="H1837" i="9"/>
  <c r="G1837" i="9"/>
  <c r="F1837" i="9"/>
  <c r="D1837" i="9"/>
  <c r="E1892" i="9"/>
  <c r="E1891" i="9" s="1"/>
  <c r="H1891" i="9"/>
  <c r="G1891" i="9"/>
  <c r="F1891" i="9"/>
  <c r="D1891" i="9"/>
  <c r="D1920" i="9"/>
  <c r="H1946" i="9"/>
  <c r="E1947" i="9"/>
  <c r="G1946" i="9"/>
  <c r="F1946" i="9"/>
  <c r="I1945" i="9"/>
  <c r="I1890" i="9"/>
  <c r="I1836" i="9"/>
  <c r="I1781" i="9"/>
  <c r="I1728" i="9"/>
  <c r="I1693" i="9"/>
  <c r="I1696" i="9"/>
  <c r="E1697" i="9"/>
  <c r="I1697" i="9" s="1"/>
  <c r="I1698" i="9"/>
  <c r="I1640" i="9"/>
  <c r="I1605" i="9"/>
  <c r="I1550" i="9"/>
  <c r="I1496" i="9"/>
  <c r="I1441" i="9"/>
  <c r="I1388" i="9"/>
  <c r="I1353" i="9"/>
  <c r="I1300" i="9"/>
  <c r="I1264" i="9"/>
  <c r="I1209" i="9"/>
  <c r="I1155" i="9"/>
  <c r="G1103" i="9"/>
  <c r="I1102" i="9"/>
  <c r="I1067" i="9"/>
  <c r="I1014" i="9"/>
  <c r="I981" i="9"/>
  <c r="D1422" i="9"/>
  <c r="E1265" i="9" l="1"/>
  <c r="I1265" i="9" s="1"/>
  <c r="E1782" i="9"/>
  <c r="H980" i="9"/>
  <c r="H979" i="9" s="1"/>
  <c r="I1606" i="9"/>
  <c r="I1443" i="9"/>
  <c r="I1782" i="9"/>
  <c r="I1551" i="9"/>
  <c r="I1354" i="9"/>
  <c r="I1210" i="9"/>
  <c r="E1016" i="9"/>
  <c r="F980" i="9"/>
  <c r="F979" i="9" s="1"/>
  <c r="I1891" i="9"/>
  <c r="I1497" i="9"/>
  <c r="I1156" i="9"/>
  <c r="D980" i="9"/>
  <c r="E980" i="9" s="1"/>
  <c r="E979" i="9" s="1"/>
  <c r="I1837" i="9"/>
  <c r="I1694" i="9"/>
  <c r="I1442" i="9"/>
  <c r="I1068" i="9"/>
  <c r="G980" i="9"/>
  <c r="G979" i="9" s="1"/>
  <c r="I1069" i="9"/>
  <c r="I1157" i="9"/>
  <c r="I1211" i="9"/>
  <c r="I1355" i="9"/>
  <c r="I1498" i="9"/>
  <c r="I1552" i="9"/>
  <c r="I1607" i="9"/>
  <c r="I1838" i="9"/>
  <c r="I1892" i="9"/>
  <c r="I1947" i="9"/>
  <c r="E1946" i="9"/>
  <c r="D1946" i="9"/>
  <c r="I1104" i="9"/>
  <c r="D1103" i="9"/>
  <c r="E1103" i="9"/>
  <c r="D979" i="9" l="1"/>
  <c r="I980" i="9"/>
  <c r="I979" i="9"/>
  <c r="I1103" i="9"/>
  <c r="E1015" i="9"/>
  <c r="I1015" i="9" s="1"/>
  <c r="I1016" i="9"/>
  <c r="I1946" i="9"/>
  <c r="D1961" i="9"/>
  <c r="D1956" i="9"/>
  <c r="D1960" i="9"/>
  <c r="D1955" i="9"/>
  <c r="I1950" i="9"/>
  <c r="E1949" i="9"/>
  <c r="I1949" i="9" s="1"/>
  <c r="I1948" i="9"/>
  <c r="E1944" i="9"/>
  <c r="I1944" i="9" s="1"/>
  <c r="E1943" i="9"/>
  <c r="E1942" i="9"/>
  <c r="E1941" i="9"/>
  <c r="I1941" i="9" s="1"/>
  <c r="H1940" i="9"/>
  <c r="G1940" i="9"/>
  <c r="F1940" i="9"/>
  <c r="D1940" i="9"/>
  <c r="I1939" i="9"/>
  <c r="H1938" i="9"/>
  <c r="G1938" i="9"/>
  <c r="F1938" i="9"/>
  <c r="D1938" i="9"/>
  <c r="E1937" i="9"/>
  <c r="I1937" i="9" s="1"/>
  <c r="E1936" i="9"/>
  <c r="E1935" i="9"/>
  <c r="I1935" i="9" s="1"/>
  <c r="E1934" i="9"/>
  <c r="I1934" i="9" s="1"/>
  <c r="H1933" i="9"/>
  <c r="G1933" i="9"/>
  <c r="F1933" i="9"/>
  <c r="D1933" i="9"/>
  <c r="I1932" i="9"/>
  <c r="H1931" i="9"/>
  <c r="G1931" i="9"/>
  <c r="F1931" i="9"/>
  <c r="D1931" i="9"/>
  <c r="E1930" i="9"/>
  <c r="I1930" i="9" s="1"/>
  <c r="E1929" i="9"/>
  <c r="I1929" i="9" s="1"/>
  <c r="E1928" i="9"/>
  <c r="E1927" i="9"/>
  <c r="I1927" i="9" s="1"/>
  <c r="H1926" i="9"/>
  <c r="G1926" i="9"/>
  <c r="F1926" i="9"/>
  <c r="D1926" i="9"/>
  <c r="I1925" i="9"/>
  <c r="H1924" i="9"/>
  <c r="G1924" i="9"/>
  <c r="F1924" i="9"/>
  <c r="D1924" i="9"/>
  <c r="I1922" i="9"/>
  <c r="E1921" i="9"/>
  <c r="I1921" i="9" s="1"/>
  <c r="H1920" i="9"/>
  <c r="G1920" i="9"/>
  <c r="F1920" i="9"/>
  <c r="E1918" i="9"/>
  <c r="I1918" i="9" s="1"/>
  <c r="E1917" i="9"/>
  <c r="I1917" i="9" s="1"/>
  <c r="E1916" i="9"/>
  <c r="I1916" i="9" s="1"/>
  <c r="H1915" i="9"/>
  <c r="G1915" i="9"/>
  <c r="F1915" i="9"/>
  <c r="D1915" i="9"/>
  <c r="E1914" i="9"/>
  <c r="I1914" i="9" s="1"/>
  <c r="E1913" i="9"/>
  <c r="I1913" i="9" s="1"/>
  <c r="E1912" i="9"/>
  <c r="I1912" i="9" s="1"/>
  <c r="H1911" i="9"/>
  <c r="G1911" i="9"/>
  <c r="F1911" i="9"/>
  <c r="D1911" i="9"/>
  <c r="E1910" i="9"/>
  <c r="I1910" i="9" s="1"/>
  <c r="E1909" i="9"/>
  <c r="I1909" i="9" s="1"/>
  <c r="E1908" i="9"/>
  <c r="I1908" i="9" s="1"/>
  <c r="H1907" i="9"/>
  <c r="G1907" i="9"/>
  <c r="F1907" i="9"/>
  <c r="D1907" i="9"/>
  <c r="E1905" i="9"/>
  <c r="I1905" i="9" s="1"/>
  <c r="E1904" i="9"/>
  <c r="I1904" i="9" s="1"/>
  <c r="E1903" i="9"/>
  <c r="I1903" i="9" s="1"/>
  <c r="H1902" i="9"/>
  <c r="G1902" i="9"/>
  <c r="F1902" i="9"/>
  <c r="D1902" i="9"/>
  <c r="E1901" i="9"/>
  <c r="I1901" i="9" s="1"/>
  <c r="E1900" i="9"/>
  <c r="I1900" i="9" s="1"/>
  <c r="I1897" i="9"/>
  <c r="I1895" i="9"/>
  <c r="E1894" i="9"/>
  <c r="I1894" i="9" s="1"/>
  <c r="I1893" i="9"/>
  <c r="E1889" i="9"/>
  <c r="I1889" i="9" s="1"/>
  <c r="E1888" i="9"/>
  <c r="I1888" i="9" s="1"/>
  <c r="E1887" i="9"/>
  <c r="I1887" i="9" s="1"/>
  <c r="E1886" i="9"/>
  <c r="I1886" i="9" s="1"/>
  <c r="H1885" i="9"/>
  <c r="G1885" i="9"/>
  <c r="F1885" i="9"/>
  <c r="D1885" i="9"/>
  <c r="I1884" i="9"/>
  <c r="H1883" i="9"/>
  <c r="G1883" i="9"/>
  <c r="F1883" i="9"/>
  <c r="D1883" i="9"/>
  <c r="E1882" i="9"/>
  <c r="I1882" i="9" s="1"/>
  <c r="E1881" i="9"/>
  <c r="I1881" i="9" s="1"/>
  <c r="E1880" i="9"/>
  <c r="I1880" i="9" s="1"/>
  <c r="E1879" i="9"/>
  <c r="I1879" i="9" s="1"/>
  <c r="H1878" i="9"/>
  <c r="G1878" i="9"/>
  <c r="F1878" i="9"/>
  <c r="D1878" i="9"/>
  <c r="I1877" i="9"/>
  <c r="H1876" i="9"/>
  <c r="G1876" i="9"/>
  <c r="F1876" i="9"/>
  <c r="D1876" i="9"/>
  <c r="E1875" i="9"/>
  <c r="I1875" i="9" s="1"/>
  <c r="E1874" i="9"/>
  <c r="I1874" i="9" s="1"/>
  <c r="E1873" i="9"/>
  <c r="E1872" i="9"/>
  <c r="I1872" i="9" s="1"/>
  <c r="H1871" i="9"/>
  <c r="G1871" i="9"/>
  <c r="F1871" i="9"/>
  <c r="D1871" i="9"/>
  <c r="I1870" i="9"/>
  <c r="H1869" i="9"/>
  <c r="G1869" i="9"/>
  <c r="F1869" i="9"/>
  <c r="D1869" i="9"/>
  <c r="I1867" i="9"/>
  <c r="E1866" i="9"/>
  <c r="I1866" i="9" s="1"/>
  <c r="H1865" i="9"/>
  <c r="G1865" i="9"/>
  <c r="F1865" i="9"/>
  <c r="D1865" i="9"/>
  <c r="E1863" i="9"/>
  <c r="I1863" i="9" s="1"/>
  <c r="E1862" i="9"/>
  <c r="E1861" i="9"/>
  <c r="I1861" i="9" s="1"/>
  <c r="H1860" i="9"/>
  <c r="G1860" i="9"/>
  <c r="F1860" i="9"/>
  <c r="D1860" i="9"/>
  <c r="E1859" i="9"/>
  <c r="I1859" i="9" s="1"/>
  <c r="E1858" i="9"/>
  <c r="I1858" i="9" s="1"/>
  <c r="E1857" i="9"/>
  <c r="I1857" i="9" s="1"/>
  <c r="H1856" i="9"/>
  <c r="G1856" i="9"/>
  <c r="F1856" i="9"/>
  <c r="D1856" i="9"/>
  <c r="E1855" i="9"/>
  <c r="I1855" i="9" s="1"/>
  <c r="E1854" i="9"/>
  <c r="I1854" i="9" s="1"/>
  <c r="E1853" i="9"/>
  <c r="I1853" i="9" s="1"/>
  <c r="H1852" i="9"/>
  <c r="G1852" i="9"/>
  <c r="F1852" i="9"/>
  <c r="D1852" i="9"/>
  <c r="E1850" i="9"/>
  <c r="I1850" i="9" s="1"/>
  <c r="E1849" i="9"/>
  <c r="I1849" i="9" s="1"/>
  <c r="E1848" i="9"/>
  <c r="I1848" i="9" s="1"/>
  <c r="H1847" i="9"/>
  <c r="G1847" i="9"/>
  <c r="F1847" i="9"/>
  <c r="D1847" i="9"/>
  <c r="E1846" i="9"/>
  <c r="I1846" i="9" s="1"/>
  <c r="E1845" i="9"/>
  <c r="I1841" i="9"/>
  <c r="E1840" i="9"/>
  <c r="I1840" i="9" s="1"/>
  <c r="I1839" i="9"/>
  <c r="E1835" i="9"/>
  <c r="I1835" i="9" s="1"/>
  <c r="E1834" i="9"/>
  <c r="I1834" i="9" s="1"/>
  <c r="E1833" i="9"/>
  <c r="I1833" i="9" s="1"/>
  <c r="E1832" i="9"/>
  <c r="H1831" i="9"/>
  <c r="G1831" i="9"/>
  <c r="F1831" i="9"/>
  <c r="D1831" i="9"/>
  <c r="I1830" i="9"/>
  <c r="H1829" i="9"/>
  <c r="G1829" i="9"/>
  <c r="F1829" i="9"/>
  <c r="D1829" i="9"/>
  <c r="E1828" i="9"/>
  <c r="I1828" i="9" s="1"/>
  <c r="E1827" i="9"/>
  <c r="I1827" i="9" s="1"/>
  <c r="E1826" i="9"/>
  <c r="I1826" i="9" s="1"/>
  <c r="E1825" i="9"/>
  <c r="I1825" i="9" s="1"/>
  <c r="H1824" i="9"/>
  <c r="G1824" i="9"/>
  <c r="F1824" i="9"/>
  <c r="D1824" i="9"/>
  <c r="I1823" i="9"/>
  <c r="H1822" i="9"/>
  <c r="G1822" i="9"/>
  <c r="F1822" i="9"/>
  <c r="D1822" i="9"/>
  <c r="E1821" i="9"/>
  <c r="I1821" i="9" s="1"/>
  <c r="E1820" i="9"/>
  <c r="E1819" i="9"/>
  <c r="I1819" i="9" s="1"/>
  <c r="E1818" i="9"/>
  <c r="I1818" i="9" s="1"/>
  <c r="H1817" i="9"/>
  <c r="G1817" i="9"/>
  <c r="F1817" i="9"/>
  <c r="D1817" i="9"/>
  <c r="I1816" i="9"/>
  <c r="H1815" i="9"/>
  <c r="G1815" i="9"/>
  <c r="F1815" i="9"/>
  <c r="D1815" i="9"/>
  <c r="I1813" i="9"/>
  <c r="E1812" i="9"/>
  <c r="H1811" i="9"/>
  <c r="G1811" i="9"/>
  <c r="F1811" i="9"/>
  <c r="D1811" i="9"/>
  <c r="E1809" i="9"/>
  <c r="I1809" i="9" s="1"/>
  <c r="E1808" i="9"/>
  <c r="I1808" i="9" s="1"/>
  <c r="E1807" i="9"/>
  <c r="H1806" i="9"/>
  <c r="G1806" i="9"/>
  <c r="F1806" i="9"/>
  <c r="D1806" i="9"/>
  <c r="E1805" i="9"/>
  <c r="I1805" i="9" s="1"/>
  <c r="E1804" i="9"/>
  <c r="I1804" i="9" s="1"/>
  <c r="E1803" i="9"/>
  <c r="H1802" i="9"/>
  <c r="G1802" i="9"/>
  <c r="F1802" i="9"/>
  <c r="D1802" i="9"/>
  <c r="E1801" i="9"/>
  <c r="I1801" i="9" s="1"/>
  <c r="E1800" i="9"/>
  <c r="I1800" i="9" s="1"/>
  <c r="E1799" i="9"/>
  <c r="H1798" i="9"/>
  <c r="G1798" i="9"/>
  <c r="F1798" i="9"/>
  <c r="D1798" i="9"/>
  <c r="E1796" i="9"/>
  <c r="I1796" i="9" s="1"/>
  <c r="E1795" i="9"/>
  <c r="I1795" i="9" s="1"/>
  <c r="E1794" i="9"/>
  <c r="I1794" i="9" s="1"/>
  <c r="H1793" i="9"/>
  <c r="G1793" i="9"/>
  <c r="F1793" i="9"/>
  <c r="D1793" i="9"/>
  <c r="E1792" i="9"/>
  <c r="I1792" i="9" s="1"/>
  <c r="E1791" i="9"/>
  <c r="I1791" i="9" s="1"/>
  <c r="I1788" i="9"/>
  <c r="I1786" i="9"/>
  <c r="E1785" i="9"/>
  <c r="I1785" i="9" s="1"/>
  <c r="I1784" i="9"/>
  <c r="E1780" i="9"/>
  <c r="I1780" i="9" s="1"/>
  <c r="E1779" i="9"/>
  <c r="I1779" i="9" s="1"/>
  <c r="E1778" i="9"/>
  <c r="E1777" i="9"/>
  <c r="I1777" i="9" s="1"/>
  <c r="H1776" i="9"/>
  <c r="G1776" i="9"/>
  <c r="F1776" i="9"/>
  <c r="D1776" i="9"/>
  <c r="I1775" i="9"/>
  <c r="H1774" i="9"/>
  <c r="G1774" i="9"/>
  <c r="F1774" i="9"/>
  <c r="D1774" i="9"/>
  <c r="E1773" i="9"/>
  <c r="E1772" i="9"/>
  <c r="I1772" i="9" s="1"/>
  <c r="E1771" i="9"/>
  <c r="I1771" i="9" s="1"/>
  <c r="E1770" i="9"/>
  <c r="H1769" i="9"/>
  <c r="G1769" i="9"/>
  <c r="F1769" i="9"/>
  <c r="D1769" i="9"/>
  <c r="I1768" i="9"/>
  <c r="H1767" i="9"/>
  <c r="G1767" i="9"/>
  <c r="F1767" i="9"/>
  <c r="D1767" i="9"/>
  <c r="E1766" i="9"/>
  <c r="I1766" i="9" s="1"/>
  <c r="E1765" i="9"/>
  <c r="E1764" i="9"/>
  <c r="I1764" i="9" s="1"/>
  <c r="E1763" i="9"/>
  <c r="H1762" i="9"/>
  <c r="H1735" i="9" s="1"/>
  <c r="G1762" i="9"/>
  <c r="G1735" i="9" s="1"/>
  <c r="F1762" i="9"/>
  <c r="F1735" i="9" s="1"/>
  <c r="I1761" i="9"/>
  <c r="H1760" i="9"/>
  <c r="G1760" i="9"/>
  <c r="F1760" i="9"/>
  <c r="D1760" i="9"/>
  <c r="I1758" i="9"/>
  <c r="E1757" i="9"/>
  <c r="I1757" i="9" s="1"/>
  <c r="H1756" i="9"/>
  <c r="G1756" i="9"/>
  <c r="F1756" i="9"/>
  <c r="E1756" i="9"/>
  <c r="D1756" i="9"/>
  <c r="E1754" i="9"/>
  <c r="I1754" i="9" s="1"/>
  <c r="E1753" i="9"/>
  <c r="E1752" i="9"/>
  <c r="I1752" i="9" s="1"/>
  <c r="H1751" i="9"/>
  <c r="G1751" i="9"/>
  <c r="F1751" i="9"/>
  <c r="D1751" i="9"/>
  <c r="E1750" i="9"/>
  <c r="I1750" i="9" s="1"/>
  <c r="E1749" i="9"/>
  <c r="E1748" i="9"/>
  <c r="I1748" i="9" s="1"/>
  <c r="H1747" i="9"/>
  <c r="G1747" i="9"/>
  <c r="F1747" i="9"/>
  <c r="D1747" i="9"/>
  <c r="E1746" i="9"/>
  <c r="I1746" i="9" s="1"/>
  <c r="E1745" i="9"/>
  <c r="I1745" i="9" s="1"/>
  <c r="E1744" i="9"/>
  <c r="I1744" i="9" s="1"/>
  <c r="H1743" i="9"/>
  <c r="G1743" i="9"/>
  <c r="F1743" i="9"/>
  <c r="D1743" i="9"/>
  <c r="E1741" i="9"/>
  <c r="I1741" i="9" s="1"/>
  <c r="E1740" i="9"/>
  <c r="I1740" i="9" s="1"/>
  <c r="E1739" i="9"/>
  <c r="I1739" i="9" s="1"/>
  <c r="H1738" i="9"/>
  <c r="G1738" i="9"/>
  <c r="F1738" i="9"/>
  <c r="D1738" i="9"/>
  <c r="E1738" i="9" s="1"/>
  <c r="J1737" i="9"/>
  <c r="K1744" i="9" s="1"/>
  <c r="E1737" i="9"/>
  <c r="I1737" i="9" s="1"/>
  <c r="E1736" i="9"/>
  <c r="I1733" i="9"/>
  <c r="H1732" i="9"/>
  <c r="G1732" i="9"/>
  <c r="F1732" i="9"/>
  <c r="D1732" i="9"/>
  <c r="E1732" i="9" s="1"/>
  <c r="I1731" i="9"/>
  <c r="H1727" i="9"/>
  <c r="G1727" i="9"/>
  <c r="F1727" i="9"/>
  <c r="D1727" i="9"/>
  <c r="E1727" i="9" s="1"/>
  <c r="H1726" i="9"/>
  <c r="G1726" i="9"/>
  <c r="F1726" i="9"/>
  <c r="D1726" i="9"/>
  <c r="H1725" i="9"/>
  <c r="G1725" i="9"/>
  <c r="F1725" i="9"/>
  <c r="F1721" i="9" s="1"/>
  <c r="D1725" i="9"/>
  <c r="H1724" i="9"/>
  <c r="G1724" i="9"/>
  <c r="F1724" i="9"/>
  <c r="D1724" i="9"/>
  <c r="I1722" i="9"/>
  <c r="H1720" i="9"/>
  <c r="G1720" i="9"/>
  <c r="F1720" i="9"/>
  <c r="D1720" i="9"/>
  <c r="E1720" i="9" s="1"/>
  <c r="H1719" i="9"/>
  <c r="G1719" i="9"/>
  <c r="F1719" i="9"/>
  <c r="D1719" i="9"/>
  <c r="H1718" i="9"/>
  <c r="H1714" i="9" s="1"/>
  <c r="G1718" i="9"/>
  <c r="F1718" i="9"/>
  <c r="F1714" i="9" s="1"/>
  <c r="D1718" i="9"/>
  <c r="E1718" i="9" s="1"/>
  <c r="H1717" i="9"/>
  <c r="G1717" i="9"/>
  <c r="F1717" i="9"/>
  <c r="D1717" i="9"/>
  <c r="I1715" i="9"/>
  <c r="H1713" i="9"/>
  <c r="G1713" i="9"/>
  <c r="F1713" i="9"/>
  <c r="D1713" i="9"/>
  <c r="E1713" i="9" s="1"/>
  <c r="H1712" i="9"/>
  <c r="G1712" i="9"/>
  <c r="F1712" i="9"/>
  <c r="D1712" i="9"/>
  <c r="E1712" i="9" s="1"/>
  <c r="H1711" i="9"/>
  <c r="G1711" i="9"/>
  <c r="F1711" i="9"/>
  <c r="D1711" i="9"/>
  <c r="E1711" i="9" s="1"/>
  <c r="H1710" i="9"/>
  <c r="G1710" i="9"/>
  <c r="F1710" i="9"/>
  <c r="D1710" i="9"/>
  <c r="I1708" i="9"/>
  <c r="I1705" i="9"/>
  <c r="H1704" i="9"/>
  <c r="G1704" i="9"/>
  <c r="F1704" i="9"/>
  <c r="D1704" i="9"/>
  <c r="I1700" i="9"/>
  <c r="E1692" i="9"/>
  <c r="I1692" i="9" s="1"/>
  <c r="E1691" i="9"/>
  <c r="I1691" i="9" s="1"/>
  <c r="E1690" i="9"/>
  <c r="E1689" i="9"/>
  <c r="I1689" i="9" s="1"/>
  <c r="H1688" i="9"/>
  <c r="G1688" i="9"/>
  <c r="F1688" i="9"/>
  <c r="D1688" i="9"/>
  <c r="I1687" i="9"/>
  <c r="H1686" i="9"/>
  <c r="G1686" i="9"/>
  <c r="F1686" i="9"/>
  <c r="D1686" i="9"/>
  <c r="E1685" i="9"/>
  <c r="I1685" i="9" s="1"/>
  <c r="E1684" i="9"/>
  <c r="I1684" i="9" s="1"/>
  <c r="E1683" i="9"/>
  <c r="E1682" i="9"/>
  <c r="I1682" i="9" s="1"/>
  <c r="H1681" i="9"/>
  <c r="G1681" i="9"/>
  <c r="F1681" i="9"/>
  <c r="D1681" i="9"/>
  <c r="I1680" i="9"/>
  <c r="H1679" i="9"/>
  <c r="G1679" i="9"/>
  <c r="F1679" i="9"/>
  <c r="D1679" i="9"/>
  <c r="E1678" i="9"/>
  <c r="I1678" i="9" s="1"/>
  <c r="E1677" i="9"/>
  <c r="E1676" i="9"/>
  <c r="I1676" i="9" s="1"/>
  <c r="E1675" i="9"/>
  <c r="I1675" i="9" s="1"/>
  <c r="H1674" i="9"/>
  <c r="G1674" i="9"/>
  <c r="F1674" i="9"/>
  <c r="D1674" i="9"/>
  <c r="I1673" i="9"/>
  <c r="H1672" i="9"/>
  <c r="G1672" i="9"/>
  <c r="F1672" i="9"/>
  <c r="D1672" i="9"/>
  <c r="I1670" i="9"/>
  <c r="E1669" i="9"/>
  <c r="E1668" i="9" s="1"/>
  <c r="H1668" i="9"/>
  <c r="G1668" i="9"/>
  <c r="F1668" i="9"/>
  <c r="D1668" i="9"/>
  <c r="E1666" i="9"/>
  <c r="I1666" i="9" s="1"/>
  <c r="E1665" i="9"/>
  <c r="I1665" i="9" s="1"/>
  <c r="E1664" i="9"/>
  <c r="H1663" i="9"/>
  <c r="G1663" i="9"/>
  <c r="F1663" i="9"/>
  <c r="D1663" i="9"/>
  <c r="E1662" i="9"/>
  <c r="I1662" i="9" s="1"/>
  <c r="E1661" i="9"/>
  <c r="I1661" i="9" s="1"/>
  <c r="E1660" i="9"/>
  <c r="H1659" i="9"/>
  <c r="G1659" i="9"/>
  <c r="F1659" i="9"/>
  <c r="D1659" i="9"/>
  <c r="E1658" i="9"/>
  <c r="I1658" i="9" s="1"/>
  <c r="E1657" i="9"/>
  <c r="I1657" i="9" s="1"/>
  <c r="E1656" i="9"/>
  <c r="H1655" i="9"/>
  <c r="G1655" i="9"/>
  <c r="F1655" i="9"/>
  <c r="D1655" i="9"/>
  <c r="E1653" i="9"/>
  <c r="I1653" i="9" s="1"/>
  <c r="E1652" i="9"/>
  <c r="I1652" i="9" s="1"/>
  <c r="E1651" i="9"/>
  <c r="I1651" i="9" s="1"/>
  <c r="H1650" i="9"/>
  <c r="G1650" i="9"/>
  <c r="F1650" i="9"/>
  <c r="D1650" i="9"/>
  <c r="E1650" i="9" s="1"/>
  <c r="E1649" i="9"/>
  <c r="E1648" i="9"/>
  <c r="I1648" i="9" s="1"/>
  <c r="I1645" i="9"/>
  <c r="H1644" i="9"/>
  <c r="G1644" i="9"/>
  <c r="F1644" i="9"/>
  <c r="D1644" i="9"/>
  <c r="E1644" i="9" s="1"/>
  <c r="I1643" i="9"/>
  <c r="H1639" i="9"/>
  <c r="G1639" i="9"/>
  <c r="F1639" i="9"/>
  <c r="D1639" i="9"/>
  <c r="H1638" i="9"/>
  <c r="G1638" i="9"/>
  <c r="F1638" i="9"/>
  <c r="D1638" i="9"/>
  <c r="E1638" i="9" s="1"/>
  <c r="H1637" i="9"/>
  <c r="G1637" i="9"/>
  <c r="F1637" i="9"/>
  <c r="F1633" i="9" s="1"/>
  <c r="D1637" i="9"/>
  <c r="H1636" i="9"/>
  <c r="G1636" i="9"/>
  <c r="F1636" i="9"/>
  <c r="D1636" i="9"/>
  <c r="I1634" i="9"/>
  <c r="H1632" i="9"/>
  <c r="G1632" i="9"/>
  <c r="F1632" i="9"/>
  <c r="D1632" i="9"/>
  <c r="E1632" i="9" s="1"/>
  <c r="H1631" i="9"/>
  <c r="G1631" i="9"/>
  <c r="F1631" i="9"/>
  <c r="D1631" i="9"/>
  <c r="E1631" i="9" s="1"/>
  <c r="H1630" i="9"/>
  <c r="G1630" i="9"/>
  <c r="F1630" i="9"/>
  <c r="D1630" i="9"/>
  <c r="E1630" i="9" s="1"/>
  <c r="H1629" i="9"/>
  <c r="G1629" i="9"/>
  <c r="F1629" i="9"/>
  <c r="D1629" i="9"/>
  <c r="I1627" i="9"/>
  <c r="H1625" i="9"/>
  <c r="G1625" i="9"/>
  <c r="F1625" i="9"/>
  <c r="D1625" i="9"/>
  <c r="E1625" i="9" s="1"/>
  <c r="H1624" i="9"/>
  <c r="G1624" i="9"/>
  <c r="F1624" i="9"/>
  <c r="D1624" i="9"/>
  <c r="H1623" i="9"/>
  <c r="H1619" i="9" s="1"/>
  <c r="G1623" i="9"/>
  <c r="F1623" i="9"/>
  <c r="D1623" i="9"/>
  <c r="H1622" i="9"/>
  <c r="G1622" i="9"/>
  <c r="F1622" i="9"/>
  <c r="D1622" i="9"/>
  <c r="I1620" i="9"/>
  <c r="I1617" i="9"/>
  <c r="H1616" i="9"/>
  <c r="H1615" i="9" s="1"/>
  <c r="G1616" i="9"/>
  <c r="G1615" i="9" s="1"/>
  <c r="F1616" i="9"/>
  <c r="F1615" i="9" s="1"/>
  <c r="D1616" i="9"/>
  <c r="E1616" i="9" s="1"/>
  <c r="E1615" i="9" s="1"/>
  <c r="I1612" i="9"/>
  <c r="I1610" i="9"/>
  <c r="E1609" i="9"/>
  <c r="I1609" i="9" s="1"/>
  <c r="I1608" i="9"/>
  <c r="E1604" i="9"/>
  <c r="I1604" i="9" s="1"/>
  <c r="E1603" i="9"/>
  <c r="I1603" i="9" s="1"/>
  <c r="E1602" i="9"/>
  <c r="E1601" i="9"/>
  <c r="I1601" i="9" s="1"/>
  <c r="H1600" i="9"/>
  <c r="G1600" i="9"/>
  <c r="F1600" i="9"/>
  <c r="D1600" i="9"/>
  <c r="I1599" i="9"/>
  <c r="H1598" i="9"/>
  <c r="G1598" i="9"/>
  <c r="F1598" i="9"/>
  <c r="D1598" i="9"/>
  <c r="E1597" i="9"/>
  <c r="I1597" i="9" s="1"/>
  <c r="E1596" i="9"/>
  <c r="I1596" i="9" s="1"/>
  <c r="E1595" i="9"/>
  <c r="I1595" i="9" s="1"/>
  <c r="E1594" i="9"/>
  <c r="I1594" i="9" s="1"/>
  <c r="H1593" i="9"/>
  <c r="G1593" i="9"/>
  <c r="F1593" i="9"/>
  <c r="D1593" i="9"/>
  <c r="I1592" i="9"/>
  <c r="H1591" i="9"/>
  <c r="G1591" i="9"/>
  <c r="F1591" i="9"/>
  <c r="D1591" i="9"/>
  <c r="E1590" i="9"/>
  <c r="I1590" i="9" s="1"/>
  <c r="E1589" i="9"/>
  <c r="I1589" i="9" s="1"/>
  <c r="E1588" i="9"/>
  <c r="E1587" i="9"/>
  <c r="I1587" i="9" s="1"/>
  <c r="H1586" i="9"/>
  <c r="G1586" i="9"/>
  <c r="F1586" i="9"/>
  <c r="D1586" i="9"/>
  <c r="I1585" i="9"/>
  <c r="H1584" i="9"/>
  <c r="G1584" i="9"/>
  <c r="F1584" i="9"/>
  <c r="D1584" i="9"/>
  <c r="I1582" i="9"/>
  <c r="E1581" i="9"/>
  <c r="I1581" i="9" s="1"/>
  <c r="H1580" i="9"/>
  <c r="G1580" i="9"/>
  <c r="F1580" i="9"/>
  <c r="D1580" i="9"/>
  <c r="E1578" i="9"/>
  <c r="I1578" i="9" s="1"/>
  <c r="E1577" i="9"/>
  <c r="E1576" i="9"/>
  <c r="I1576" i="9" s="1"/>
  <c r="H1575" i="9"/>
  <c r="G1575" i="9"/>
  <c r="F1575" i="9"/>
  <c r="D1575" i="9"/>
  <c r="E1574" i="9"/>
  <c r="I1574" i="9" s="1"/>
  <c r="E1573" i="9"/>
  <c r="I1573" i="9" s="1"/>
  <c r="E1572" i="9"/>
  <c r="I1572" i="9" s="1"/>
  <c r="H1571" i="9"/>
  <c r="G1571" i="9"/>
  <c r="F1571" i="9"/>
  <c r="D1571" i="9"/>
  <c r="E1570" i="9"/>
  <c r="I1570" i="9" s="1"/>
  <c r="E1569" i="9"/>
  <c r="I1569" i="9" s="1"/>
  <c r="E1568" i="9"/>
  <c r="H1567" i="9"/>
  <c r="G1567" i="9"/>
  <c r="F1567" i="9"/>
  <c r="D1567" i="9"/>
  <c r="E1565" i="9"/>
  <c r="I1565" i="9" s="1"/>
  <c r="E1564" i="9"/>
  <c r="I1564" i="9" s="1"/>
  <c r="E1563" i="9"/>
  <c r="I1563" i="9" s="1"/>
  <c r="H1562" i="9"/>
  <c r="G1562" i="9"/>
  <c r="F1562" i="9"/>
  <c r="D1562" i="9"/>
  <c r="E1561" i="9"/>
  <c r="I1561" i="9" s="1"/>
  <c r="E1560" i="9"/>
  <c r="I1560" i="9" s="1"/>
  <c r="I1557" i="9"/>
  <c r="I1555" i="9"/>
  <c r="E1554" i="9"/>
  <c r="I1554" i="9" s="1"/>
  <c r="I1553" i="9"/>
  <c r="E1549" i="9"/>
  <c r="I1549" i="9" s="1"/>
  <c r="E1548" i="9"/>
  <c r="I1548" i="9" s="1"/>
  <c r="E1547" i="9"/>
  <c r="E1546" i="9"/>
  <c r="I1546" i="9" s="1"/>
  <c r="H1545" i="9"/>
  <c r="G1545" i="9"/>
  <c r="F1545" i="9"/>
  <c r="D1545" i="9"/>
  <c r="I1544" i="9"/>
  <c r="H1543" i="9"/>
  <c r="G1543" i="9"/>
  <c r="F1543" i="9"/>
  <c r="D1543" i="9"/>
  <c r="E1542" i="9"/>
  <c r="I1542" i="9" s="1"/>
  <c r="E1541" i="9"/>
  <c r="E1540" i="9"/>
  <c r="I1540" i="9" s="1"/>
  <c r="E1539" i="9"/>
  <c r="H1538" i="9"/>
  <c r="G1538" i="9"/>
  <c r="F1538" i="9"/>
  <c r="D1538" i="9"/>
  <c r="I1537" i="9"/>
  <c r="H1536" i="9"/>
  <c r="G1536" i="9"/>
  <c r="F1536" i="9"/>
  <c r="D1536" i="9"/>
  <c r="E1535" i="9"/>
  <c r="I1535" i="9" s="1"/>
  <c r="E1534" i="9"/>
  <c r="I1534" i="9" s="1"/>
  <c r="E1533" i="9"/>
  <c r="E1532" i="9"/>
  <c r="I1532" i="9" s="1"/>
  <c r="H1531" i="9"/>
  <c r="G1531" i="9"/>
  <c r="F1531" i="9"/>
  <c r="D1531" i="9"/>
  <c r="I1530" i="9"/>
  <c r="H1529" i="9"/>
  <c r="G1529" i="9"/>
  <c r="F1529" i="9"/>
  <c r="D1529" i="9"/>
  <c r="I1527" i="9"/>
  <c r="E1526" i="9"/>
  <c r="I1526" i="9" s="1"/>
  <c r="H1525" i="9"/>
  <c r="G1525" i="9"/>
  <c r="F1525" i="9"/>
  <c r="D1525" i="9"/>
  <c r="E1523" i="9"/>
  <c r="I1523" i="9" s="1"/>
  <c r="E1522" i="9"/>
  <c r="I1522" i="9" s="1"/>
  <c r="E1521" i="9"/>
  <c r="H1520" i="9"/>
  <c r="G1520" i="9"/>
  <c r="F1520" i="9"/>
  <c r="D1520" i="9"/>
  <c r="E1519" i="9"/>
  <c r="I1519" i="9" s="1"/>
  <c r="E1518" i="9"/>
  <c r="I1518" i="9" s="1"/>
  <c r="E1517" i="9"/>
  <c r="H1516" i="9"/>
  <c r="G1516" i="9"/>
  <c r="F1516" i="9"/>
  <c r="D1516" i="9"/>
  <c r="E1515" i="9"/>
  <c r="I1515" i="9" s="1"/>
  <c r="E1514" i="9"/>
  <c r="E1513" i="9"/>
  <c r="I1513" i="9" s="1"/>
  <c r="H1512" i="9"/>
  <c r="G1512" i="9"/>
  <c r="F1512" i="9"/>
  <c r="D1512" i="9"/>
  <c r="E1510" i="9"/>
  <c r="I1510" i="9" s="1"/>
  <c r="E1509" i="9"/>
  <c r="I1509" i="9" s="1"/>
  <c r="E1508" i="9"/>
  <c r="I1508" i="9" s="1"/>
  <c r="H1507" i="9"/>
  <c r="G1507" i="9"/>
  <c r="F1507" i="9"/>
  <c r="D1507" i="9"/>
  <c r="E1506" i="9"/>
  <c r="I1506" i="9" s="1"/>
  <c r="E1505" i="9"/>
  <c r="I1505" i="9" s="1"/>
  <c r="I1501" i="9"/>
  <c r="E1500" i="9"/>
  <c r="I1500" i="9" s="1"/>
  <c r="I1499" i="9"/>
  <c r="E1495" i="9"/>
  <c r="I1495" i="9" s="1"/>
  <c r="E1494" i="9"/>
  <c r="I1494" i="9" s="1"/>
  <c r="E1493" i="9"/>
  <c r="I1493" i="9" s="1"/>
  <c r="E1492" i="9"/>
  <c r="I1492" i="9" s="1"/>
  <c r="H1491" i="9"/>
  <c r="G1491" i="9"/>
  <c r="F1491" i="9"/>
  <c r="D1491" i="9"/>
  <c r="I1490" i="9"/>
  <c r="H1489" i="9"/>
  <c r="G1489" i="9"/>
  <c r="F1489" i="9"/>
  <c r="D1489" i="9"/>
  <c r="E1488" i="9"/>
  <c r="I1488" i="9" s="1"/>
  <c r="E1487" i="9"/>
  <c r="I1487" i="9" s="1"/>
  <c r="E1486" i="9"/>
  <c r="E1485" i="9"/>
  <c r="I1485" i="9" s="1"/>
  <c r="H1484" i="9"/>
  <c r="G1484" i="9"/>
  <c r="F1484" i="9"/>
  <c r="D1484" i="9"/>
  <c r="I1483" i="9"/>
  <c r="H1482" i="9"/>
  <c r="G1482" i="9"/>
  <c r="F1482" i="9"/>
  <c r="D1482" i="9"/>
  <c r="E1481" i="9"/>
  <c r="I1481" i="9" s="1"/>
  <c r="E1480" i="9"/>
  <c r="I1480" i="9" s="1"/>
  <c r="E1479" i="9"/>
  <c r="E1478" i="9"/>
  <c r="I1478" i="9" s="1"/>
  <c r="H1477" i="9"/>
  <c r="G1477" i="9"/>
  <c r="F1477" i="9"/>
  <c r="D1477" i="9"/>
  <c r="I1476" i="9"/>
  <c r="H1475" i="9"/>
  <c r="G1475" i="9"/>
  <c r="F1475" i="9"/>
  <c r="D1475" i="9"/>
  <c r="I1473" i="9"/>
  <c r="E1472" i="9"/>
  <c r="H1471" i="9"/>
  <c r="G1471" i="9"/>
  <c r="F1471" i="9"/>
  <c r="D1471" i="9"/>
  <c r="E1469" i="9"/>
  <c r="E1468" i="9"/>
  <c r="I1468" i="9" s="1"/>
  <c r="E1467" i="9"/>
  <c r="I1467" i="9" s="1"/>
  <c r="H1466" i="9"/>
  <c r="G1466" i="9"/>
  <c r="F1466" i="9"/>
  <c r="D1466" i="9"/>
  <c r="E1465" i="9"/>
  <c r="I1465" i="9" s="1"/>
  <c r="E1464" i="9"/>
  <c r="E1463" i="9"/>
  <c r="I1463" i="9" s="1"/>
  <c r="H1462" i="9"/>
  <c r="G1462" i="9"/>
  <c r="F1462" i="9"/>
  <c r="D1462" i="9"/>
  <c r="E1461" i="9"/>
  <c r="I1461" i="9" s="1"/>
  <c r="E1460" i="9"/>
  <c r="I1460" i="9" s="1"/>
  <c r="E1459" i="9"/>
  <c r="H1458" i="9"/>
  <c r="G1458" i="9"/>
  <c r="F1458" i="9"/>
  <c r="D1458" i="9"/>
  <c r="E1456" i="9"/>
  <c r="I1456" i="9" s="1"/>
  <c r="E1455" i="9"/>
  <c r="I1455" i="9" s="1"/>
  <c r="E1454" i="9"/>
  <c r="I1454" i="9" s="1"/>
  <c r="H1453" i="9"/>
  <c r="G1453" i="9"/>
  <c r="F1453" i="9"/>
  <c r="D1453" i="9"/>
  <c r="E1453" i="9" s="1"/>
  <c r="E1452" i="9"/>
  <c r="I1452" i="9" s="1"/>
  <c r="E1451" i="9"/>
  <c r="I1448" i="9"/>
  <c r="I1446" i="9"/>
  <c r="E1445" i="9"/>
  <c r="I1445" i="9" s="1"/>
  <c r="I1444" i="9"/>
  <c r="E1440" i="9"/>
  <c r="I1440" i="9" s="1"/>
  <c r="E1439" i="9"/>
  <c r="E1438" i="9"/>
  <c r="E1437" i="9"/>
  <c r="H1436" i="9"/>
  <c r="G1436" i="9"/>
  <c r="F1436" i="9"/>
  <c r="D1436" i="9"/>
  <c r="I1435" i="9"/>
  <c r="H1434" i="9"/>
  <c r="G1434" i="9"/>
  <c r="F1434" i="9"/>
  <c r="D1434" i="9"/>
  <c r="E1433" i="9"/>
  <c r="I1433" i="9" s="1"/>
  <c r="E1432" i="9"/>
  <c r="E1431" i="9"/>
  <c r="E1430" i="9"/>
  <c r="I1430" i="9" s="1"/>
  <c r="H1429" i="9"/>
  <c r="G1429" i="9"/>
  <c r="F1429" i="9"/>
  <c r="D1429" i="9"/>
  <c r="I1428" i="9"/>
  <c r="H1427" i="9"/>
  <c r="G1427" i="9"/>
  <c r="F1427" i="9"/>
  <c r="D1427" i="9"/>
  <c r="E1426" i="9"/>
  <c r="I1426" i="9" s="1"/>
  <c r="E1425" i="9"/>
  <c r="I1425" i="9" s="1"/>
  <c r="E1424" i="9"/>
  <c r="E1423" i="9"/>
  <c r="I1423" i="9" s="1"/>
  <c r="H1422" i="9"/>
  <c r="G1422" i="9"/>
  <c r="F1422" i="9"/>
  <c r="I1421" i="9"/>
  <c r="H1420" i="9"/>
  <c r="G1420" i="9"/>
  <c r="F1420" i="9"/>
  <c r="D1420" i="9"/>
  <c r="I1418" i="9"/>
  <c r="E1417" i="9"/>
  <c r="I1417" i="9" s="1"/>
  <c r="H1416" i="9"/>
  <c r="G1416" i="9"/>
  <c r="F1416" i="9"/>
  <c r="E1416" i="9"/>
  <c r="D1416" i="9"/>
  <c r="I1414" i="9"/>
  <c r="I1413" i="9"/>
  <c r="I1412" i="9"/>
  <c r="I1411" i="9"/>
  <c r="I1410" i="9"/>
  <c r="I1409" i="9"/>
  <c r="I1408" i="9"/>
  <c r="I1407" i="9"/>
  <c r="I1406" i="9"/>
  <c r="I1405" i="9"/>
  <c r="I1404" i="9"/>
  <c r="I1403" i="9"/>
  <c r="I1402" i="9"/>
  <c r="E1401" i="9"/>
  <c r="I1401" i="9" s="1"/>
  <c r="E1400" i="9"/>
  <c r="I1400" i="9" s="1"/>
  <c r="E1399" i="9"/>
  <c r="I1399" i="9" s="1"/>
  <c r="H1398" i="9"/>
  <c r="H1395" i="9" s="1"/>
  <c r="H1394" i="9" s="1"/>
  <c r="G1398" i="9"/>
  <c r="G1395" i="9" s="1"/>
  <c r="G1394" i="9" s="1"/>
  <c r="F1398" i="9"/>
  <c r="F1395" i="9" s="1"/>
  <c r="F1394" i="9" s="1"/>
  <c r="D1398" i="9"/>
  <c r="D1395" i="9" s="1"/>
  <c r="D1394" i="9" s="1"/>
  <c r="I1397" i="9"/>
  <c r="E1396" i="9"/>
  <c r="I1393" i="9"/>
  <c r="H1392" i="9"/>
  <c r="G1392" i="9"/>
  <c r="F1392" i="9"/>
  <c r="D1392" i="9"/>
  <c r="E1392" i="9" s="1"/>
  <c r="I1391" i="9"/>
  <c r="H1387" i="9"/>
  <c r="G1387" i="9"/>
  <c r="F1387" i="9"/>
  <c r="D1387" i="9"/>
  <c r="E1387" i="9" s="1"/>
  <c r="H1386" i="9"/>
  <c r="G1386" i="9"/>
  <c r="F1386" i="9"/>
  <c r="D1386" i="9"/>
  <c r="E1386" i="9" s="1"/>
  <c r="H1385" i="9"/>
  <c r="G1385" i="9"/>
  <c r="F1385" i="9"/>
  <c r="D1385" i="9"/>
  <c r="E1385" i="9" s="1"/>
  <c r="H1384" i="9"/>
  <c r="G1384" i="9"/>
  <c r="F1384" i="9"/>
  <c r="D1384" i="9"/>
  <c r="I1382" i="9"/>
  <c r="H1380" i="9"/>
  <c r="G1380" i="9"/>
  <c r="F1380" i="9"/>
  <c r="D1380" i="9"/>
  <c r="H1379" i="9"/>
  <c r="G1379" i="9"/>
  <c r="F1379" i="9"/>
  <c r="D1379" i="9"/>
  <c r="H1378" i="9"/>
  <c r="H1374" i="9" s="1"/>
  <c r="G1378" i="9"/>
  <c r="F1378" i="9"/>
  <c r="D1378" i="9"/>
  <c r="H1377" i="9"/>
  <c r="G1377" i="9"/>
  <c r="F1377" i="9"/>
  <c r="D1377" i="9"/>
  <c r="I1375" i="9"/>
  <c r="H1373" i="9"/>
  <c r="G1373" i="9"/>
  <c r="F1373" i="9"/>
  <c r="D1373" i="9"/>
  <c r="H1372" i="9"/>
  <c r="G1372" i="9"/>
  <c r="F1372" i="9"/>
  <c r="D1372" i="9"/>
  <c r="H1371" i="9"/>
  <c r="G1371" i="9"/>
  <c r="G1367" i="9" s="1"/>
  <c r="F1371" i="9"/>
  <c r="D1371" i="9"/>
  <c r="E1371" i="9" s="1"/>
  <c r="H1370" i="9"/>
  <c r="G1370" i="9"/>
  <c r="F1370" i="9"/>
  <c r="D1370" i="9"/>
  <c r="I1368" i="9"/>
  <c r="I1365" i="9"/>
  <c r="H1364" i="9"/>
  <c r="H1363" i="9" s="1"/>
  <c r="G1364" i="9"/>
  <c r="G1363" i="9" s="1"/>
  <c r="F1364" i="9"/>
  <c r="F1363" i="9" s="1"/>
  <c r="D1364" i="9"/>
  <c r="E1364" i="9" s="1"/>
  <c r="I1360" i="9"/>
  <c r="I1358" i="9"/>
  <c r="E1357" i="9"/>
  <c r="I1357" i="9" s="1"/>
  <c r="I1356" i="9"/>
  <c r="E1352" i="9"/>
  <c r="I1352" i="9" s="1"/>
  <c r="E1351" i="9"/>
  <c r="I1351" i="9" s="1"/>
  <c r="E1350" i="9"/>
  <c r="E1349" i="9"/>
  <c r="E1296" i="9" s="1"/>
  <c r="H1348" i="9"/>
  <c r="G1348" i="9"/>
  <c r="F1348" i="9"/>
  <c r="D1348" i="9"/>
  <c r="I1347" i="9"/>
  <c r="H1346" i="9"/>
  <c r="G1346" i="9"/>
  <c r="F1346" i="9"/>
  <c r="D1346" i="9"/>
  <c r="E1345" i="9"/>
  <c r="I1345" i="9" s="1"/>
  <c r="E1344" i="9"/>
  <c r="I1344" i="9" s="1"/>
  <c r="E1343" i="9"/>
  <c r="E1342" i="9"/>
  <c r="I1342" i="9" s="1"/>
  <c r="H1341" i="9"/>
  <c r="G1341" i="9"/>
  <c r="F1341" i="9"/>
  <c r="D1341" i="9"/>
  <c r="I1340" i="9"/>
  <c r="H1339" i="9"/>
  <c r="G1339" i="9"/>
  <c r="F1339" i="9"/>
  <c r="D1339" i="9"/>
  <c r="E1338" i="9"/>
  <c r="I1338" i="9" s="1"/>
  <c r="E1337" i="9"/>
  <c r="I1337" i="9" s="1"/>
  <c r="E1336" i="9"/>
  <c r="E1335" i="9"/>
  <c r="I1335" i="9" s="1"/>
  <c r="H1334" i="9"/>
  <c r="H1307" i="9" s="1"/>
  <c r="G1334" i="9"/>
  <c r="G1307" i="9" s="1"/>
  <c r="F1334" i="9"/>
  <c r="F1307" i="9" s="1"/>
  <c r="D1334" i="9"/>
  <c r="D1307" i="9" s="1"/>
  <c r="I1333" i="9"/>
  <c r="H1332" i="9"/>
  <c r="G1332" i="9"/>
  <c r="F1332" i="9"/>
  <c r="D1332" i="9"/>
  <c r="I1330" i="9"/>
  <c r="E1329" i="9"/>
  <c r="I1329" i="9" s="1"/>
  <c r="H1328" i="9"/>
  <c r="G1328" i="9"/>
  <c r="F1328" i="9"/>
  <c r="E1328" i="9"/>
  <c r="D1328" i="9"/>
  <c r="E1326" i="9"/>
  <c r="I1326" i="9" s="1"/>
  <c r="E1325" i="9"/>
  <c r="E1324" i="9"/>
  <c r="I1324" i="9" s="1"/>
  <c r="H1323" i="9"/>
  <c r="G1323" i="9"/>
  <c r="F1323" i="9"/>
  <c r="D1323" i="9"/>
  <c r="E1322" i="9"/>
  <c r="I1322" i="9" s="1"/>
  <c r="E1321" i="9"/>
  <c r="E1320" i="9"/>
  <c r="I1320" i="9" s="1"/>
  <c r="H1319" i="9"/>
  <c r="G1319" i="9"/>
  <c r="F1319" i="9"/>
  <c r="D1319" i="9"/>
  <c r="E1318" i="9"/>
  <c r="I1318" i="9" s="1"/>
  <c r="E1317" i="9"/>
  <c r="E1316" i="9"/>
  <c r="I1316" i="9" s="1"/>
  <c r="H1315" i="9"/>
  <c r="G1315" i="9"/>
  <c r="F1315" i="9"/>
  <c r="D1315" i="9"/>
  <c r="E1313" i="9"/>
  <c r="I1313" i="9" s="1"/>
  <c r="E1312" i="9"/>
  <c r="I1312" i="9" s="1"/>
  <c r="E1311" i="9"/>
  <c r="I1311" i="9" s="1"/>
  <c r="H1310" i="9"/>
  <c r="G1310" i="9"/>
  <c r="F1310" i="9"/>
  <c r="D1310" i="9"/>
  <c r="E1309" i="9"/>
  <c r="I1309" i="9" s="1"/>
  <c r="E1308" i="9"/>
  <c r="I1305" i="9"/>
  <c r="H1304" i="9"/>
  <c r="G1304" i="9"/>
  <c r="F1304" i="9"/>
  <c r="D1304" i="9"/>
  <c r="E1304" i="9" s="1"/>
  <c r="I1303" i="9"/>
  <c r="H1299" i="9"/>
  <c r="G1299" i="9"/>
  <c r="F1299" i="9"/>
  <c r="D1299" i="9"/>
  <c r="E1299" i="9" s="1"/>
  <c r="H1298" i="9"/>
  <c r="G1298" i="9"/>
  <c r="F1298" i="9"/>
  <c r="D1298" i="9"/>
  <c r="H1297" i="9"/>
  <c r="G1297" i="9"/>
  <c r="F1297" i="9"/>
  <c r="D1297" i="9"/>
  <c r="E1297" i="9" s="1"/>
  <c r="H1296" i="9"/>
  <c r="G1296" i="9"/>
  <c r="F1296" i="9"/>
  <c r="D1296" i="9"/>
  <c r="I1294" i="9"/>
  <c r="H1292" i="9"/>
  <c r="G1292" i="9"/>
  <c r="F1292" i="9"/>
  <c r="D1292" i="9"/>
  <c r="E1292" i="9" s="1"/>
  <c r="H1291" i="9"/>
  <c r="G1291" i="9"/>
  <c r="F1291" i="9"/>
  <c r="D1291" i="9"/>
  <c r="E1291" i="9" s="1"/>
  <c r="H1290" i="9"/>
  <c r="G1290" i="9"/>
  <c r="F1290" i="9"/>
  <c r="F1286" i="9" s="1"/>
  <c r="D1290" i="9"/>
  <c r="H1289" i="9"/>
  <c r="G1289" i="9"/>
  <c r="F1289" i="9"/>
  <c r="D1289" i="9"/>
  <c r="I1287" i="9"/>
  <c r="H1285" i="9"/>
  <c r="G1285" i="9"/>
  <c r="F1285" i="9"/>
  <c r="D1285" i="9"/>
  <c r="H1284" i="9"/>
  <c r="G1284" i="9"/>
  <c r="F1284" i="9"/>
  <c r="D1284" i="9"/>
  <c r="E1284" i="9" s="1"/>
  <c r="H1283" i="9"/>
  <c r="G1283" i="9"/>
  <c r="F1283" i="9"/>
  <c r="D1283" i="9"/>
  <c r="E1283" i="9" s="1"/>
  <c r="H1282" i="9"/>
  <c r="G1282" i="9"/>
  <c r="F1282" i="9"/>
  <c r="D1282" i="9"/>
  <c r="I1280" i="9"/>
  <c r="I1277" i="9"/>
  <c r="H1276" i="9"/>
  <c r="H1275" i="9" s="1"/>
  <c r="G1276" i="9"/>
  <c r="G1275" i="9" s="1"/>
  <c r="F1276" i="9"/>
  <c r="F1275" i="9" s="1"/>
  <c r="D1276" i="9"/>
  <c r="D1275" i="9" s="1"/>
  <c r="I1272" i="9"/>
  <c r="I1271" i="9"/>
  <c r="I1269" i="9"/>
  <c r="E1268" i="9"/>
  <c r="I1268" i="9" s="1"/>
  <c r="I1267" i="9"/>
  <c r="E1263" i="9"/>
  <c r="I1263" i="9" s="1"/>
  <c r="E1262" i="9"/>
  <c r="E1261" i="9"/>
  <c r="I1261" i="9" s="1"/>
  <c r="E1260" i="9"/>
  <c r="I1260" i="9" s="1"/>
  <c r="H1259" i="9"/>
  <c r="G1259" i="9"/>
  <c r="F1259" i="9"/>
  <c r="D1259" i="9"/>
  <c r="I1258" i="9"/>
  <c r="H1257" i="9"/>
  <c r="G1257" i="9"/>
  <c r="F1257" i="9"/>
  <c r="D1257" i="9"/>
  <c r="E1256" i="9"/>
  <c r="I1256" i="9" s="1"/>
  <c r="E1255" i="9"/>
  <c r="I1255" i="9" s="1"/>
  <c r="E1254" i="9"/>
  <c r="I1254" i="9" s="1"/>
  <c r="E1253" i="9"/>
  <c r="E1091" i="9" s="1"/>
  <c r="H1252" i="9"/>
  <c r="G1252" i="9"/>
  <c r="F1252" i="9"/>
  <c r="D1252" i="9"/>
  <c r="I1251" i="9"/>
  <c r="H1250" i="9"/>
  <c r="G1250" i="9"/>
  <c r="F1250" i="9"/>
  <c r="D1250" i="9"/>
  <c r="E1249" i="9"/>
  <c r="I1249" i="9" s="1"/>
  <c r="E1248" i="9"/>
  <c r="I1248" i="9" s="1"/>
  <c r="E1247" i="9"/>
  <c r="E1246" i="9"/>
  <c r="I1246" i="9" s="1"/>
  <c r="H1245" i="9"/>
  <c r="G1245" i="9"/>
  <c r="F1245" i="9"/>
  <c r="D1245" i="9"/>
  <c r="I1244" i="9"/>
  <c r="H1243" i="9"/>
  <c r="G1243" i="9"/>
  <c r="F1243" i="9"/>
  <c r="D1243" i="9"/>
  <c r="I1241" i="9"/>
  <c r="E1240" i="9"/>
  <c r="I1240" i="9" s="1"/>
  <c r="H1239" i="9"/>
  <c r="G1239" i="9"/>
  <c r="F1239" i="9"/>
  <c r="D1239" i="9"/>
  <c r="E1237" i="9"/>
  <c r="I1237" i="9" s="1"/>
  <c r="E1236" i="9"/>
  <c r="E1235" i="9"/>
  <c r="I1235" i="9" s="1"/>
  <c r="H1234" i="9"/>
  <c r="G1234" i="9"/>
  <c r="F1234" i="9"/>
  <c r="D1234" i="9"/>
  <c r="E1233" i="9"/>
  <c r="I1233" i="9" s="1"/>
  <c r="E1232" i="9"/>
  <c r="E1231" i="9"/>
  <c r="I1231" i="9" s="1"/>
  <c r="H1230" i="9"/>
  <c r="G1230" i="9"/>
  <c r="F1230" i="9"/>
  <c r="D1230" i="9"/>
  <c r="E1229" i="9"/>
  <c r="I1229" i="9" s="1"/>
  <c r="E1228" i="9"/>
  <c r="I1228" i="9" s="1"/>
  <c r="E1227" i="9"/>
  <c r="I1227" i="9" s="1"/>
  <c r="H1226" i="9"/>
  <c r="G1226" i="9"/>
  <c r="F1226" i="9"/>
  <c r="D1226" i="9"/>
  <c r="E1224" i="9"/>
  <c r="I1224" i="9" s="1"/>
  <c r="E1223" i="9"/>
  <c r="I1223" i="9" s="1"/>
  <c r="E1222" i="9"/>
  <c r="I1222" i="9" s="1"/>
  <c r="H1221" i="9"/>
  <c r="G1221" i="9"/>
  <c r="F1221" i="9"/>
  <c r="D1221" i="9"/>
  <c r="E1220" i="9"/>
  <c r="I1220" i="9" s="1"/>
  <c r="E1219" i="9"/>
  <c r="I1216" i="9"/>
  <c r="I1214" i="9"/>
  <c r="E1213" i="9"/>
  <c r="I1213" i="9" s="1"/>
  <c r="I1212" i="9"/>
  <c r="E1208" i="9"/>
  <c r="I1208" i="9" s="1"/>
  <c r="E1207" i="9"/>
  <c r="I1207" i="9" s="1"/>
  <c r="E1206" i="9"/>
  <c r="I1205" i="9"/>
  <c r="H1204" i="9"/>
  <c r="G1204" i="9"/>
  <c r="F1204" i="9"/>
  <c r="D1204" i="9"/>
  <c r="I1203" i="9"/>
  <c r="H1202" i="9"/>
  <c r="G1202" i="9"/>
  <c r="F1202" i="9"/>
  <c r="D1202" i="9"/>
  <c r="E1201" i="9"/>
  <c r="I1201" i="9" s="1"/>
  <c r="E1200" i="9"/>
  <c r="I1200" i="9" s="1"/>
  <c r="E1199" i="9"/>
  <c r="I1199" i="9" s="1"/>
  <c r="I1198" i="9"/>
  <c r="H1197" i="9"/>
  <c r="G1197" i="9"/>
  <c r="F1197" i="9"/>
  <c r="D1197" i="9"/>
  <c r="I1196" i="9"/>
  <c r="H1195" i="9"/>
  <c r="G1195" i="9"/>
  <c r="F1195" i="9"/>
  <c r="D1195" i="9"/>
  <c r="J1194" i="9"/>
  <c r="G1194" i="9" s="1"/>
  <c r="G1087" i="9" s="1"/>
  <c r="E1193" i="9"/>
  <c r="I1193" i="9" s="1"/>
  <c r="J1192" i="9"/>
  <c r="E1192" i="9" s="1"/>
  <c r="I1191" i="9"/>
  <c r="H1190" i="9"/>
  <c r="D1190" i="9"/>
  <c r="I1189" i="9"/>
  <c r="H1188" i="9"/>
  <c r="D1188" i="9"/>
  <c r="I1186" i="9"/>
  <c r="E1185" i="9"/>
  <c r="E1184" i="9" s="1"/>
  <c r="H1184" i="9"/>
  <c r="G1184" i="9"/>
  <c r="F1184" i="9"/>
  <c r="D1184" i="9"/>
  <c r="E1182" i="9"/>
  <c r="I1182" i="9" s="1"/>
  <c r="E1181" i="9"/>
  <c r="I1181" i="9" s="1"/>
  <c r="E1180" i="9"/>
  <c r="I1180" i="9" s="1"/>
  <c r="H1179" i="9"/>
  <c r="G1179" i="9"/>
  <c r="F1179" i="9"/>
  <c r="D1179" i="9"/>
  <c r="E1178" i="9"/>
  <c r="I1178" i="9" s="1"/>
  <c r="E1177" i="9"/>
  <c r="I1177" i="9" s="1"/>
  <c r="E1176" i="9"/>
  <c r="H1175" i="9"/>
  <c r="G1175" i="9"/>
  <c r="F1175" i="9"/>
  <c r="D1175" i="9"/>
  <c r="E1174" i="9"/>
  <c r="I1174" i="9" s="1"/>
  <c r="E1173" i="9"/>
  <c r="I1173" i="9" s="1"/>
  <c r="E1172" i="9"/>
  <c r="I1172" i="9" s="1"/>
  <c r="H1171" i="9"/>
  <c r="G1171" i="9"/>
  <c r="F1171" i="9"/>
  <c r="D1171" i="9"/>
  <c r="J1169" i="9"/>
  <c r="E1169" i="9"/>
  <c r="E1168" i="9"/>
  <c r="I1168" i="9" s="1"/>
  <c r="J1167" i="9"/>
  <c r="F1167" i="9" s="1"/>
  <c r="E1167" i="9"/>
  <c r="H1166" i="9"/>
  <c r="D1166" i="9"/>
  <c r="E1165" i="9"/>
  <c r="I1165" i="9" s="1"/>
  <c r="E1164" i="9"/>
  <c r="I1164" i="9" s="1"/>
  <c r="I1160" i="9"/>
  <c r="E1159" i="9"/>
  <c r="I1159" i="9" s="1"/>
  <c r="I1158" i="9"/>
  <c r="E1154" i="9"/>
  <c r="I1154" i="9" s="1"/>
  <c r="E1153" i="9"/>
  <c r="I1153" i="9" s="1"/>
  <c r="E1152" i="9"/>
  <c r="I1151" i="9"/>
  <c r="H1150" i="9"/>
  <c r="G1150" i="9"/>
  <c r="F1150" i="9"/>
  <c r="D1150" i="9"/>
  <c r="I1149" i="9"/>
  <c r="H1148" i="9"/>
  <c r="G1148" i="9"/>
  <c r="F1148" i="9"/>
  <c r="D1148" i="9"/>
  <c r="E1147" i="9"/>
  <c r="I1147" i="9" s="1"/>
  <c r="E1146" i="9"/>
  <c r="E1145" i="9"/>
  <c r="I1145" i="9" s="1"/>
  <c r="I1144" i="9"/>
  <c r="H1143" i="9"/>
  <c r="G1143" i="9"/>
  <c r="F1143" i="9"/>
  <c r="D1143" i="9"/>
  <c r="I1142" i="9"/>
  <c r="H1141" i="9"/>
  <c r="G1141" i="9"/>
  <c r="F1141" i="9"/>
  <c r="D1141" i="9"/>
  <c r="J1140" i="9"/>
  <c r="F1140" i="9" s="1"/>
  <c r="D1087" i="9"/>
  <c r="E1139" i="9"/>
  <c r="I1139" i="9" s="1"/>
  <c r="K1138" i="9"/>
  <c r="J1138" i="9"/>
  <c r="F1138" i="9" s="1"/>
  <c r="E1137" i="9"/>
  <c r="I1137" i="9" s="1"/>
  <c r="H1136" i="9"/>
  <c r="G1136" i="9"/>
  <c r="I1135" i="9"/>
  <c r="H1134" i="9"/>
  <c r="G1134" i="9"/>
  <c r="I1132" i="9"/>
  <c r="E1131" i="9"/>
  <c r="I1131" i="9" s="1"/>
  <c r="H1130" i="9"/>
  <c r="G1130" i="9"/>
  <c r="F1130" i="9"/>
  <c r="E1130" i="9"/>
  <c r="D1130" i="9"/>
  <c r="E1128" i="9"/>
  <c r="I1128" i="9" s="1"/>
  <c r="E1127" i="9"/>
  <c r="I1127" i="9" s="1"/>
  <c r="E1126" i="9"/>
  <c r="I1126" i="9" s="1"/>
  <c r="H1125" i="9"/>
  <c r="G1125" i="9"/>
  <c r="F1125" i="9"/>
  <c r="D1125" i="9"/>
  <c r="E1124" i="9"/>
  <c r="I1124" i="9" s="1"/>
  <c r="E1123" i="9"/>
  <c r="I1123" i="9" s="1"/>
  <c r="E1122" i="9"/>
  <c r="I1122" i="9" s="1"/>
  <c r="H1121" i="9"/>
  <c r="G1121" i="9"/>
  <c r="F1121" i="9"/>
  <c r="D1121" i="9"/>
  <c r="E1120" i="9"/>
  <c r="I1120" i="9" s="1"/>
  <c r="E1119" i="9"/>
  <c r="I1119" i="9" s="1"/>
  <c r="E1118" i="9"/>
  <c r="I1118" i="9" s="1"/>
  <c r="L1117" i="9"/>
  <c r="H1117" i="9"/>
  <c r="G1117" i="9"/>
  <c r="F1117" i="9"/>
  <c r="D1117" i="9"/>
  <c r="J1115" i="9"/>
  <c r="F1115" i="9" s="1"/>
  <c r="E1115" i="9"/>
  <c r="E1114" i="9"/>
  <c r="I1114" i="9" s="1"/>
  <c r="J1113" i="9"/>
  <c r="F1113" i="9" s="1"/>
  <c r="H1112" i="9"/>
  <c r="G1112" i="9"/>
  <c r="E1111" i="9"/>
  <c r="I1111" i="9" s="1"/>
  <c r="E1110" i="9"/>
  <c r="I1110" i="9" s="1"/>
  <c r="I1107" i="9"/>
  <c r="H1106" i="9"/>
  <c r="G1106" i="9"/>
  <c r="F1106" i="9"/>
  <c r="D1106" i="9"/>
  <c r="E1106" i="9" s="1"/>
  <c r="I1105" i="9"/>
  <c r="H1101" i="9"/>
  <c r="G1101" i="9"/>
  <c r="F1101" i="9"/>
  <c r="D1101" i="9"/>
  <c r="E1101" i="9" s="1"/>
  <c r="H1100" i="9"/>
  <c r="G1100" i="9"/>
  <c r="F1100" i="9"/>
  <c r="D1100" i="9"/>
  <c r="H1099" i="9"/>
  <c r="H1095" i="9" s="1"/>
  <c r="G1099" i="9"/>
  <c r="F1099" i="9"/>
  <c r="D1099" i="9"/>
  <c r="E1099" i="9" s="1"/>
  <c r="H1098" i="9"/>
  <c r="G1098" i="9"/>
  <c r="F1098" i="9"/>
  <c r="D1098" i="9"/>
  <c r="I1096" i="9"/>
  <c r="H1094" i="9"/>
  <c r="G1094" i="9"/>
  <c r="F1094" i="9"/>
  <c r="D1094" i="9"/>
  <c r="E1094" i="9" s="1"/>
  <c r="H1093" i="9"/>
  <c r="G1093" i="9"/>
  <c r="F1093" i="9"/>
  <c r="D1093" i="9"/>
  <c r="E1093" i="9" s="1"/>
  <c r="H1092" i="9"/>
  <c r="G1092" i="9"/>
  <c r="F1092" i="9"/>
  <c r="D1092" i="9"/>
  <c r="H1091" i="9"/>
  <c r="G1091" i="9"/>
  <c r="F1091" i="9"/>
  <c r="D1091" i="9"/>
  <c r="I1089" i="9"/>
  <c r="H1087" i="9"/>
  <c r="H1086" i="9"/>
  <c r="G1086" i="9"/>
  <c r="F1086" i="9"/>
  <c r="D1086" i="9"/>
  <c r="H1085" i="9"/>
  <c r="H1084" i="9"/>
  <c r="G1084" i="9"/>
  <c r="F1084" i="9"/>
  <c r="D1084" i="9"/>
  <c r="I1082" i="9"/>
  <c r="I1079" i="9"/>
  <c r="H1078" i="9"/>
  <c r="H1077" i="9" s="1"/>
  <c r="G1078" i="9"/>
  <c r="G1077" i="9" s="1"/>
  <c r="F1078" i="9"/>
  <c r="F1077" i="9" s="1"/>
  <c r="D1078" i="9"/>
  <c r="I1074" i="9"/>
  <c r="I1072" i="9"/>
  <c r="E1071" i="9"/>
  <c r="I1071" i="9" s="1"/>
  <c r="I1070" i="9"/>
  <c r="E1066" i="9"/>
  <c r="I1066" i="9" s="1"/>
  <c r="E1065" i="9"/>
  <c r="I1065" i="9" s="1"/>
  <c r="E1064" i="9"/>
  <c r="I1064" i="9" s="1"/>
  <c r="I1063" i="9"/>
  <c r="H1062" i="9"/>
  <c r="G1062" i="9"/>
  <c r="F1062" i="9"/>
  <c r="D1062" i="9"/>
  <c r="I1061" i="9"/>
  <c r="H1060" i="9"/>
  <c r="G1060" i="9"/>
  <c r="F1060" i="9"/>
  <c r="D1060" i="9"/>
  <c r="E1059" i="9"/>
  <c r="I1059" i="9" s="1"/>
  <c r="E1058" i="9"/>
  <c r="I1058" i="9" s="1"/>
  <c r="E1057" i="9"/>
  <c r="E1056" i="9"/>
  <c r="I1056" i="9" s="1"/>
  <c r="H1055" i="9"/>
  <c r="G1055" i="9"/>
  <c r="F1055" i="9"/>
  <c r="D1055" i="9"/>
  <c r="I1054" i="9"/>
  <c r="H1053" i="9"/>
  <c r="G1053" i="9"/>
  <c r="F1053" i="9"/>
  <c r="D1053" i="9"/>
  <c r="J1052" i="9"/>
  <c r="F1052" i="9" s="1"/>
  <c r="F999" i="9" s="1"/>
  <c r="E1051" i="9"/>
  <c r="I1051" i="9" s="1"/>
  <c r="J1050" i="9"/>
  <c r="F1050" i="9" s="1"/>
  <c r="F997" i="9" s="1"/>
  <c r="E1049" i="9"/>
  <c r="I1049" i="9" s="1"/>
  <c r="H1048" i="9"/>
  <c r="D1048" i="9"/>
  <c r="I1047" i="9"/>
  <c r="H1046" i="9"/>
  <c r="D1046" i="9"/>
  <c r="I1044" i="9"/>
  <c r="E1043" i="9"/>
  <c r="I1043" i="9" s="1"/>
  <c r="H1042" i="9"/>
  <c r="G1042" i="9"/>
  <c r="F1042" i="9"/>
  <c r="D1042" i="9"/>
  <c r="E1040" i="9"/>
  <c r="I1040" i="9" s="1"/>
  <c r="E1039" i="9"/>
  <c r="E1038" i="9"/>
  <c r="I1038" i="9" s="1"/>
  <c r="H1037" i="9"/>
  <c r="G1037" i="9"/>
  <c r="F1037" i="9"/>
  <c r="D1037" i="9"/>
  <c r="E1036" i="9"/>
  <c r="I1036" i="9" s="1"/>
  <c r="E1035" i="9"/>
  <c r="I1035" i="9" s="1"/>
  <c r="E1034" i="9"/>
  <c r="I1034" i="9" s="1"/>
  <c r="H1033" i="9"/>
  <c r="G1033" i="9"/>
  <c r="F1033" i="9"/>
  <c r="D1033" i="9"/>
  <c r="E1032" i="9"/>
  <c r="I1032" i="9" s="1"/>
  <c r="E1031" i="9"/>
  <c r="I1031" i="9" s="1"/>
  <c r="E1030" i="9"/>
  <c r="I1030" i="9" s="1"/>
  <c r="H1029" i="9"/>
  <c r="G1029" i="9"/>
  <c r="F1029" i="9"/>
  <c r="D1029" i="9"/>
  <c r="J1027" i="9"/>
  <c r="E1026" i="9"/>
  <c r="I1026" i="9" s="1"/>
  <c r="J1025" i="9"/>
  <c r="H1024" i="9"/>
  <c r="D1024" i="9"/>
  <c r="E1023" i="9"/>
  <c r="I1023" i="9" s="1"/>
  <c r="E1022" i="9"/>
  <c r="I1019" i="9"/>
  <c r="H1018" i="9"/>
  <c r="G1018" i="9"/>
  <c r="F1018" i="9"/>
  <c r="D1018" i="9"/>
  <c r="E1018" i="9" s="1"/>
  <c r="I1017" i="9"/>
  <c r="H1013" i="9"/>
  <c r="G1013" i="9"/>
  <c r="F1013" i="9"/>
  <c r="D1013" i="9"/>
  <c r="H1012" i="9"/>
  <c r="G1012" i="9"/>
  <c r="F1012" i="9"/>
  <c r="D1012" i="9"/>
  <c r="H1011" i="9"/>
  <c r="G1011" i="9"/>
  <c r="F1011" i="9"/>
  <c r="F1007" i="9" s="1"/>
  <c r="D1011" i="9"/>
  <c r="H1010" i="9"/>
  <c r="G1010" i="9"/>
  <c r="F1010" i="9"/>
  <c r="E1010" i="9"/>
  <c r="D1010" i="9"/>
  <c r="I1008" i="9"/>
  <c r="H1006" i="9"/>
  <c r="G1006" i="9"/>
  <c r="F1006" i="9"/>
  <c r="D1006" i="9"/>
  <c r="E1006" i="9" s="1"/>
  <c r="H1005" i="9"/>
  <c r="G1005" i="9"/>
  <c r="F1005" i="9"/>
  <c r="D1005" i="9"/>
  <c r="H1004" i="9"/>
  <c r="G1004" i="9"/>
  <c r="F1004" i="9"/>
  <c r="D1004" i="9"/>
  <c r="H1003" i="9"/>
  <c r="G1003" i="9"/>
  <c r="F1003" i="9"/>
  <c r="D1003" i="9"/>
  <c r="H1002" i="9"/>
  <c r="I1001" i="9"/>
  <c r="H999" i="9"/>
  <c r="D999" i="9"/>
  <c r="H998" i="9"/>
  <c r="G998" i="9"/>
  <c r="F998" i="9"/>
  <c r="D998" i="9"/>
  <c r="E998" i="9" s="1"/>
  <c r="H997" i="9"/>
  <c r="D997" i="9"/>
  <c r="H996" i="9"/>
  <c r="G996" i="9"/>
  <c r="F996" i="9"/>
  <c r="D996" i="9"/>
  <c r="I994" i="9"/>
  <c r="I991" i="9"/>
  <c r="H990" i="9"/>
  <c r="G990" i="9"/>
  <c r="G989" i="9" s="1"/>
  <c r="F990" i="9"/>
  <c r="F989" i="9" s="1"/>
  <c r="D990" i="9"/>
  <c r="E990" i="9" s="1"/>
  <c r="I986" i="9"/>
  <c r="I985" i="9"/>
  <c r="I983" i="9"/>
  <c r="I978" i="9"/>
  <c r="I972" i="9"/>
  <c r="I965" i="9"/>
  <c r="I958" i="9"/>
  <c r="I955" i="9"/>
  <c r="I951" i="9"/>
  <c r="H950" i="9"/>
  <c r="G950" i="9"/>
  <c r="F950" i="9"/>
  <c r="D950" i="9"/>
  <c r="E950" i="9" s="1"/>
  <c r="H949" i="9"/>
  <c r="G949" i="9"/>
  <c r="F949" i="9"/>
  <c r="D949" i="9"/>
  <c r="E949" i="9" s="1"/>
  <c r="H948" i="9"/>
  <c r="H947" i="9" s="1"/>
  <c r="G948" i="9"/>
  <c r="F948" i="9"/>
  <c r="D948" i="9"/>
  <c r="E948" i="9" s="1"/>
  <c r="H946" i="9"/>
  <c r="G946" i="9"/>
  <c r="F946" i="9"/>
  <c r="D946" i="9"/>
  <c r="E946" i="9" s="1"/>
  <c r="H945" i="9"/>
  <c r="G945" i="9"/>
  <c r="F945" i="9"/>
  <c r="D945" i="9"/>
  <c r="E945" i="9" s="1"/>
  <c r="H944" i="9"/>
  <c r="G944" i="9"/>
  <c r="F944" i="9"/>
  <c r="D944" i="9"/>
  <c r="H942" i="9"/>
  <c r="G942" i="9"/>
  <c r="F942" i="9"/>
  <c r="D942" i="9"/>
  <c r="E942" i="9" s="1"/>
  <c r="H941" i="9"/>
  <c r="G941" i="9"/>
  <c r="F941" i="9"/>
  <c r="D941" i="9"/>
  <c r="H940" i="9"/>
  <c r="H939" i="9" s="1"/>
  <c r="G940" i="9"/>
  <c r="F940" i="9"/>
  <c r="D940" i="9"/>
  <c r="H937" i="9"/>
  <c r="D937" i="9"/>
  <c r="H936" i="9"/>
  <c r="G936" i="9"/>
  <c r="F936" i="9"/>
  <c r="D936" i="9"/>
  <c r="H935" i="9"/>
  <c r="H933" i="9"/>
  <c r="G933" i="9"/>
  <c r="F933" i="9"/>
  <c r="D933" i="9"/>
  <c r="E933" i="9" s="1"/>
  <c r="H932" i="9"/>
  <c r="G932" i="9"/>
  <c r="F932" i="9"/>
  <c r="D932" i="9"/>
  <c r="I930" i="9"/>
  <c r="I928" i="9"/>
  <c r="E927" i="9"/>
  <c r="I927" i="9" s="1"/>
  <c r="I926" i="9"/>
  <c r="E925" i="9"/>
  <c r="I925" i="9" s="1"/>
  <c r="E924" i="9"/>
  <c r="I924" i="9" s="1"/>
  <c r="E923" i="9"/>
  <c r="E922" i="9"/>
  <c r="H921" i="9"/>
  <c r="G921" i="9"/>
  <c r="F921" i="9"/>
  <c r="D921" i="9"/>
  <c r="I920" i="9"/>
  <c r="H919" i="9"/>
  <c r="G919" i="9"/>
  <c r="F919" i="9"/>
  <c r="D919" i="9"/>
  <c r="E918" i="9"/>
  <c r="I918" i="9" s="1"/>
  <c r="E917" i="9"/>
  <c r="I917" i="9" s="1"/>
  <c r="E916" i="9"/>
  <c r="I916" i="9" s="1"/>
  <c r="E915" i="9"/>
  <c r="I915" i="9" s="1"/>
  <c r="H914" i="9"/>
  <c r="G914" i="9"/>
  <c r="F914" i="9"/>
  <c r="D914" i="9"/>
  <c r="I913" i="9"/>
  <c r="H912" i="9"/>
  <c r="G912" i="9"/>
  <c r="F912" i="9"/>
  <c r="D912" i="9"/>
  <c r="E911" i="9"/>
  <c r="I911" i="9" s="1"/>
  <c r="E910" i="9"/>
  <c r="I910" i="9" s="1"/>
  <c r="E909" i="9"/>
  <c r="E908" i="9"/>
  <c r="I908" i="9" s="1"/>
  <c r="H907" i="9"/>
  <c r="G907" i="9"/>
  <c r="F907" i="9"/>
  <c r="D907" i="9"/>
  <c r="I906" i="9"/>
  <c r="H905" i="9"/>
  <c r="G905" i="9"/>
  <c r="F905" i="9"/>
  <c r="D905" i="9"/>
  <c r="I903" i="9"/>
  <c r="E902" i="9"/>
  <c r="I902" i="9" s="1"/>
  <c r="H901" i="9"/>
  <c r="G901" i="9"/>
  <c r="F901" i="9"/>
  <c r="D901" i="9"/>
  <c r="E899" i="9"/>
  <c r="I899" i="9" s="1"/>
  <c r="E898" i="9"/>
  <c r="E897" i="9"/>
  <c r="I897" i="9" s="1"/>
  <c r="H896" i="9"/>
  <c r="G896" i="9"/>
  <c r="F896" i="9"/>
  <c r="D896" i="9"/>
  <c r="E895" i="9"/>
  <c r="I895" i="9" s="1"/>
  <c r="E894" i="9"/>
  <c r="E893" i="9"/>
  <c r="I893" i="9" s="1"/>
  <c r="H892" i="9"/>
  <c r="G892" i="9"/>
  <c r="F892" i="9"/>
  <c r="D892" i="9"/>
  <c r="E891" i="9"/>
  <c r="I891" i="9" s="1"/>
  <c r="E890" i="9"/>
  <c r="E889" i="9"/>
  <c r="I889" i="9" s="1"/>
  <c r="H888" i="9"/>
  <c r="G888" i="9"/>
  <c r="F888" i="9"/>
  <c r="D888" i="9"/>
  <c r="E886" i="9"/>
  <c r="I886" i="9" s="1"/>
  <c r="E885" i="9"/>
  <c r="I885" i="9" s="1"/>
  <c r="E884" i="9"/>
  <c r="I884" i="9" s="1"/>
  <c r="I881" i="9"/>
  <c r="I879" i="9"/>
  <c r="E878" i="9"/>
  <c r="I878" i="9" s="1"/>
  <c r="I877" i="9"/>
  <c r="E876" i="9"/>
  <c r="I876" i="9" s="1"/>
  <c r="E875" i="9"/>
  <c r="I875" i="9" s="1"/>
  <c r="E874" i="9"/>
  <c r="E873" i="9"/>
  <c r="I873" i="9" s="1"/>
  <c r="H872" i="9"/>
  <c r="G872" i="9"/>
  <c r="F872" i="9"/>
  <c r="D872" i="9"/>
  <c r="I871" i="9"/>
  <c r="H870" i="9"/>
  <c r="G870" i="9"/>
  <c r="F870" i="9"/>
  <c r="D870" i="9"/>
  <c r="E869" i="9"/>
  <c r="I869" i="9" s="1"/>
  <c r="E868" i="9"/>
  <c r="E867" i="9"/>
  <c r="E866" i="9"/>
  <c r="I866" i="9" s="1"/>
  <c r="H865" i="9"/>
  <c r="G865" i="9"/>
  <c r="F865" i="9"/>
  <c r="D865" i="9"/>
  <c r="I864" i="9"/>
  <c r="H863" i="9"/>
  <c r="G863" i="9"/>
  <c r="F863" i="9"/>
  <c r="D863" i="9"/>
  <c r="E862" i="9"/>
  <c r="I862" i="9" s="1"/>
  <c r="E861" i="9"/>
  <c r="I861" i="9" s="1"/>
  <c r="E860" i="9"/>
  <c r="E859" i="9"/>
  <c r="H858" i="9"/>
  <c r="G858" i="9"/>
  <c r="F858" i="9"/>
  <c r="D858" i="9"/>
  <c r="I857" i="9"/>
  <c r="H856" i="9"/>
  <c r="G856" i="9"/>
  <c r="F856" i="9"/>
  <c r="D856" i="9"/>
  <c r="I854" i="9"/>
  <c r="E853" i="9"/>
  <c r="E852" i="9" s="1"/>
  <c r="H852" i="9"/>
  <c r="G852" i="9"/>
  <c r="F852" i="9"/>
  <c r="D852" i="9"/>
  <c r="E850" i="9"/>
  <c r="I850" i="9" s="1"/>
  <c r="E849" i="9"/>
  <c r="I849" i="9" s="1"/>
  <c r="E848" i="9"/>
  <c r="H847" i="9"/>
  <c r="G847" i="9"/>
  <c r="F847" i="9"/>
  <c r="D847" i="9"/>
  <c r="E846" i="9"/>
  <c r="I846" i="9" s="1"/>
  <c r="E845" i="9"/>
  <c r="I845" i="9" s="1"/>
  <c r="E844" i="9"/>
  <c r="I844" i="9" s="1"/>
  <c r="H843" i="9"/>
  <c r="G843" i="9"/>
  <c r="F843" i="9"/>
  <c r="D843" i="9"/>
  <c r="E842" i="9"/>
  <c r="I842" i="9" s="1"/>
  <c r="E841" i="9"/>
  <c r="I841" i="9" s="1"/>
  <c r="E840" i="9"/>
  <c r="I840" i="9" s="1"/>
  <c r="H839" i="9"/>
  <c r="G839" i="9"/>
  <c r="F839" i="9"/>
  <c r="D839" i="9"/>
  <c r="E837" i="9"/>
  <c r="I837" i="9" s="1"/>
  <c r="E836" i="9"/>
  <c r="I836" i="9" s="1"/>
  <c r="E835" i="9"/>
  <c r="I835" i="9" s="1"/>
  <c r="I831" i="9"/>
  <c r="E830" i="9"/>
  <c r="I830" i="9" s="1"/>
  <c r="I829" i="9"/>
  <c r="E828" i="9"/>
  <c r="I828" i="9" s="1"/>
  <c r="E827" i="9"/>
  <c r="E826" i="9"/>
  <c r="I826" i="9" s="1"/>
  <c r="E825" i="9"/>
  <c r="I825" i="9" s="1"/>
  <c r="H824" i="9"/>
  <c r="G824" i="9"/>
  <c r="F824" i="9"/>
  <c r="D824" i="9"/>
  <c r="I823" i="9"/>
  <c r="H822" i="9"/>
  <c r="G822" i="9"/>
  <c r="F822" i="9"/>
  <c r="D822" i="9"/>
  <c r="E821" i="9"/>
  <c r="I821" i="9" s="1"/>
  <c r="E820" i="9"/>
  <c r="E819" i="9"/>
  <c r="I819" i="9" s="1"/>
  <c r="E818" i="9"/>
  <c r="H817" i="9"/>
  <c r="G817" i="9"/>
  <c r="F817" i="9"/>
  <c r="D817" i="9"/>
  <c r="I816" i="9"/>
  <c r="H815" i="9"/>
  <c r="G815" i="9"/>
  <c r="F815" i="9"/>
  <c r="D815" i="9"/>
  <c r="E814" i="9"/>
  <c r="I814" i="9" s="1"/>
  <c r="E813" i="9"/>
  <c r="E812" i="9"/>
  <c r="E811" i="9"/>
  <c r="I811" i="9" s="1"/>
  <c r="H810" i="9"/>
  <c r="G810" i="9"/>
  <c r="F810" i="9"/>
  <c r="D810" i="9"/>
  <c r="I809" i="9"/>
  <c r="H808" i="9"/>
  <c r="G808" i="9"/>
  <c r="F808" i="9"/>
  <c r="D808" i="9"/>
  <c r="I806" i="9"/>
  <c r="E805" i="9"/>
  <c r="H804" i="9"/>
  <c r="G804" i="9"/>
  <c r="F804" i="9"/>
  <c r="D804" i="9"/>
  <c r="E802" i="9"/>
  <c r="I802" i="9" s="1"/>
  <c r="E801" i="9"/>
  <c r="I801" i="9" s="1"/>
  <c r="E800" i="9"/>
  <c r="H799" i="9"/>
  <c r="G799" i="9"/>
  <c r="F799" i="9"/>
  <c r="D799" i="9"/>
  <c r="E798" i="9"/>
  <c r="I798" i="9" s="1"/>
  <c r="E797" i="9"/>
  <c r="I797" i="9" s="1"/>
  <c r="E796" i="9"/>
  <c r="H795" i="9"/>
  <c r="G795" i="9"/>
  <c r="F795" i="9"/>
  <c r="D795" i="9"/>
  <c r="E794" i="9"/>
  <c r="I794" i="9" s="1"/>
  <c r="E793" i="9"/>
  <c r="I793" i="9" s="1"/>
  <c r="E792" i="9"/>
  <c r="H791" i="9"/>
  <c r="G791" i="9"/>
  <c r="F791" i="9"/>
  <c r="D791" i="9"/>
  <c r="E789" i="9"/>
  <c r="I789" i="9" s="1"/>
  <c r="E788" i="9"/>
  <c r="I788" i="9" s="1"/>
  <c r="E787" i="9"/>
  <c r="I787" i="9" s="1"/>
  <c r="I784" i="9"/>
  <c r="I782" i="9"/>
  <c r="E781" i="9"/>
  <c r="I781" i="9" s="1"/>
  <c r="I780" i="9"/>
  <c r="E779" i="9"/>
  <c r="I779" i="9" s="1"/>
  <c r="E778" i="9"/>
  <c r="I778" i="9" s="1"/>
  <c r="E777" i="9"/>
  <c r="E776" i="9"/>
  <c r="I776" i="9" s="1"/>
  <c r="H775" i="9"/>
  <c r="G775" i="9"/>
  <c r="F775" i="9"/>
  <c r="D775" i="9"/>
  <c r="I774" i="9"/>
  <c r="H773" i="9"/>
  <c r="G773" i="9"/>
  <c r="F773" i="9"/>
  <c r="D773" i="9"/>
  <c r="E772" i="9"/>
  <c r="I772" i="9" s="1"/>
  <c r="E771" i="9"/>
  <c r="E770" i="9"/>
  <c r="E769" i="9"/>
  <c r="I769" i="9" s="1"/>
  <c r="H768" i="9"/>
  <c r="G768" i="9"/>
  <c r="F768" i="9"/>
  <c r="D768" i="9"/>
  <c r="I767" i="9"/>
  <c r="H766" i="9"/>
  <c r="G766" i="9"/>
  <c r="F766" i="9"/>
  <c r="D766" i="9"/>
  <c r="E765" i="9"/>
  <c r="I765" i="9" s="1"/>
  <c r="E764" i="9"/>
  <c r="I764" i="9" s="1"/>
  <c r="E763" i="9"/>
  <c r="I763" i="9" s="1"/>
  <c r="E762" i="9"/>
  <c r="I762" i="9" s="1"/>
  <c r="H761" i="9"/>
  <c r="G761" i="9"/>
  <c r="F761" i="9"/>
  <c r="D761" i="9"/>
  <c r="I760" i="9"/>
  <c r="H759" i="9"/>
  <c r="G759" i="9"/>
  <c r="F759" i="9"/>
  <c r="D759" i="9"/>
  <c r="I757" i="9"/>
  <c r="E756" i="9"/>
  <c r="I756" i="9" s="1"/>
  <c r="H755" i="9"/>
  <c r="G755" i="9"/>
  <c r="F755" i="9"/>
  <c r="D755" i="9"/>
  <c r="E753" i="9"/>
  <c r="I753" i="9" s="1"/>
  <c r="E752" i="9"/>
  <c r="I752" i="9" s="1"/>
  <c r="E751" i="9"/>
  <c r="H750" i="9"/>
  <c r="G750" i="9"/>
  <c r="F750" i="9"/>
  <c r="D750" i="9"/>
  <c r="E749" i="9"/>
  <c r="I749" i="9" s="1"/>
  <c r="E748" i="9"/>
  <c r="I748" i="9" s="1"/>
  <c r="E747" i="9"/>
  <c r="H746" i="9"/>
  <c r="G746" i="9"/>
  <c r="F746" i="9"/>
  <c r="D746" i="9"/>
  <c r="E745" i="9"/>
  <c r="I745" i="9" s="1"/>
  <c r="E744" i="9"/>
  <c r="E743" i="9"/>
  <c r="I743" i="9" s="1"/>
  <c r="H742" i="9"/>
  <c r="G742" i="9"/>
  <c r="F742" i="9"/>
  <c r="D742" i="9"/>
  <c r="E740" i="9"/>
  <c r="I740" i="9" s="1"/>
  <c r="J739" i="9"/>
  <c r="K743" i="9" s="1"/>
  <c r="E739" i="9"/>
  <c r="I739" i="9" s="1"/>
  <c r="E738" i="9"/>
  <c r="I738" i="9" s="1"/>
  <c r="I735" i="9"/>
  <c r="H734" i="9"/>
  <c r="G734" i="9"/>
  <c r="F734" i="9"/>
  <c r="D734" i="9"/>
  <c r="E734" i="9" s="1"/>
  <c r="I733" i="9"/>
  <c r="H732" i="9"/>
  <c r="G732" i="9"/>
  <c r="F732" i="9"/>
  <c r="D732" i="9"/>
  <c r="E732" i="9" s="1"/>
  <c r="H731" i="9"/>
  <c r="G731" i="9"/>
  <c r="F731" i="9"/>
  <c r="D731" i="9"/>
  <c r="H730" i="9"/>
  <c r="G730" i="9"/>
  <c r="F730" i="9"/>
  <c r="D730" i="9"/>
  <c r="D726" i="9" s="1"/>
  <c r="H729" i="9"/>
  <c r="G729" i="9"/>
  <c r="F729" i="9"/>
  <c r="D729" i="9"/>
  <c r="I727" i="9"/>
  <c r="H725" i="9"/>
  <c r="G725" i="9"/>
  <c r="F725" i="9"/>
  <c r="D725" i="9"/>
  <c r="E725" i="9" s="1"/>
  <c r="H724" i="9"/>
  <c r="G724" i="9"/>
  <c r="F724" i="9"/>
  <c r="D724" i="9"/>
  <c r="E724" i="9" s="1"/>
  <c r="H723" i="9"/>
  <c r="G723" i="9"/>
  <c r="F723" i="9"/>
  <c r="D723" i="9"/>
  <c r="E723" i="9" s="1"/>
  <c r="H722" i="9"/>
  <c r="G722" i="9"/>
  <c r="F722" i="9"/>
  <c r="D722" i="9"/>
  <c r="I720" i="9"/>
  <c r="H718" i="9"/>
  <c r="G718" i="9"/>
  <c r="F718" i="9"/>
  <c r="D718" i="9"/>
  <c r="E718" i="9" s="1"/>
  <c r="H717" i="9"/>
  <c r="G717" i="9"/>
  <c r="F717" i="9"/>
  <c r="D717" i="9"/>
  <c r="H716" i="9"/>
  <c r="G716" i="9"/>
  <c r="F716" i="9"/>
  <c r="D716" i="9"/>
  <c r="D712" i="9" s="1"/>
  <c r="H715" i="9"/>
  <c r="G715" i="9"/>
  <c r="F715" i="9"/>
  <c r="D715" i="9"/>
  <c r="I713" i="9"/>
  <c r="I710" i="9"/>
  <c r="H709" i="9"/>
  <c r="H708" i="9" s="1"/>
  <c r="G709" i="9"/>
  <c r="G708" i="9" s="1"/>
  <c r="F709" i="9"/>
  <c r="F708" i="9" s="1"/>
  <c r="D709" i="9"/>
  <c r="D708" i="9" s="1"/>
  <c r="I705" i="9"/>
  <c r="I703" i="9"/>
  <c r="E702" i="9"/>
  <c r="I702" i="9" s="1"/>
  <c r="I701" i="9"/>
  <c r="E700" i="9"/>
  <c r="I700" i="9" s="1"/>
  <c r="E699" i="9"/>
  <c r="E698" i="9"/>
  <c r="I698" i="9" s="1"/>
  <c r="E697" i="9"/>
  <c r="I697" i="9" s="1"/>
  <c r="H696" i="9"/>
  <c r="G696" i="9"/>
  <c r="F696" i="9"/>
  <c r="D696" i="9"/>
  <c r="I695" i="9"/>
  <c r="H694" i="9"/>
  <c r="G694" i="9"/>
  <c r="F694" i="9"/>
  <c r="D694" i="9"/>
  <c r="E693" i="9"/>
  <c r="I693" i="9" s="1"/>
  <c r="E692" i="9"/>
  <c r="I692" i="9" s="1"/>
  <c r="E691" i="9"/>
  <c r="I691" i="9" s="1"/>
  <c r="E690" i="9"/>
  <c r="I690" i="9" s="1"/>
  <c r="H689" i="9"/>
  <c r="G689" i="9"/>
  <c r="F689" i="9"/>
  <c r="D689" i="9"/>
  <c r="I688" i="9"/>
  <c r="H687" i="9"/>
  <c r="G687" i="9"/>
  <c r="F687" i="9"/>
  <c r="D687" i="9"/>
  <c r="E686" i="9"/>
  <c r="E685" i="9"/>
  <c r="I685" i="9" s="1"/>
  <c r="E684" i="9"/>
  <c r="I684" i="9" s="1"/>
  <c r="E683" i="9"/>
  <c r="H682" i="9"/>
  <c r="G682" i="9"/>
  <c r="F682" i="9"/>
  <c r="D682" i="9"/>
  <c r="I681" i="9"/>
  <c r="H680" i="9"/>
  <c r="G680" i="9"/>
  <c r="F680" i="9"/>
  <c r="D680" i="9"/>
  <c r="I678" i="9"/>
  <c r="E677" i="9"/>
  <c r="I677" i="9" s="1"/>
  <c r="H676" i="9"/>
  <c r="G676" i="9"/>
  <c r="F676" i="9"/>
  <c r="D676" i="9"/>
  <c r="E674" i="9"/>
  <c r="I674" i="9" s="1"/>
  <c r="E673" i="9"/>
  <c r="I673" i="9" s="1"/>
  <c r="E672" i="9"/>
  <c r="I672" i="9" s="1"/>
  <c r="H671" i="9"/>
  <c r="G671" i="9"/>
  <c r="F671" i="9"/>
  <c r="D671" i="9"/>
  <c r="E670" i="9"/>
  <c r="I670" i="9" s="1"/>
  <c r="E669" i="9"/>
  <c r="I669" i="9" s="1"/>
  <c r="E668" i="9"/>
  <c r="I668" i="9" s="1"/>
  <c r="H667" i="9"/>
  <c r="G667" i="9"/>
  <c r="F667" i="9"/>
  <c r="D667" i="9"/>
  <c r="E666" i="9"/>
  <c r="I666" i="9" s="1"/>
  <c r="E665" i="9"/>
  <c r="I665" i="9" s="1"/>
  <c r="E664" i="9"/>
  <c r="I664" i="9" s="1"/>
  <c r="H663" i="9"/>
  <c r="G663" i="9"/>
  <c r="F663" i="9"/>
  <c r="D663" i="9"/>
  <c r="E661" i="9"/>
  <c r="I661" i="9" s="1"/>
  <c r="E660" i="9"/>
  <c r="I660" i="9" s="1"/>
  <c r="E659" i="9"/>
  <c r="I659" i="9" s="1"/>
  <c r="I656" i="9"/>
  <c r="H655" i="9"/>
  <c r="G655" i="9"/>
  <c r="F655" i="9"/>
  <c r="D655" i="9"/>
  <c r="E655" i="9" s="1"/>
  <c r="I654" i="9"/>
  <c r="H653" i="9"/>
  <c r="G653" i="9"/>
  <c r="F653" i="9"/>
  <c r="D653" i="9"/>
  <c r="E653" i="9" s="1"/>
  <c r="H652" i="9"/>
  <c r="G652" i="9"/>
  <c r="F652" i="9"/>
  <c r="D652" i="9"/>
  <c r="H651" i="9"/>
  <c r="G651" i="9"/>
  <c r="F651" i="9"/>
  <c r="D651" i="9"/>
  <c r="E651" i="9" s="1"/>
  <c r="H650" i="9"/>
  <c r="G650" i="9"/>
  <c r="F650" i="9"/>
  <c r="D650" i="9"/>
  <c r="I648" i="9"/>
  <c r="H646" i="9"/>
  <c r="G646" i="9"/>
  <c r="F646" i="9"/>
  <c r="D646" i="9"/>
  <c r="E646" i="9" s="1"/>
  <c r="H645" i="9"/>
  <c r="G645" i="9"/>
  <c r="F645" i="9"/>
  <c r="D645" i="9"/>
  <c r="E645" i="9" s="1"/>
  <c r="H644" i="9"/>
  <c r="H640" i="9" s="1"/>
  <c r="G644" i="9"/>
  <c r="F644" i="9"/>
  <c r="D644" i="9"/>
  <c r="H643" i="9"/>
  <c r="H642" i="9" s="1"/>
  <c r="G643" i="9"/>
  <c r="F643" i="9"/>
  <c r="D643" i="9"/>
  <c r="I641" i="9"/>
  <c r="H639" i="9"/>
  <c r="G639" i="9"/>
  <c r="F639" i="9"/>
  <c r="D639" i="9"/>
  <c r="E639" i="9" s="1"/>
  <c r="H638" i="9"/>
  <c r="G638" i="9"/>
  <c r="F638" i="9"/>
  <c r="D638" i="9"/>
  <c r="H637" i="9"/>
  <c r="G637" i="9"/>
  <c r="F637" i="9"/>
  <c r="F633" i="9" s="1"/>
  <c r="D637" i="9"/>
  <c r="H636" i="9"/>
  <c r="G636" i="9"/>
  <c r="F636" i="9"/>
  <c r="D636" i="9"/>
  <c r="I634" i="9"/>
  <c r="I631" i="9"/>
  <c r="H630" i="9"/>
  <c r="G630" i="9"/>
  <c r="G629" i="9" s="1"/>
  <c r="F630" i="9"/>
  <c r="F629" i="9" s="1"/>
  <c r="D630" i="9"/>
  <c r="D629" i="9" s="1"/>
  <c r="H629" i="9"/>
  <c r="I626" i="9"/>
  <c r="I624" i="9"/>
  <c r="E623" i="9"/>
  <c r="I623" i="9" s="1"/>
  <c r="I622" i="9"/>
  <c r="E621" i="9"/>
  <c r="E620" i="9"/>
  <c r="I620" i="9" s="1"/>
  <c r="E619" i="9"/>
  <c r="E618" i="9"/>
  <c r="I618" i="9" s="1"/>
  <c r="H617" i="9"/>
  <c r="G617" i="9"/>
  <c r="F617" i="9"/>
  <c r="D617" i="9"/>
  <c r="I616" i="9"/>
  <c r="H615" i="9"/>
  <c r="G615" i="9"/>
  <c r="F615" i="9"/>
  <c r="D615" i="9"/>
  <c r="E614" i="9"/>
  <c r="I614" i="9" s="1"/>
  <c r="E613" i="9"/>
  <c r="I613" i="9" s="1"/>
  <c r="E612" i="9"/>
  <c r="I612" i="9" s="1"/>
  <c r="E611" i="9"/>
  <c r="I611" i="9" s="1"/>
  <c r="H610" i="9"/>
  <c r="G610" i="9"/>
  <c r="F610" i="9"/>
  <c r="D610" i="9"/>
  <c r="I609" i="9"/>
  <c r="H608" i="9"/>
  <c r="G608" i="9"/>
  <c r="F608" i="9"/>
  <c r="D608" i="9"/>
  <c r="E607" i="9"/>
  <c r="I607" i="9" s="1"/>
  <c r="E606" i="9"/>
  <c r="I606" i="9" s="1"/>
  <c r="E605" i="9"/>
  <c r="E604" i="9"/>
  <c r="H603" i="9"/>
  <c r="G603" i="9"/>
  <c r="F603" i="9"/>
  <c r="D603" i="9"/>
  <c r="I602" i="9"/>
  <c r="H601" i="9"/>
  <c r="G601" i="9"/>
  <c r="F601" i="9"/>
  <c r="D601" i="9"/>
  <c r="I599" i="9"/>
  <c r="E598" i="9"/>
  <c r="I598" i="9" s="1"/>
  <c r="H597" i="9"/>
  <c r="G597" i="9"/>
  <c r="F597" i="9"/>
  <c r="D597" i="9"/>
  <c r="E595" i="9"/>
  <c r="I595" i="9" s="1"/>
  <c r="E594" i="9"/>
  <c r="I594" i="9" s="1"/>
  <c r="E593" i="9"/>
  <c r="I593" i="9" s="1"/>
  <c r="I592" i="9"/>
  <c r="E591" i="9"/>
  <c r="I591" i="9" s="1"/>
  <c r="E590" i="9"/>
  <c r="I590" i="9" s="1"/>
  <c r="K589" i="9"/>
  <c r="H588" i="9"/>
  <c r="G588" i="9"/>
  <c r="F588" i="9"/>
  <c r="D588" i="9"/>
  <c r="E587" i="9"/>
  <c r="I587" i="9" s="1"/>
  <c r="E586" i="9"/>
  <c r="I586" i="9" s="1"/>
  <c r="E585" i="9"/>
  <c r="H584" i="9"/>
  <c r="G584" i="9"/>
  <c r="F584" i="9"/>
  <c r="D584" i="9"/>
  <c r="K582" i="9"/>
  <c r="E581" i="9"/>
  <c r="E580" i="9"/>
  <c r="I580" i="9" s="1"/>
  <c r="I577" i="9"/>
  <c r="I575" i="9"/>
  <c r="E574" i="9"/>
  <c r="I574" i="9" s="1"/>
  <c r="I573" i="9"/>
  <c r="E572" i="9"/>
  <c r="I572" i="9" s="1"/>
  <c r="E571" i="9"/>
  <c r="I571" i="9" s="1"/>
  <c r="E570" i="9"/>
  <c r="E569" i="9"/>
  <c r="I569" i="9" s="1"/>
  <c r="H568" i="9"/>
  <c r="G568" i="9"/>
  <c r="F568" i="9"/>
  <c r="D568" i="9"/>
  <c r="I567" i="9"/>
  <c r="H566" i="9"/>
  <c r="G566" i="9"/>
  <c r="F566" i="9"/>
  <c r="D566" i="9"/>
  <c r="E565" i="9"/>
  <c r="I565" i="9" s="1"/>
  <c r="E564" i="9"/>
  <c r="I564" i="9" s="1"/>
  <c r="E563" i="9"/>
  <c r="E562" i="9"/>
  <c r="I562" i="9" s="1"/>
  <c r="H561" i="9"/>
  <c r="G561" i="9"/>
  <c r="F561" i="9"/>
  <c r="D561" i="9"/>
  <c r="I560" i="9"/>
  <c r="H559" i="9"/>
  <c r="G559" i="9"/>
  <c r="F559" i="9"/>
  <c r="D559" i="9"/>
  <c r="E558" i="9"/>
  <c r="I558" i="9" s="1"/>
  <c r="E557" i="9"/>
  <c r="I557" i="9" s="1"/>
  <c r="E556" i="9"/>
  <c r="I556" i="9" s="1"/>
  <c r="E555" i="9"/>
  <c r="I555" i="9" s="1"/>
  <c r="H554" i="9"/>
  <c r="G554" i="9"/>
  <c r="F554" i="9"/>
  <c r="D554" i="9"/>
  <c r="I553" i="9"/>
  <c r="H552" i="9"/>
  <c r="G552" i="9"/>
  <c r="F552" i="9"/>
  <c r="D552" i="9"/>
  <c r="I550" i="9"/>
  <c r="E549" i="9"/>
  <c r="I549" i="9" s="1"/>
  <c r="H548" i="9"/>
  <c r="G548" i="9"/>
  <c r="F548" i="9"/>
  <c r="D548" i="9"/>
  <c r="E546" i="9"/>
  <c r="I546" i="9" s="1"/>
  <c r="E545" i="9"/>
  <c r="I545" i="9" s="1"/>
  <c r="E544" i="9"/>
  <c r="I544" i="9" s="1"/>
  <c r="I543" i="9"/>
  <c r="E542" i="9"/>
  <c r="I542" i="9" s="1"/>
  <c r="E541" i="9"/>
  <c r="I541" i="9" s="1"/>
  <c r="K540" i="9"/>
  <c r="H539" i="9"/>
  <c r="G539" i="9"/>
  <c r="F539" i="9"/>
  <c r="D539" i="9"/>
  <c r="E538" i="9"/>
  <c r="I538" i="9" s="1"/>
  <c r="E537" i="9"/>
  <c r="I537" i="9" s="1"/>
  <c r="E536" i="9"/>
  <c r="H535" i="9"/>
  <c r="G535" i="9"/>
  <c r="F535" i="9"/>
  <c r="D535" i="9"/>
  <c r="K533" i="9"/>
  <c r="E532" i="9"/>
  <c r="E531" i="9"/>
  <c r="I531" i="9" s="1"/>
  <c r="I527" i="9"/>
  <c r="E526" i="9"/>
  <c r="I526" i="9" s="1"/>
  <c r="I525" i="9"/>
  <c r="E524" i="9"/>
  <c r="I524" i="9" s="1"/>
  <c r="E523" i="9"/>
  <c r="I523" i="9" s="1"/>
  <c r="E522" i="9"/>
  <c r="E521" i="9"/>
  <c r="H520" i="9"/>
  <c r="G520" i="9"/>
  <c r="F520" i="9"/>
  <c r="D520" i="9"/>
  <c r="I519" i="9"/>
  <c r="H518" i="9"/>
  <c r="G518" i="9"/>
  <c r="F518" i="9"/>
  <c r="D518" i="9"/>
  <c r="E517" i="9"/>
  <c r="I517" i="9" s="1"/>
  <c r="E516" i="9"/>
  <c r="I516" i="9" s="1"/>
  <c r="E515" i="9"/>
  <c r="E514" i="9"/>
  <c r="I514" i="9" s="1"/>
  <c r="H513" i="9"/>
  <c r="G513" i="9"/>
  <c r="F513" i="9"/>
  <c r="D513" i="9"/>
  <c r="I512" i="9"/>
  <c r="H511" i="9"/>
  <c r="G511" i="9"/>
  <c r="F511" i="9"/>
  <c r="D511" i="9"/>
  <c r="E510" i="9"/>
  <c r="I510" i="9" s="1"/>
  <c r="E509" i="9"/>
  <c r="I509" i="9" s="1"/>
  <c r="E508" i="9"/>
  <c r="E507" i="9"/>
  <c r="I507" i="9" s="1"/>
  <c r="H506" i="9"/>
  <c r="G506" i="9"/>
  <c r="F506" i="9"/>
  <c r="D506" i="9"/>
  <c r="I505" i="9"/>
  <c r="H504" i="9"/>
  <c r="G504" i="9"/>
  <c r="F504" i="9"/>
  <c r="D504" i="9"/>
  <c r="I502" i="9"/>
  <c r="E501" i="9"/>
  <c r="I501" i="9" s="1"/>
  <c r="H500" i="9"/>
  <c r="G500" i="9"/>
  <c r="F500" i="9"/>
  <c r="D500" i="9"/>
  <c r="E498" i="9"/>
  <c r="I498" i="9" s="1"/>
  <c r="E497" i="9"/>
  <c r="I497" i="9" s="1"/>
  <c r="E496" i="9"/>
  <c r="I496" i="9" s="1"/>
  <c r="I495" i="9"/>
  <c r="E494" i="9"/>
  <c r="I494" i="9" s="1"/>
  <c r="E493" i="9"/>
  <c r="I493" i="9" s="1"/>
  <c r="K492" i="9"/>
  <c r="H491" i="9"/>
  <c r="G491" i="9"/>
  <c r="F491" i="9"/>
  <c r="D491" i="9"/>
  <c r="E490" i="9"/>
  <c r="I490" i="9" s="1"/>
  <c r="E489" i="9"/>
  <c r="I489" i="9" s="1"/>
  <c r="E488" i="9"/>
  <c r="H487" i="9"/>
  <c r="G487" i="9"/>
  <c r="F487" i="9"/>
  <c r="D487" i="9"/>
  <c r="K485" i="9"/>
  <c r="E484" i="9"/>
  <c r="E483" i="9"/>
  <c r="I483" i="9" s="1"/>
  <c r="I480" i="9"/>
  <c r="I478" i="9"/>
  <c r="E477" i="9"/>
  <c r="I477" i="9" s="1"/>
  <c r="I476" i="9"/>
  <c r="E475" i="9"/>
  <c r="I475" i="9" s="1"/>
  <c r="E474" i="9"/>
  <c r="E473" i="9"/>
  <c r="I473" i="9" s="1"/>
  <c r="E472" i="9"/>
  <c r="I472" i="9" s="1"/>
  <c r="H471" i="9"/>
  <c r="G471" i="9"/>
  <c r="F471" i="9"/>
  <c r="D471" i="9"/>
  <c r="I470" i="9"/>
  <c r="H469" i="9"/>
  <c r="G469" i="9"/>
  <c r="F469" i="9"/>
  <c r="D469" i="9"/>
  <c r="E468" i="9"/>
  <c r="I468" i="9" s="1"/>
  <c r="E467" i="9"/>
  <c r="I467" i="9" s="1"/>
  <c r="E466" i="9"/>
  <c r="E465" i="9"/>
  <c r="H464" i="9"/>
  <c r="G464" i="9"/>
  <c r="F464" i="9"/>
  <c r="D464" i="9"/>
  <c r="I463" i="9"/>
  <c r="H462" i="9"/>
  <c r="G462" i="9"/>
  <c r="F462" i="9"/>
  <c r="D462" i="9"/>
  <c r="E461" i="9"/>
  <c r="I461" i="9" s="1"/>
  <c r="E458" i="9"/>
  <c r="I458" i="9" s="1"/>
  <c r="H457" i="9"/>
  <c r="G457" i="9"/>
  <c r="F457" i="9"/>
  <c r="D457" i="9"/>
  <c r="I456" i="9"/>
  <c r="H455" i="9"/>
  <c r="G455" i="9"/>
  <c r="F455" i="9"/>
  <c r="D455" i="9"/>
  <c r="I453" i="9"/>
  <c r="E452" i="9"/>
  <c r="I452" i="9" s="1"/>
  <c r="H451" i="9"/>
  <c r="G451" i="9"/>
  <c r="F451" i="9"/>
  <c r="D451" i="9"/>
  <c r="E449" i="9"/>
  <c r="I449" i="9" s="1"/>
  <c r="E448" i="9"/>
  <c r="I448" i="9" s="1"/>
  <c r="E447" i="9"/>
  <c r="I447" i="9" s="1"/>
  <c r="I446" i="9"/>
  <c r="E445" i="9"/>
  <c r="I445" i="9" s="1"/>
  <c r="E444" i="9"/>
  <c r="I444" i="9" s="1"/>
  <c r="K443" i="9"/>
  <c r="E443" i="9"/>
  <c r="I443" i="9" s="1"/>
  <c r="H442" i="9"/>
  <c r="G442" i="9"/>
  <c r="F442" i="9"/>
  <c r="D442" i="9"/>
  <c r="E441" i="9"/>
  <c r="I441" i="9" s="1"/>
  <c r="E440" i="9"/>
  <c r="I440" i="9" s="1"/>
  <c r="K439" i="9"/>
  <c r="H438" i="9"/>
  <c r="G438" i="9"/>
  <c r="F438" i="9"/>
  <c r="D438" i="9"/>
  <c r="K436" i="9"/>
  <c r="E435" i="9"/>
  <c r="I435" i="9" s="1"/>
  <c r="E434" i="9"/>
  <c r="I434" i="9" s="1"/>
  <c r="I431" i="9"/>
  <c r="H430" i="9"/>
  <c r="G430" i="9"/>
  <c r="F430" i="9"/>
  <c r="D430" i="9"/>
  <c r="E430" i="9" s="1"/>
  <c r="I429" i="9"/>
  <c r="H428" i="9"/>
  <c r="G428" i="9"/>
  <c r="F428" i="9"/>
  <c r="D428" i="9"/>
  <c r="E428" i="9" s="1"/>
  <c r="H427" i="9"/>
  <c r="G427" i="9"/>
  <c r="F427" i="9"/>
  <c r="D427" i="9"/>
  <c r="H426" i="9"/>
  <c r="G426" i="9"/>
  <c r="F426" i="9"/>
  <c r="D426" i="9"/>
  <c r="E426" i="9" s="1"/>
  <c r="H425" i="9"/>
  <c r="G425" i="9"/>
  <c r="F425" i="9"/>
  <c r="D425" i="9"/>
  <c r="I423" i="9"/>
  <c r="H421" i="9"/>
  <c r="G421" i="9"/>
  <c r="F421" i="9"/>
  <c r="D421" i="9"/>
  <c r="E421" i="9" s="1"/>
  <c r="H420" i="9"/>
  <c r="G420" i="9"/>
  <c r="F420" i="9"/>
  <c r="D420" i="9"/>
  <c r="E420" i="9" s="1"/>
  <c r="H419" i="9"/>
  <c r="G419" i="9"/>
  <c r="G415" i="9" s="1"/>
  <c r="F419" i="9"/>
  <c r="D419" i="9"/>
  <c r="H418" i="9"/>
  <c r="G418" i="9"/>
  <c r="F418" i="9"/>
  <c r="D418" i="9"/>
  <c r="I416" i="9"/>
  <c r="H414" i="9"/>
  <c r="G414" i="9"/>
  <c r="F414" i="9"/>
  <c r="D414" i="9"/>
  <c r="E414" i="9" s="1"/>
  <c r="H413" i="9"/>
  <c r="G413" i="9"/>
  <c r="F413" i="9"/>
  <c r="D413" i="9"/>
  <c r="E413" i="9" s="1"/>
  <c r="H412" i="9"/>
  <c r="G412" i="9"/>
  <c r="F412" i="9"/>
  <c r="D412" i="9"/>
  <c r="H411" i="9"/>
  <c r="G411" i="9"/>
  <c r="F411" i="9"/>
  <c r="D411" i="9"/>
  <c r="I409" i="9"/>
  <c r="I406" i="9"/>
  <c r="H405" i="9"/>
  <c r="H404" i="9" s="1"/>
  <c r="G405" i="9"/>
  <c r="G404" i="9" s="1"/>
  <c r="F405" i="9"/>
  <c r="F404" i="9" s="1"/>
  <c r="D405" i="9"/>
  <c r="I401" i="9"/>
  <c r="I399" i="9"/>
  <c r="E398" i="9"/>
  <c r="I398" i="9" s="1"/>
  <c r="I397" i="9"/>
  <c r="E396" i="9"/>
  <c r="I396" i="9" s="1"/>
  <c r="E395" i="9"/>
  <c r="I395" i="9" s="1"/>
  <c r="E394" i="9"/>
  <c r="I394" i="9" s="1"/>
  <c r="E393" i="9"/>
  <c r="I393" i="9" s="1"/>
  <c r="H392" i="9"/>
  <c r="G392" i="9"/>
  <c r="F392" i="9"/>
  <c r="D392" i="9"/>
  <c r="I391" i="9"/>
  <c r="H390" i="9"/>
  <c r="G390" i="9"/>
  <c r="F390" i="9"/>
  <c r="D390" i="9"/>
  <c r="E389" i="9"/>
  <c r="I389" i="9" s="1"/>
  <c r="E388" i="9"/>
  <c r="E387" i="9"/>
  <c r="I387" i="9" s="1"/>
  <c r="E386" i="9"/>
  <c r="H385" i="9"/>
  <c r="G385" i="9"/>
  <c r="F385" i="9"/>
  <c r="D385" i="9"/>
  <c r="I384" i="9"/>
  <c r="H383" i="9"/>
  <c r="G383" i="9"/>
  <c r="F383" i="9"/>
  <c r="D383" i="9"/>
  <c r="E382" i="9"/>
  <c r="I382" i="9" s="1"/>
  <c r="E381" i="9"/>
  <c r="I381" i="9" s="1"/>
  <c r="E380" i="9"/>
  <c r="E379" i="9"/>
  <c r="I379" i="9" s="1"/>
  <c r="H378" i="9"/>
  <c r="G378" i="9"/>
  <c r="F378" i="9"/>
  <c r="D378" i="9"/>
  <c r="I377" i="9"/>
  <c r="H376" i="9"/>
  <c r="G376" i="9"/>
  <c r="F376" i="9"/>
  <c r="D376" i="9"/>
  <c r="I374" i="9"/>
  <c r="E373" i="9"/>
  <c r="I373" i="9" s="1"/>
  <c r="H372" i="9"/>
  <c r="G372" i="9"/>
  <c r="F372" i="9"/>
  <c r="D372" i="9"/>
  <c r="E370" i="9"/>
  <c r="I370" i="9" s="1"/>
  <c r="E369" i="9"/>
  <c r="I369" i="9" s="1"/>
  <c r="E368" i="9"/>
  <c r="H367" i="9"/>
  <c r="G367" i="9"/>
  <c r="F367" i="9"/>
  <c r="D367" i="9"/>
  <c r="E366" i="9"/>
  <c r="I366" i="9" s="1"/>
  <c r="E365" i="9"/>
  <c r="I365" i="9" s="1"/>
  <c r="E364" i="9"/>
  <c r="I364" i="9" s="1"/>
  <c r="H363" i="9"/>
  <c r="G363" i="9"/>
  <c r="F363" i="9"/>
  <c r="D363" i="9"/>
  <c r="E362" i="9"/>
  <c r="I362" i="9" s="1"/>
  <c r="E361" i="9"/>
  <c r="I361" i="9" s="1"/>
  <c r="E360" i="9"/>
  <c r="I360" i="9" s="1"/>
  <c r="H359" i="9"/>
  <c r="G359" i="9"/>
  <c r="F359" i="9"/>
  <c r="D359" i="9"/>
  <c r="E357" i="9"/>
  <c r="I357" i="9" s="1"/>
  <c r="E356" i="9"/>
  <c r="I356" i="9" s="1"/>
  <c r="I352" i="9"/>
  <c r="H351" i="9"/>
  <c r="G351" i="9"/>
  <c r="F351" i="9"/>
  <c r="D351" i="9"/>
  <c r="E351" i="9" s="1"/>
  <c r="I350" i="9"/>
  <c r="H349" i="9"/>
  <c r="G349" i="9"/>
  <c r="F349" i="9"/>
  <c r="D349" i="9"/>
  <c r="E349" i="9" s="1"/>
  <c r="H348" i="9"/>
  <c r="G348" i="9"/>
  <c r="F348" i="9"/>
  <c r="D348" i="9"/>
  <c r="E348" i="9" s="1"/>
  <c r="H347" i="9"/>
  <c r="G347" i="9"/>
  <c r="F347" i="9"/>
  <c r="D347" i="9"/>
  <c r="H346" i="9"/>
  <c r="G346" i="9"/>
  <c r="F346" i="9"/>
  <c r="D346" i="9"/>
  <c r="I344" i="9"/>
  <c r="H342" i="9"/>
  <c r="G342" i="9"/>
  <c r="F342" i="9"/>
  <c r="D342" i="9"/>
  <c r="E342" i="9" s="1"/>
  <c r="H341" i="9"/>
  <c r="G341" i="9"/>
  <c r="F341" i="9"/>
  <c r="D341" i="9"/>
  <c r="E341" i="9" s="1"/>
  <c r="H340" i="9"/>
  <c r="G340" i="9"/>
  <c r="F340" i="9"/>
  <c r="D340" i="9"/>
  <c r="E340" i="9" s="1"/>
  <c r="H339" i="9"/>
  <c r="G339" i="9"/>
  <c r="F339" i="9"/>
  <c r="D339" i="9"/>
  <c r="H338" i="9"/>
  <c r="I337" i="9"/>
  <c r="H335" i="9"/>
  <c r="G335" i="9"/>
  <c r="F335" i="9"/>
  <c r="D335" i="9"/>
  <c r="E335" i="9" s="1"/>
  <c r="H334" i="9"/>
  <c r="G334" i="9"/>
  <c r="F334" i="9"/>
  <c r="D334" i="9"/>
  <c r="E334" i="9" s="1"/>
  <c r="H333" i="9"/>
  <c r="G333" i="9"/>
  <c r="F333" i="9"/>
  <c r="D333" i="9"/>
  <c r="H332" i="9"/>
  <c r="G332" i="9"/>
  <c r="F332" i="9"/>
  <c r="D332" i="9"/>
  <c r="I330" i="9"/>
  <c r="I327" i="9"/>
  <c r="H326" i="9"/>
  <c r="H325" i="9" s="1"/>
  <c r="G326" i="9"/>
  <c r="G325" i="9" s="1"/>
  <c r="F326" i="9"/>
  <c r="F325" i="9" s="1"/>
  <c r="D326" i="9"/>
  <c r="D325" i="9" s="1"/>
  <c r="I322" i="9"/>
  <c r="I321" i="9"/>
  <c r="I319" i="9"/>
  <c r="E318" i="9"/>
  <c r="I318" i="9" s="1"/>
  <c r="I317" i="9"/>
  <c r="E316" i="9"/>
  <c r="I316" i="9" s="1"/>
  <c r="E315" i="9"/>
  <c r="I315" i="9" s="1"/>
  <c r="E314" i="9"/>
  <c r="E313" i="9"/>
  <c r="I313" i="9" s="1"/>
  <c r="H312" i="9"/>
  <c r="G312" i="9"/>
  <c r="F312" i="9"/>
  <c r="D312" i="9"/>
  <c r="I311" i="9"/>
  <c r="H310" i="9"/>
  <c r="G310" i="9"/>
  <c r="F310" i="9"/>
  <c r="D310" i="9"/>
  <c r="E309" i="9"/>
  <c r="I309" i="9" s="1"/>
  <c r="E308" i="9"/>
  <c r="E307" i="9"/>
  <c r="E306" i="9"/>
  <c r="I306" i="9" s="1"/>
  <c r="H305" i="9"/>
  <c r="G305" i="9"/>
  <c r="F305" i="9"/>
  <c r="D305" i="9"/>
  <c r="I304" i="9"/>
  <c r="H303" i="9"/>
  <c r="G303" i="9"/>
  <c r="F303" i="9"/>
  <c r="D303" i="9"/>
  <c r="E302" i="9"/>
  <c r="I302" i="9" s="1"/>
  <c r="E301" i="9"/>
  <c r="I301" i="9" s="1"/>
  <c r="E299" i="9"/>
  <c r="I299" i="9" s="1"/>
  <c r="H298" i="9"/>
  <c r="G298" i="9"/>
  <c r="F298" i="9"/>
  <c r="D298" i="9"/>
  <c r="I297" i="9"/>
  <c r="H296" i="9"/>
  <c r="G296" i="9"/>
  <c r="F296" i="9"/>
  <c r="D296" i="9"/>
  <c r="I294" i="9"/>
  <c r="E293" i="9"/>
  <c r="I293" i="9" s="1"/>
  <c r="H292" i="9"/>
  <c r="G292" i="9"/>
  <c r="F292" i="9"/>
  <c r="D292" i="9"/>
  <c r="E290" i="9"/>
  <c r="I290" i="9" s="1"/>
  <c r="E289" i="9"/>
  <c r="I289" i="9" s="1"/>
  <c r="E288" i="9"/>
  <c r="I288" i="9" s="1"/>
  <c r="H287" i="9"/>
  <c r="G287" i="9"/>
  <c r="F287" i="9"/>
  <c r="D287" i="9"/>
  <c r="E286" i="9"/>
  <c r="I286" i="9" s="1"/>
  <c r="E285" i="9"/>
  <c r="I285" i="9" s="1"/>
  <c r="E284" i="9"/>
  <c r="I284" i="9" s="1"/>
  <c r="H283" i="9"/>
  <c r="G283" i="9"/>
  <c r="F283" i="9"/>
  <c r="D283" i="9"/>
  <c r="E282" i="9"/>
  <c r="I282" i="9" s="1"/>
  <c r="E281" i="9"/>
  <c r="E280" i="9"/>
  <c r="I280" i="9" s="1"/>
  <c r="H279" i="9"/>
  <c r="G279" i="9"/>
  <c r="F279" i="9"/>
  <c r="D279" i="9"/>
  <c r="E277" i="9"/>
  <c r="I277" i="9" s="1"/>
  <c r="E276" i="9"/>
  <c r="I276" i="9" s="1"/>
  <c r="E275" i="9"/>
  <c r="I275" i="9" s="1"/>
  <c r="I272" i="9"/>
  <c r="I270" i="9"/>
  <c r="E269" i="9"/>
  <c r="I269" i="9" s="1"/>
  <c r="I268" i="9"/>
  <c r="E267" i="9"/>
  <c r="I267" i="9" s="1"/>
  <c r="E266" i="9"/>
  <c r="I266" i="9" s="1"/>
  <c r="E265" i="9"/>
  <c r="I264" i="9"/>
  <c r="H263" i="9"/>
  <c r="G263" i="9"/>
  <c r="F263" i="9"/>
  <c r="D263" i="9"/>
  <c r="I262" i="9"/>
  <c r="H261" i="9"/>
  <c r="G261" i="9"/>
  <c r="F261" i="9"/>
  <c r="D261" i="9"/>
  <c r="E260" i="9"/>
  <c r="I260" i="9" s="1"/>
  <c r="E259" i="9"/>
  <c r="I259" i="9" s="1"/>
  <c r="E258" i="9"/>
  <c r="I257" i="9"/>
  <c r="H256" i="9"/>
  <c r="G256" i="9"/>
  <c r="F256" i="9"/>
  <c r="D256" i="9"/>
  <c r="I255" i="9"/>
  <c r="H254" i="9"/>
  <c r="G254" i="9"/>
  <c r="F254" i="9"/>
  <c r="D254" i="9"/>
  <c r="E253" i="9"/>
  <c r="I253" i="9" s="1"/>
  <c r="E252" i="9"/>
  <c r="I252" i="9" s="1"/>
  <c r="E251" i="9"/>
  <c r="I251" i="9" s="1"/>
  <c r="E250" i="9"/>
  <c r="I250" i="9" s="1"/>
  <c r="H249" i="9"/>
  <c r="G249" i="9"/>
  <c r="F249" i="9"/>
  <c r="D249" i="9"/>
  <c r="I248" i="9"/>
  <c r="H247" i="9"/>
  <c r="G247" i="9"/>
  <c r="F247" i="9"/>
  <c r="D247" i="9"/>
  <c r="I245" i="9"/>
  <c r="E244" i="9"/>
  <c r="E243" i="9" s="1"/>
  <c r="H243" i="9"/>
  <c r="G243" i="9"/>
  <c r="F243" i="9"/>
  <c r="D243" i="9"/>
  <c r="E241" i="9"/>
  <c r="E240" i="9"/>
  <c r="I240" i="9" s="1"/>
  <c r="E239" i="9"/>
  <c r="I239" i="9" s="1"/>
  <c r="H238" i="9"/>
  <c r="G238" i="9"/>
  <c r="F238" i="9"/>
  <c r="D238" i="9"/>
  <c r="E237" i="9"/>
  <c r="I237" i="9" s="1"/>
  <c r="E236" i="9"/>
  <c r="E235" i="9"/>
  <c r="I235" i="9" s="1"/>
  <c r="H234" i="9"/>
  <c r="G234" i="9"/>
  <c r="F234" i="9"/>
  <c r="D234" i="9"/>
  <c r="E233" i="9"/>
  <c r="I233" i="9" s="1"/>
  <c r="E232" i="9"/>
  <c r="E231" i="9"/>
  <c r="I231" i="9" s="1"/>
  <c r="H230" i="9"/>
  <c r="G230" i="9"/>
  <c r="F230" i="9"/>
  <c r="D230" i="9"/>
  <c r="E228" i="9"/>
  <c r="I228" i="9" s="1"/>
  <c r="E227" i="9"/>
  <c r="I227" i="9" s="1"/>
  <c r="E226" i="9"/>
  <c r="I226" i="9" s="1"/>
  <c r="I222" i="9"/>
  <c r="E221" i="9"/>
  <c r="I221" i="9" s="1"/>
  <c r="I220" i="9"/>
  <c r="E219" i="9"/>
  <c r="I219" i="9" s="1"/>
  <c r="E218" i="9"/>
  <c r="I218" i="9" s="1"/>
  <c r="E217" i="9"/>
  <c r="I217" i="9" s="1"/>
  <c r="I216" i="9"/>
  <c r="H215" i="9"/>
  <c r="G215" i="9"/>
  <c r="F215" i="9"/>
  <c r="D215" i="9"/>
  <c r="I214" i="9"/>
  <c r="H213" i="9"/>
  <c r="G213" i="9"/>
  <c r="F213" i="9"/>
  <c r="D213" i="9"/>
  <c r="E212" i="9"/>
  <c r="I212" i="9" s="1"/>
  <c r="E211" i="9"/>
  <c r="I211" i="9" s="1"/>
  <c r="E210" i="9"/>
  <c r="I210" i="9" s="1"/>
  <c r="I209" i="9"/>
  <c r="H208" i="9"/>
  <c r="G208" i="9"/>
  <c r="F208" i="9"/>
  <c r="D208" i="9"/>
  <c r="I207" i="9"/>
  <c r="H206" i="9"/>
  <c r="G206" i="9"/>
  <c r="F206" i="9"/>
  <c r="D206" i="9"/>
  <c r="E205" i="9"/>
  <c r="I205" i="9" s="1"/>
  <c r="F204" i="9"/>
  <c r="F156" i="9" s="1"/>
  <c r="F203" i="9"/>
  <c r="E203" i="9"/>
  <c r="E202" i="9"/>
  <c r="I202" i="9" s="1"/>
  <c r="H201" i="9"/>
  <c r="G201" i="9"/>
  <c r="D201" i="9"/>
  <c r="I200" i="9"/>
  <c r="H199" i="9"/>
  <c r="G199" i="9"/>
  <c r="D199" i="9"/>
  <c r="I197" i="9"/>
  <c r="E196" i="9"/>
  <c r="I196" i="9" s="1"/>
  <c r="E195" i="9"/>
  <c r="I195" i="9" s="1"/>
  <c r="H194" i="9"/>
  <c r="G194" i="9"/>
  <c r="F194" i="9"/>
  <c r="D194" i="9"/>
  <c r="E192" i="9"/>
  <c r="I192" i="9" s="1"/>
  <c r="E191" i="9"/>
  <c r="I191" i="9" s="1"/>
  <c r="E190" i="9"/>
  <c r="H189" i="9"/>
  <c r="G189" i="9"/>
  <c r="F189" i="9"/>
  <c r="D189" i="9"/>
  <c r="E188" i="9"/>
  <c r="I188" i="9" s="1"/>
  <c r="E187" i="9"/>
  <c r="I187" i="9" s="1"/>
  <c r="E186" i="9"/>
  <c r="I186" i="9" s="1"/>
  <c r="H185" i="9"/>
  <c r="G185" i="9"/>
  <c r="F185" i="9"/>
  <c r="D185" i="9"/>
  <c r="E184" i="9"/>
  <c r="I184" i="9" s="1"/>
  <c r="E183" i="9"/>
  <c r="I183" i="9" s="1"/>
  <c r="F182" i="9"/>
  <c r="F181" i="9" s="1"/>
  <c r="E182" i="9"/>
  <c r="L181" i="9"/>
  <c r="H181" i="9"/>
  <c r="G181" i="9"/>
  <c r="D181" i="9"/>
  <c r="L179" i="9"/>
  <c r="F179" i="9"/>
  <c r="F17" i="9" s="1"/>
  <c r="E179" i="9"/>
  <c r="E178" i="9"/>
  <c r="I178" i="9" s="1"/>
  <c r="F177" i="9"/>
  <c r="F15" i="9" s="1"/>
  <c r="E177" i="9"/>
  <c r="I174" i="9"/>
  <c r="H173" i="9"/>
  <c r="G173" i="9"/>
  <c r="F173" i="9"/>
  <c r="D173" i="9"/>
  <c r="E173" i="9" s="1"/>
  <c r="I172" i="9"/>
  <c r="H171" i="9"/>
  <c r="G171" i="9"/>
  <c r="F171" i="9"/>
  <c r="D171" i="9"/>
  <c r="E171" i="9" s="1"/>
  <c r="H170" i="9"/>
  <c r="G170" i="9"/>
  <c r="F170" i="9"/>
  <c r="D170" i="9"/>
  <c r="E170" i="9" s="1"/>
  <c r="H169" i="9"/>
  <c r="G169" i="9"/>
  <c r="F169" i="9"/>
  <c r="D169" i="9"/>
  <c r="E169" i="9" s="1"/>
  <c r="H168" i="9"/>
  <c r="G168" i="9"/>
  <c r="F168" i="9"/>
  <c r="D168" i="9"/>
  <c r="I166" i="9"/>
  <c r="H164" i="9"/>
  <c r="G164" i="9"/>
  <c r="F164" i="9"/>
  <c r="D164" i="9"/>
  <c r="E164" i="9" s="1"/>
  <c r="H163" i="9"/>
  <c r="G163" i="9"/>
  <c r="F163" i="9"/>
  <c r="D163" i="9"/>
  <c r="E163" i="9" s="1"/>
  <c r="H162" i="9"/>
  <c r="G162" i="9"/>
  <c r="F162" i="9"/>
  <c r="D162" i="9"/>
  <c r="H161" i="9"/>
  <c r="G161" i="9"/>
  <c r="F161" i="9"/>
  <c r="D161" i="9"/>
  <c r="I159" i="9"/>
  <c r="H157" i="9"/>
  <c r="G157" i="9"/>
  <c r="F157" i="9"/>
  <c r="D157" i="9"/>
  <c r="E157" i="9" s="1"/>
  <c r="H156" i="9"/>
  <c r="G156" i="9"/>
  <c r="D156" i="9"/>
  <c r="E156" i="9" s="1"/>
  <c r="H155" i="9"/>
  <c r="G155" i="9"/>
  <c r="D155" i="9"/>
  <c r="H154" i="9"/>
  <c r="G154" i="9"/>
  <c r="F154" i="9"/>
  <c r="D154" i="9"/>
  <c r="I152" i="9"/>
  <c r="I149" i="9"/>
  <c r="H148" i="9"/>
  <c r="G148" i="9"/>
  <c r="F148" i="9"/>
  <c r="D148" i="9"/>
  <c r="H147" i="9"/>
  <c r="H34" i="9" s="1"/>
  <c r="G147" i="9"/>
  <c r="G34" i="9" s="1"/>
  <c r="F147" i="9"/>
  <c r="F34" i="9" s="1"/>
  <c r="D147" i="9"/>
  <c r="D34" i="9" s="1"/>
  <c r="I143" i="9"/>
  <c r="I141" i="9"/>
  <c r="E140" i="9"/>
  <c r="I140" i="9" s="1"/>
  <c r="I139" i="9"/>
  <c r="E138" i="9"/>
  <c r="I138" i="9" s="1"/>
  <c r="E137" i="9"/>
  <c r="E136" i="9"/>
  <c r="I135" i="9"/>
  <c r="H134" i="9"/>
  <c r="G134" i="9"/>
  <c r="F134" i="9"/>
  <c r="D134" i="9"/>
  <c r="I133" i="9"/>
  <c r="H132" i="9"/>
  <c r="G132" i="9"/>
  <c r="F132" i="9"/>
  <c r="D132" i="9"/>
  <c r="E131" i="9"/>
  <c r="I131" i="9" s="1"/>
  <c r="E130" i="9"/>
  <c r="I130" i="9" s="1"/>
  <c r="E129" i="9"/>
  <c r="E128" i="9"/>
  <c r="I128" i="9" s="1"/>
  <c r="H127" i="9"/>
  <c r="G127" i="9"/>
  <c r="F127" i="9"/>
  <c r="D127" i="9"/>
  <c r="I126" i="9"/>
  <c r="H125" i="9"/>
  <c r="G125" i="9"/>
  <c r="F125" i="9"/>
  <c r="D125" i="9"/>
  <c r="E124" i="9"/>
  <c r="I124" i="9" s="1"/>
  <c r="E123" i="9"/>
  <c r="I123" i="9" s="1"/>
  <c r="E122" i="9"/>
  <c r="I122" i="9" s="1"/>
  <c r="I121" i="9"/>
  <c r="H120" i="9"/>
  <c r="G120" i="9"/>
  <c r="F120" i="9"/>
  <c r="D120" i="9"/>
  <c r="I119" i="9"/>
  <c r="H118" i="9"/>
  <c r="G118" i="9"/>
  <c r="F118" i="9"/>
  <c r="D118" i="9"/>
  <c r="I116" i="9"/>
  <c r="E115" i="9"/>
  <c r="E114" i="9" s="1"/>
  <c r="H114" i="9"/>
  <c r="G114" i="9"/>
  <c r="F114" i="9"/>
  <c r="D114" i="9"/>
  <c r="E112" i="9"/>
  <c r="I112" i="9" s="1"/>
  <c r="E111" i="9"/>
  <c r="I111" i="9" s="1"/>
  <c r="E110" i="9"/>
  <c r="I110" i="9" s="1"/>
  <c r="H109" i="9"/>
  <c r="G109" i="9"/>
  <c r="F109" i="9"/>
  <c r="D109" i="9"/>
  <c r="E108" i="9"/>
  <c r="I108" i="9" s="1"/>
  <c r="E107" i="9"/>
  <c r="I107" i="9" s="1"/>
  <c r="E106" i="9"/>
  <c r="I106" i="9" s="1"/>
  <c r="H105" i="9"/>
  <c r="G105" i="9"/>
  <c r="F105" i="9"/>
  <c r="D105" i="9"/>
  <c r="E104" i="9"/>
  <c r="I104" i="9" s="1"/>
  <c r="E103" i="9"/>
  <c r="I103" i="9" s="1"/>
  <c r="E102" i="9"/>
  <c r="H101" i="9"/>
  <c r="G101" i="9"/>
  <c r="F101" i="9"/>
  <c r="D101" i="9"/>
  <c r="E99" i="9"/>
  <c r="I99" i="9" s="1"/>
  <c r="E98" i="9"/>
  <c r="I98" i="9" s="1"/>
  <c r="E97" i="9"/>
  <c r="I97" i="9" s="1"/>
  <c r="I94" i="9"/>
  <c r="H93" i="9"/>
  <c r="G93" i="9"/>
  <c r="F93" i="9"/>
  <c r="D93" i="9"/>
  <c r="E93" i="9" s="1"/>
  <c r="I92" i="9"/>
  <c r="H91" i="9"/>
  <c r="G91" i="9"/>
  <c r="F91" i="9"/>
  <c r="D91" i="9"/>
  <c r="E91" i="9" s="1"/>
  <c r="H90" i="9"/>
  <c r="G90" i="9"/>
  <c r="F90" i="9"/>
  <c r="D90" i="9"/>
  <c r="E90" i="9" s="1"/>
  <c r="H89" i="9"/>
  <c r="G89" i="9"/>
  <c r="G85" i="9" s="1"/>
  <c r="F89" i="9"/>
  <c r="D89" i="9"/>
  <c r="H88" i="9"/>
  <c r="G88" i="9"/>
  <c r="F88" i="9"/>
  <c r="E88" i="9"/>
  <c r="D88" i="9"/>
  <c r="I86" i="9"/>
  <c r="H84" i="9"/>
  <c r="G84" i="9"/>
  <c r="F84" i="9"/>
  <c r="D84" i="9"/>
  <c r="E84" i="9" s="1"/>
  <c r="H83" i="9"/>
  <c r="G83" i="9"/>
  <c r="F83" i="9"/>
  <c r="D83" i="9"/>
  <c r="H82" i="9"/>
  <c r="G82" i="9"/>
  <c r="G78" i="9" s="1"/>
  <c r="F82" i="9"/>
  <c r="D82" i="9"/>
  <c r="E82" i="9" s="1"/>
  <c r="H81" i="9"/>
  <c r="G81" i="9"/>
  <c r="F81" i="9"/>
  <c r="E81" i="9"/>
  <c r="D81" i="9"/>
  <c r="G80" i="9"/>
  <c r="I79" i="9"/>
  <c r="H77" i="9"/>
  <c r="G77" i="9"/>
  <c r="F77" i="9"/>
  <c r="D77" i="9"/>
  <c r="E77" i="9" s="1"/>
  <c r="H76" i="9"/>
  <c r="G76" i="9"/>
  <c r="F76" i="9"/>
  <c r="D76" i="9"/>
  <c r="E76" i="9" s="1"/>
  <c r="H75" i="9"/>
  <c r="G75" i="9"/>
  <c r="F75" i="9"/>
  <c r="D75" i="9"/>
  <c r="H74" i="9"/>
  <c r="G74" i="9"/>
  <c r="F74" i="9"/>
  <c r="E74" i="9"/>
  <c r="D74" i="9"/>
  <c r="I72" i="9"/>
  <c r="F71" i="9"/>
  <c r="I69" i="9"/>
  <c r="H68" i="9"/>
  <c r="H67" i="9" s="1"/>
  <c r="G68" i="9"/>
  <c r="G67" i="9" s="1"/>
  <c r="F68" i="9"/>
  <c r="F67" i="9" s="1"/>
  <c r="D68" i="9"/>
  <c r="D67" i="9" s="1"/>
  <c r="I64" i="9"/>
  <c r="I63" i="9"/>
  <c r="I61" i="9"/>
  <c r="I59" i="9"/>
  <c r="I53" i="9"/>
  <c r="I46" i="9"/>
  <c r="I39" i="9"/>
  <c r="I36" i="9"/>
  <c r="I31" i="9"/>
  <c r="H30" i="9"/>
  <c r="G30" i="9"/>
  <c r="F30" i="9"/>
  <c r="D30" i="9"/>
  <c r="E30" i="9" s="1"/>
  <c r="H29" i="9"/>
  <c r="G29" i="9"/>
  <c r="F29" i="9"/>
  <c r="D29" i="9"/>
  <c r="E29" i="9" s="1"/>
  <c r="H28" i="9"/>
  <c r="H27" i="9" s="1"/>
  <c r="G28" i="9"/>
  <c r="F28" i="9"/>
  <c r="D28" i="9"/>
  <c r="D27" i="9" s="1"/>
  <c r="H26" i="9"/>
  <c r="G26" i="9"/>
  <c r="F26" i="9"/>
  <c r="D26" i="9"/>
  <c r="E26" i="9" s="1"/>
  <c r="H25" i="9"/>
  <c r="G25" i="9"/>
  <c r="F25" i="9"/>
  <c r="D25" i="9"/>
  <c r="H24" i="9"/>
  <c r="G24" i="9"/>
  <c r="F24" i="9"/>
  <c r="F23" i="9" s="1"/>
  <c r="D24" i="9"/>
  <c r="H22" i="9"/>
  <c r="G22" i="9"/>
  <c r="F22" i="9"/>
  <c r="D22" i="9"/>
  <c r="E22" i="9" s="1"/>
  <c r="H21" i="9"/>
  <c r="G21" i="9"/>
  <c r="F21" i="9"/>
  <c r="D21" i="9"/>
  <c r="H20" i="9"/>
  <c r="G20" i="9"/>
  <c r="D20" i="9"/>
  <c r="H17" i="9"/>
  <c r="G17" i="9"/>
  <c r="D17" i="9"/>
  <c r="E17" i="9" s="1"/>
  <c r="H16" i="9"/>
  <c r="G16" i="9"/>
  <c r="F16" i="9"/>
  <c r="D16" i="9"/>
  <c r="E16" i="9" s="1"/>
  <c r="H15" i="9"/>
  <c r="G15" i="9"/>
  <c r="D15" i="9"/>
  <c r="E15" i="9" s="1"/>
  <c r="I13" i="9"/>
  <c r="H3" i="9"/>
  <c r="H2" i="9"/>
  <c r="D1103" i="8"/>
  <c r="D1101" i="8"/>
  <c r="D1126" i="8"/>
  <c r="C1103" i="8"/>
  <c r="C1101" i="8"/>
  <c r="K1126" i="8"/>
  <c r="D1128" i="8"/>
  <c r="C1126" i="8"/>
  <c r="C1128" i="8"/>
  <c r="D1124" i="8"/>
  <c r="D1898" i="8"/>
  <c r="D1897" i="8"/>
  <c r="D1893" i="8"/>
  <c r="D1892" i="8"/>
  <c r="I1887" i="8"/>
  <c r="E1886" i="8"/>
  <c r="I1886" i="8" s="1"/>
  <c r="I1885" i="8"/>
  <c r="E1884" i="8"/>
  <c r="I1884" i="8" s="1"/>
  <c r="I1883" i="8"/>
  <c r="E1883" i="8"/>
  <c r="E1882" i="8"/>
  <c r="E1881" i="8"/>
  <c r="H1880" i="8"/>
  <c r="G1880" i="8"/>
  <c r="F1880" i="8"/>
  <c r="D1880" i="8"/>
  <c r="I1879" i="8"/>
  <c r="H1878" i="8"/>
  <c r="G1878" i="8"/>
  <c r="F1878" i="8"/>
  <c r="D1878" i="8"/>
  <c r="I1877" i="8"/>
  <c r="E1877" i="8"/>
  <c r="E1876" i="8"/>
  <c r="I1875" i="8"/>
  <c r="E1875" i="8"/>
  <c r="E1873" i="8" s="1"/>
  <c r="I1873" i="8" s="1"/>
  <c r="E1874" i="8"/>
  <c r="I1874" i="8" s="1"/>
  <c r="H1873" i="8"/>
  <c r="G1873" i="8"/>
  <c r="F1873" i="8"/>
  <c r="D1873" i="8"/>
  <c r="I1872" i="8"/>
  <c r="H1871" i="8"/>
  <c r="G1871" i="8"/>
  <c r="F1871" i="8"/>
  <c r="D1871" i="8"/>
  <c r="E1870" i="8"/>
  <c r="I1870" i="8" s="1"/>
  <c r="E1869" i="8"/>
  <c r="I1869" i="8" s="1"/>
  <c r="E1868" i="8"/>
  <c r="I1868" i="8" s="1"/>
  <c r="E1867" i="8"/>
  <c r="I1867" i="8" s="1"/>
  <c r="H1866" i="8"/>
  <c r="G1866" i="8"/>
  <c r="F1866" i="8"/>
  <c r="D1866" i="8"/>
  <c r="I1865" i="8"/>
  <c r="H1864" i="8"/>
  <c r="H1863" i="8" s="1"/>
  <c r="G1864" i="8"/>
  <c r="F1864" i="8"/>
  <c r="D1864" i="8"/>
  <c r="C1864" i="8"/>
  <c r="C1863" i="8" s="1"/>
  <c r="C1859" i="8" s="1"/>
  <c r="I1862" i="8"/>
  <c r="E1861" i="8"/>
  <c r="E1860" i="8" s="1"/>
  <c r="H1860" i="8"/>
  <c r="G1860" i="8"/>
  <c r="F1860" i="8"/>
  <c r="D1860" i="8"/>
  <c r="E1858" i="8"/>
  <c r="I1858" i="8" s="1"/>
  <c r="E1857" i="8"/>
  <c r="I1857" i="8" s="1"/>
  <c r="E1856" i="8"/>
  <c r="H1855" i="8"/>
  <c r="G1855" i="8"/>
  <c r="F1855" i="8"/>
  <c r="D1855" i="8"/>
  <c r="E1854" i="8"/>
  <c r="I1854" i="8" s="1"/>
  <c r="E1853" i="8"/>
  <c r="I1853" i="8" s="1"/>
  <c r="E1852" i="8"/>
  <c r="H1851" i="8"/>
  <c r="H1846" i="8" s="1"/>
  <c r="G1851" i="8"/>
  <c r="F1851" i="8"/>
  <c r="D1851" i="8"/>
  <c r="E1850" i="8"/>
  <c r="I1850" i="8" s="1"/>
  <c r="E1849" i="8"/>
  <c r="I1849" i="8" s="1"/>
  <c r="E1848" i="8"/>
  <c r="H1847" i="8"/>
  <c r="G1847" i="8"/>
  <c r="F1847" i="8"/>
  <c r="D1847" i="8"/>
  <c r="E1845" i="8"/>
  <c r="I1845" i="8" s="1"/>
  <c r="E1844" i="8"/>
  <c r="I1844" i="8" s="1"/>
  <c r="E1843" i="8"/>
  <c r="I1843" i="8" s="1"/>
  <c r="H1842" i="8"/>
  <c r="G1842" i="8"/>
  <c r="F1842" i="8"/>
  <c r="D1842" i="8"/>
  <c r="C1842" i="8"/>
  <c r="C1839" i="8" s="1"/>
  <c r="C1838" i="8" s="1"/>
  <c r="E1841" i="8"/>
  <c r="I1841" i="8" s="1"/>
  <c r="I1840" i="8"/>
  <c r="E1840" i="8"/>
  <c r="I1837" i="8"/>
  <c r="I1835" i="8"/>
  <c r="E1834" i="8"/>
  <c r="I1834" i="8" s="1"/>
  <c r="I1833" i="8"/>
  <c r="E1832" i="8"/>
  <c r="I1832" i="8" s="1"/>
  <c r="E1831" i="8"/>
  <c r="I1831" i="8" s="1"/>
  <c r="E1830" i="8"/>
  <c r="E1829" i="8"/>
  <c r="I1829" i="8" s="1"/>
  <c r="H1828" i="8"/>
  <c r="G1828" i="8"/>
  <c r="F1828" i="8"/>
  <c r="D1828" i="8"/>
  <c r="C1828" i="8"/>
  <c r="I1827" i="8"/>
  <c r="H1826" i="8"/>
  <c r="G1826" i="8"/>
  <c r="F1826" i="8"/>
  <c r="D1826" i="8"/>
  <c r="C1826" i="8"/>
  <c r="E1825" i="8"/>
  <c r="I1825" i="8" s="1"/>
  <c r="I1824" i="8"/>
  <c r="E1824" i="8"/>
  <c r="E1823" i="8"/>
  <c r="I1823" i="8" s="1"/>
  <c r="E1822" i="8"/>
  <c r="I1822" i="8" s="1"/>
  <c r="H1821" i="8"/>
  <c r="G1821" i="8"/>
  <c r="F1821" i="8"/>
  <c r="D1821" i="8"/>
  <c r="I1820" i="8"/>
  <c r="H1819" i="8"/>
  <c r="G1819" i="8"/>
  <c r="F1819" i="8"/>
  <c r="E1819" i="8"/>
  <c r="D1819" i="8"/>
  <c r="E1818" i="8"/>
  <c r="I1818" i="8" s="1"/>
  <c r="E1817" i="8"/>
  <c r="I1817" i="8" s="1"/>
  <c r="E1816" i="8"/>
  <c r="E1815" i="8"/>
  <c r="I1815" i="8" s="1"/>
  <c r="H1814" i="8"/>
  <c r="G1814" i="8"/>
  <c r="F1814" i="8"/>
  <c r="D1814" i="8"/>
  <c r="I1813" i="8"/>
  <c r="H1812" i="8"/>
  <c r="H1811" i="8" s="1"/>
  <c r="G1812" i="8"/>
  <c r="G1811" i="8" s="1"/>
  <c r="F1812" i="8"/>
  <c r="D1812" i="8"/>
  <c r="C1811" i="8"/>
  <c r="I1810" i="8"/>
  <c r="E1809" i="8"/>
  <c r="E1808" i="8" s="1"/>
  <c r="H1808" i="8"/>
  <c r="G1808" i="8"/>
  <c r="G1807" i="8" s="1"/>
  <c r="F1808" i="8"/>
  <c r="D1808" i="8"/>
  <c r="C1808" i="8"/>
  <c r="I1806" i="8"/>
  <c r="E1806" i="8"/>
  <c r="E1805" i="8"/>
  <c r="I1805" i="8" s="1"/>
  <c r="E1804" i="8"/>
  <c r="H1803" i="8"/>
  <c r="G1803" i="8"/>
  <c r="F1803" i="8"/>
  <c r="D1803" i="8"/>
  <c r="I1802" i="8"/>
  <c r="E1802" i="8"/>
  <c r="E1801" i="8"/>
  <c r="I1801" i="8" s="1"/>
  <c r="I1800" i="8"/>
  <c r="E1800" i="8"/>
  <c r="E1799" i="8" s="1"/>
  <c r="H1799" i="8"/>
  <c r="G1799" i="8"/>
  <c r="F1799" i="8"/>
  <c r="D1799" i="8"/>
  <c r="E1798" i="8"/>
  <c r="I1798" i="8" s="1"/>
  <c r="E1797" i="8"/>
  <c r="I1797" i="8" s="1"/>
  <c r="I1796" i="8"/>
  <c r="E1796" i="8"/>
  <c r="H1795" i="8"/>
  <c r="G1795" i="8"/>
  <c r="F1795" i="8"/>
  <c r="D1795" i="8"/>
  <c r="D1794" i="8" s="1"/>
  <c r="E1793" i="8"/>
  <c r="I1793" i="8" s="1"/>
  <c r="E1792" i="8"/>
  <c r="I1792" i="8" s="1"/>
  <c r="E1791" i="8"/>
  <c r="I1791" i="8" s="1"/>
  <c r="H1790" i="8"/>
  <c r="G1790" i="8"/>
  <c r="F1790" i="8"/>
  <c r="E1790" i="8"/>
  <c r="D1790" i="8"/>
  <c r="C1790" i="8"/>
  <c r="E1789" i="8"/>
  <c r="I1788" i="8"/>
  <c r="E1788" i="8"/>
  <c r="C1787" i="8"/>
  <c r="C1786" i="8" s="1"/>
  <c r="I1784" i="8"/>
  <c r="E1783" i="8"/>
  <c r="I1783" i="8" s="1"/>
  <c r="I1782" i="8"/>
  <c r="E1781" i="8"/>
  <c r="I1781" i="8" s="1"/>
  <c r="E1780" i="8"/>
  <c r="I1780" i="8" s="1"/>
  <c r="E1779" i="8"/>
  <c r="E1778" i="8"/>
  <c r="I1778" i="8" s="1"/>
  <c r="H1777" i="8"/>
  <c r="G1777" i="8"/>
  <c r="F1777" i="8"/>
  <c r="D1777" i="8"/>
  <c r="C1777" i="8"/>
  <c r="I1776" i="8"/>
  <c r="H1775" i="8"/>
  <c r="G1775" i="8"/>
  <c r="F1775" i="8"/>
  <c r="D1775" i="8"/>
  <c r="C1775" i="8"/>
  <c r="E1774" i="8"/>
  <c r="I1774" i="8" s="1"/>
  <c r="E1773" i="8"/>
  <c r="I1773" i="8" s="1"/>
  <c r="E1772" i="8"/>
  <c r="I1771" i="8"/>
  <c r="E1771" i="8"/>
  <c r="H1770" i="8"/>
  <c r="G1770" i="8"/>
  <c r="F1770" i="8"/>
  <c r="D1770" i="8"/>
  <c r="I1769" i="8"/>
  <c r="H1768" i="8"/>
  <c r="G1768" i="8"/>
  <c r="F1768" i="8"/>
  <c r="D1768" i="8"/>
  <c r="E1767" i="8"/>
  <c r="I1767" i="8" s="1"/>
  <c r="I1766" i="8"/>
  <c r="E1766" i="8"/>
  <c r="E1765" i="8"/>
  <c r="I1764" i="8"/>
  <c r="E1764" i="8"/>
  <c r="H1763" i="8"/>
  <c r="G1763" i="8"/>
  <c r="F1763" i="8"/>
  <c r="D1763" i="8"/>
  <c r="I1762" i="8"/>
  <c r="H1761" i="8"/>
  <c r="G1761" i="8"/>
  <c r="G1760" i="8" s="1"/>
  <c r="F1761" i="8"/>
  <c r="D1761" i="8"/>
  <c r="C1760" i="8"/>
  <c r="I1759" i="8"/>
  <c r="E1758" i="8"/>
  <c r="E1757" i="8" s="1"/>
  <c r="H1757" i="8"/>
  <c r="G1757" i="8"/>
  <c r="G1756" i="8" s="1"/>
  <c r="F1757" i="8"/>
  <c r="D1757" i="8"/>
  <c r="C1757" i="8"/>
  <c r="C1756" i="8" s="1"/>
  <c r="I1755" i="8"/>
  <c r="E1755" i="8"/>
  <c r="E1754" i="8"/>
  <c r="I1754" i="8" s="1"/>
  <c r="I1753" i="8"/>
  <c r="E1753" i="8"/>
  <c r="E1752" i="8" s="1"/>
  <c r="H1752" i="8"/>
  <c r="G1752" i="8"/>
  <c r="F1752" i="8"/>
  <c r="D1752" i="8"/>
  <c r="E1751" i="8"/>
  <c r="I1751" i="8" s="1"/>
  <c r="E1750" i="8"/>
  <c r="I1750" i="8" s="1"/>
  <c r="E1749" i="8"/>
  <c r="H1748" i="8"/>
  <c r="H1743" i="8" s="1"/>
  <c r="H1736" i="8" s="1"/>
  <c r="H1735" i="8" s="1"/>
  <c r="G1748" i="8"/>
  <c r="F1748" i="8"/>
  <c r="D1748" i="8"/>
  <c r="I1747" i="8"/>
  <c r="E1747" i="8"/>
  <c r="E1746" i="8"/>
  <c r="I1746" i="8" s="1"/>
  <c r="I1745" i="8"/>
  <c r="E1745" i="8"/>
  <c r="H1744" i="8"/>
  <c r="G1744" i="8"/>
  <c r="F1744" i="8"/>
  <c r="F1743" i="8" s="1"/>
  <c r="F1736" i="8" s="1"/>
  <c r="F1735" i="8" s="1"/>
  <c r="E1744" i="8"/>
  <c r="D1744" i="8"/>
  <c r="E1742" i="8"/>
  <c r="I1742" i="8" s="1"/>
  <c r="E1741" i="8"/>
  <c r="I1741" i="8" s="1"/>
  <c r="E1740" i="8"/>
  <c r="I1740" i="8" s="1"/>
  <c r="H1739" i="8"/>
  <c r="G1739" i="8"/>
  <c r="F1739" i="8"/>
  <c r="D1739" i="8"/>
  <c r="C1739" i="8"/>
  <c r="E1738" i="8"/>
  <c r="E1737" i="8"/>
  <c r="I1737" i="8" s="1"/>
  <c r="I1734" i="8"/>
  <c r="I1732" i="8"/>
  <c r="E1731" i="8"/>
  <c r="I1731" i="8" s="1"/>
  <c r="I1730" i="8"/>
  <c r="E1729" i="8"/>
  <c r="I1729" i="8" s="1"/>
  <c r="E1728" i="8"/>
  <c r="I1728" i="8" s="1"/>
  <c r="E1727" i="8"/>
  <c r="E1726" i="8"/>
  <c r="I1726" i="8" s="1"/>
  <c r="H1725" i="8"/>
  <c r="G1725" i="8"/>
  <c r="F1725" i="8"/>
  <c r="D1725" i="8"/>
  <c r="I1724" i="8"/>
  <c r="H1723" i="8"/>
  <c r="G1723" i="8"/>
  <c r="F1723" i="8"/>
  <c r="D1723" i="8"/>
  <c r="D1708" i="8" s="1"/>
  <c r="D1704" i="8" s="1"/>
  <c r="E1722" i="8"/>
  <c r="I1722" i="8" s="1"/>
  <c r="E1721" i="8"/>
  <c r="E1720" i="8"/>
  <c r="E1719" i="8"/>
  <c r="H1718" i="8"/>
  <c r="G1718" i="8"/>
  <c r="F1718" i="8"/>
  <c r="D1718" i="8"/>
  <c r="I1717" i="8"/>
  <c r="H1716" i="8"/>
  <c r="G1716" i="8"/>
  <c r="F1716" i="8"/>
  <c r="D1716" i="8"/>
  <c r="I1715" i="8"/>
  <c r="E1715" i="8"/>
  <c r="E1714" i="8"/>
  <c r="I1713" i="8"/>
  <c r="E1713" i="8"/>
  <c r="E1711" i="8" s="1"/>
  <c r="E1712" i="8"/>
  <c r="I1712" i="8" s="1"/>
  <c r="H1711" i="8"/>
  <c r="G1711" i="8"/>
  <c r="F1711" i="8"/>
  <c r="I1710" i="8"/>
  <c r="H1709" i="8"/>
  <c r="G1709" i="8"/>
  <c r="F1709" i="8"/>
  <c r="F1708" i="8" s="1"/>
  <c r="D1709" i="8"/>
  <c r="C1709" i="8"/>
  <c r="C1708" i="8" s="1"/>
  <c r="C1704" i="8" s="1"/>
  <c r="H1708" i="8"/>
  <c r="I1707" i="8"/>
  <c r="E1706" i="8"/>
  <c r="H1705" i="8"/>
  <c r="G1705" i="8"/>
  <c r="F1705" i="8"/>
  <c r="D1705" i="8"/>
  <c r="E1703" i="8"/>
  <c r="E1702" i="8"/>
  <c r="I1702" i="8" s="1"/>
  <c r="E1701" i="8"/>
  <c r="I1701" i="8" s="1"/>
  <c r="H1700" i="8"/>
  <c r="G1700" i="8"/>
  <c r="F1700" i="8"/>
  <c r="D1700" i="8"/>
  <c r="E1699" i="8"/>
  <c r="I1699" i="8" s="1"/>
  <c r="E1698" i="8"/>
  <c r="E1696" i="8" s="1"/>
  <c r="E1697" i="8"/>
  <c r="I1697" i="8" s="1"/>
  <c r="H1696" i="8"/>
  <c r="G1696" i="8"/>
  <c r="F1696" i="8"/>
  <c r="D1696" i="8"/>
  <c r="I1695" i="8"/>
  <c r="E1695" i="8"/>
  <c r="E1694" i="8"/>
  <c r="I1694" i="8" s="1"/>
  <c r="E1693" i="8"/>
  <c r="H1692" i="8"/>
  <c r="G1692" i="8"/>
  <c r="F1692" i="8"/>
  <c r="F1691" i="8" s="1"/>
  <c r="D1692" i="8"/>
  <c r="C1692" i="8"/>
  <c r="C1691" i="8" s="1"/>
  <c r="C1684" i="8" s="1"/>
  <c r="C1683" i="8" s="1"/>
  <c r="G1691" i="8"/>
  <c r="E1690" i="8"/>
  <c r="I1690" i="8" s="1"/>
  <c r="E1689" i="8"/>
  <c r="I1689" i="8" s="1"/>
  <c r="E1688" i="8"/>
  <c r="I1688" i="8" s="1"/>
  <c r="H1687" i="8"/>
  <c r="G1687" i="8"/>
  <c r="G1684" i="8" s="1"/>
  <c r="G1683" i="8" s="1"/>
  <c r="F1687" i="8"/>
  <c r="F1684" i="8" s="1"/>
  <c r="F1683" i="8" s="1"/>
  <c r="D1687" i="8"/>
  <c r="C1687" i="8"/>
  <c r="E1687" i="8" s="1"/>
  <c r="J1686" i="8"/>
  <c r="K1693" i="8" s="1"/>
  <c r="I1686" i="8"/>
  <c r="E1686" i="8"/>
  <c r="E1685" i="8"/>
  <c r="I1682" i="8"/>
  <c r="H1681" i="8"/>
  <c r="G1681" i="8"/>
  <c r="F1681" i="8"/>
  <c r="D1681" i="8"/>
  <c r="E1681" i="8" s="1"/>
  <c r="I1680" i="8"/>
  <c r="H1679" i="8"/>
  <c r="G1679" i="8"/>
  <c r="F1679" i="8"/>
  <c r="D1679" i="8"/>
  <c r="H1678" i="8"/>
  <c r="G1678" i="8"/>
  <c r="F1678" i="8"/>
  <c r="D1678" i="8"/>
  <c r="C1678" i="8"/>
  <c r="H1677" i="8"/>
  <c r="G1677" i="8"/>
  <c r="F1677" i="8"/>
  <c r="D1677" i="8"/>
  <c r="C1677" i="8"/>
  <c r="H1676" i="8"/>
  <c r="G1676" i="8"/>
  <c r="F1676" i="8"/>
  <c r="D1676" i="8"/>
  <c r="C1676" i="8"/>
  <c r="I1674" i="8"/>
  <c r="H1672" i="8"/>
  <c r="G1672" i="8"/>
  <c r="F1672" i="8"/>
  <c r="D1672" i="8"/>
  <c r="E1672" i="8" s="1"/>
  <c r="H1671" i="8"/>
  <c r="G1671" i="8"/>
  <c r="F1671" i="8"/>
  <c r="D1671" i="8"/>
  <c r="E1671" i="8" s="1"/>
  <c r="H1670" i="8"/>
  <c r="H1666" i="8" s="1"/>
  <c r="G1670" i="8"/>
  <c r="F1670" i="8"/>
  <c r="D1670" i="8"/>
  <c r="E1670" i="8" s="1"/>
  <c r="E1666" i="8" s="1"/>
  <c r="H1669" i="8"/>
  <c r="G1669" i="8"/>
  <c r="F1669" i="8"/>
  <c r="D1669" i="8"/>
  <c r="H1668" i="8"/>
  <c r="I1667" i="8"/>
  <c r="F1666" i="8"/>
  <c r="H1665" i="8"/>
  <c r="G1665" i="8"/>
  <c r="F1665" i="8"/>
  <c r="D1665" i="8"/>
  <c r="C1665" i="8"/>
  <c r="E1665" i="8" s="1"/>
  <c r="H1664" i="8"/>
  <c r="G1664" i="8"/>
  <c r="F1664" i="8"/>
  <c r="D1664" i="8"/>
  <c r="C1664" i="8"/>
  <c r="H1663" i="8"/>
  <c r="G1663" i="8"/>
  <c r="F1663" i="8"/>
  <c r="D1663" i="8"/>
  <c r="E1663" i="8" s="1"/>
  <c r="C1663" i="8"/>
  <c r="H1662" i="8"/>
  <c r="G1662" i="8"/>
  <c r="F1662" i="8"/>
  <c r="D1662" i="8"/>
  <c r="C1662" i="8"/>
  <c r="I1660" i="8"/>
  <c r="I1657" i="8"/>
  <c r="H1656" i="8"/>
  <c r="H1655" i="8" s="1"/>
  <c r="G1656" i="8"/>
  <c r="G1655" i="8" s="1"/>
  <c r="F1656" i="8"/>
  <c r="F1655" i="8" s="1"/>
  <c r="D1656" i="8"/>
  <c r="D1655" i="8" s="1"/>
  <c r="C1656" i="8"/>
  <c r="I1652" i="8"/>
  <c r="I1650" i="8"/>
  <c r="E1649" i="8"/>
  <c r="I1649" i="8" s="1"/>
  <c r="I1648" i="8"/>
  <c r="E1647" i="8"/>
  <c r="I1647" i="8" s="1"/>
  <c r="E1646" i="8"/>
  <c r="I1645" i="8"/>
  <c r="E1645" i="8"/>
  <c r="E1644" i="8"/>
  <c r="H1643" i="8"/>
  <c r="G1643" i="8"/>
  <c r="F1643" i="8"/>
  <c r="D1643" i="8"/>
  <c r="I1642" i="8"/>
  <c r="H1641" i="8"/>
  <c r="G1641" i="8"/>
  <c r="F1641" i="8"/>
  <c r="E1641" i="8"/>
  <c r="D1641" i="8"/>
  <c r="E1640" i="8"/>
  <c r="I1640" i="8" s="1"/>
  <c r="E1639" i="8"/>
  <c r="E1638" i="8"/>
  <c r="E1637" i="8"/>
  <c r="H1636" i="8"/>
  <c r="G1636" i="8"/>
  <c r="F1636" i="8"/>
  <c r="D1636" i="8"/>
  <c r="I1635" i="8"/>
  <c r="H1634" i="8"/>
  <c r="G1634" i="8"/>
  <c r="G1626" i="8" s="1"/>
  <c r="G1622" i="8" s="1"/>
  <c r="F1634" i="8"/>
  <c r="D1634" i="8"/>
  <c r="E1633" i="8"/>
  <c r="I1633" i="8" s="1"/>
  <c r="E1632" i="8"/>
  <c r="I1632" i="8" s="1"/>
  <c r="E1631" i="8"/>
  <c r="E1630" i="8"/>
  <c r="H1629" i="8"/>
  <c r="G1629" i="8"/>
  <c r="F1629" i="8"/>
  <c r="D1629" i="8"/>
  <c r="C1629" i="8"/>
  <c r="I1628" i="8"/>
  <c r="H1627" i="8"/>
  <c r="G1627" i="8"/>
  <c r="F1627" i="8"/>
  <c r="D1627" i="8"/>
  <c r="C1627" i="8"/>
  <c r="C1626" i="8"/>
  <c r="I1625" i="8"/>
  <c r="E1624" i="8"/>
  <c r="I1624" i="8" s="1"/>
  <c r="H1623" i="8"/>
  <c r="G1623" i="8"/>
  <c r="F1623" i="8"/>
  <c r="E1623" i="8"/>
  <c r="D1623" i="8"/>
  <c r="C1623" i="8"/>
  <c r="E1621" i="8"/>
  <c r="E1620" i="8"/>
  <c r="I1620" i="8" s="1"/>
  <c r="E1619" i="8"/>
  <c r="I1619" i="8" s="1"/>
  <c r="H1618" i="8"/>
  <c r="H1609" i="8" s="1"/>
  <c r="G1618" i="8"/>
  <c r="F1618" i="8"/>
  <c r="D1618" i="8"/>
  <c r="E1617" i="8"/>
  <c r="E1616" i="8"/>
  <c r="I1616" i="8" s="1"/>
  <c r="E1615" i="8"/>
  <c r="I1615" i="8" s="1"/>
  <c r="H1614" i="8"/>
  <c r="G1614" i="8"/>
  <c r="F1614" i="8"/>
  <c r="D1614" i="8"/>
  <c r="E1613" i="8"/>
  <c r="I1613" i="8" s="1"/>
  <c r="E1612" i="8"/>
  <c r="E1611" i="8"/>
  <c r="I1611" i="8" s="1"/>
  <c r="H1610" i="8"/>
  <c r="G1610" i="8"/>
  <c r="G1609" i="8" s="1"/>
  <c r="G1602" i="8" s="1"/>
  <c r="G1601" i="8" s="1"/>
  <c r="F1610" i="8"/>
  <c r="F1609" i="8" s="1"/>
  <c r="D1610" i="8"/>
  <c r="C1610" i="8"/>
  <c r="C1609" i="8"/>
  <c r="C1602" i="8" s="1"/>
  <c r="C1601" i="8" s="1"/>
  <c r="C1571" i="8" s="1"/>
  <c r="E1608" i="8"/>
  <c r="I1608" i="8" s="1"/>
  <c r="E1607" i="8"/>
  <c r="I1607" i="8" s="1"/>
  <c r="E1606" i="8"/>
  <c r="I1606" i="8" s="1"/>
  <c r="H1605" i="8"/>
  <c r="G1605" i="8"/>
  <c r="F1605" i="8"/>
  <c r="D1605" i="8"/>
  <c r="C1605" i="8"/>
  <c r="E1605" i="8" s="1"/>
  <c r="I1605" i="8" s="1"/>
  <c r="E1604" i="8"/>
  <c r="E1603" i="8"/>
  <c r="I1603" i="8" s="1"/>
  <c r="F1602" i="8"/>
  <c r="F1601" i="8" s="1"/>
  <c r="I1600" i="8"/>
  <c r="H1599" i="8"/>
  <c r="G1599" i="8"/>
  <c r="F1599" i="8"/>
  <c r="D1599" i="8"/>
  <c r="E1599" i="8" s="1"/>
  <c r="I1598" i="8"/>
  <c r="H1597" i="8"/>
  <c r="G1597" i="8"/>
  <c r="F1597" i="8"/>
  <c r="D1597" i="8"/>
  <c r="E1597" i="8" s="1"/>
  <c r="H1596" i="8"/>
  <c r="G1596" i="8"/>
  <c r="F1596" i="8"/>
  <c r="D1596" i="8"/>
  <c r="H1595" i="8"/>
  <c r="G1595" i="8"/>
  <c r="F1595" i="8"/>
  <c r="D1595" i="8"/>
  <c r="E1595" i="8" s="1"/>
  <c r="H1594" i="8"/>
  <c r="G1594" i="8"/>
  <c r="F1594" i="8"/>
  <c r="D1594" i="8"/>
  <c r="I1592" i="8"/>
  <c r="H1590" i="8"/>
  <c r="G1590" i="8"/>
  <c r="F1590" i="8"/>
  <c r="D1590" i="8"/>
  <c r="E1590" i="8" s="1"/>
  <c r="H1589" i="8"/>
  <c r="G1589" i="8"/>
  <c r="F1589" i="8"/>
  <c r="E1589" i="8"/>
  <c r="D1589" i="8"/>
  <c r="H1588" i="8"/>
  <c r="G1588" i="8"/>
  <c r="F1588" i="8"/>
  <c r="F1586" i="8" s="1"/>
  <c r="E1588" i="8"/>
  <c r="D1588" i="8"/>
  <c r="H1587" i="8"/>
  <c r="G1587" i="8"/>
  <c r="F1587" i="8"/>
  <c r="D1587" i="8"/>
  <c r="I1585" i="8"/>
  <c r="H1583" i="8"/>
  <c r="G1583" i="8"/>
  <c r="F1583" i="8"/>
  <c r="D1583" i="8"/>
  <c r="D1577" i="8" s="1"/>
  <c r="C1583" i="8"/>
  <c r="H1582" i="8"/>
  <c r="G1582" i="8"/>
  <c r="F1582" i="8"/>
  <c r="D1582" i="8"/>
  <c r="C1582" i="8"/>
  <c r="H1581" i="8"/>
  <c r="G1581" i="8"/>
  <c r="F1581" i="8"/>
  <c r="D1581" i="8"/>
  <c r="C1581" i="8"/>
  <c r="E1581" i="8" s="1"/>
  <c r="H1580" i="8"/>
  <c r="G1580" i="8"/>
  <c r="F1580" i="8"/>
  <c r="D1580" i="8"/>
  <c r="C1580" i="8"/>
  <c r="I1578" i="8"/>
  <c r="I1575" i="8"/>
  <c r="H1574" i="8"/>
  <c r="H1573" i="8" s="1"/>
  <c r="G1574" i="8"/>
  <c r="G1573" i="8" s="1"/>
  <c r="F1574" i="8"/>
  <c r="D1574" i="8"/>
  <c r="C1574" i="8"/>
  <c r="F1573" i="8"/>
  <c r="D1573" i="8"/>
  <c r="I1570" i="8"/>
  <c r="I1568" i="8"/>
  <c r="E1567" i="8"/>
  <c r="I1567" i="8" s="1"/>
  <c r="I1566" i="8"/>
  <c r="E1565" i="8"/>
  <c r="I1565" i="8" s="1"/>
  <c r="E1564" i="8"/>
  <c r="E1563" i="8"/>
  <c r="I1563" i="8" s="1"/>
  <c r="E1562" i="8"/>
  <c r="I1562" i="8" s="1"/>
  <c r="H1561" i="8"/>
  <c r="G1561" i="8"/>
  <c r="F1561" i="8"/>
  <c r="D1561" i="8"/>
  <c r="I1560" i="8"/>
  <c r="H1559" i="8"/>
  <c r="G1559" i="8"/>
  <c r="F1559" i="8"/>
  <c r="D1559" i="8"/>
  <c r="E1558" i="8"/>
  <c r="I1558" i="8" s="1"/>
  <c r="I1557" i="8"/>
  <c r="E1557" i="8"/>
  <c r="E1556" i="8"/>
  <c r="I1556" i="8" s="1"/>
  <c r="E1555" i="8"/>
  <c r="I1555" i="8" s="1"/>
  <c r="H1554" i="8"/>
  <c r="G1554" i="8"/>
  <c r="F1554" i="8"/>
  <c r="D1554" i="8"/>
  <c r="C1554" i="8"/>
  <c r="I1553" i="8"/>
  <c r="H1552" i="8"/>
  <c r="G1552" i="8"/>
  <c r="F1552" i="8"/>
  <c r="E1552" i="8"/>
  <c r="D1552" i="8"/>
  <c r="C1552" i="8"/>
  <c r="C1544" i="8" s="1"/>
  <c r="C1540" i="8" s="1"/>
  <c r="E1551" i="8"/>
  <c r="I1551" i="8" s="1"/>
  <c r="E1550" i="8"/>
  <c r="E1549" i="8"/>
  <c r="E1548" i="8"/>
  <c r="I1548" i="8" s="1"/>
  <c r="H1547" i="8"/>
  <c r="G1547" i="8"/>
  <c r="F1547" i="8"/>
  <c r="D1547" i="8"/>
  <c r="I1546" i="8"/>
  <c r="H1545" i="8"/>
  <c r="H1544" i="8" s="1"/>
  <c r="G1545" i="8"/>
  <c r="F1545" i="8"/>
  <c r="F1544" i="8" s="1"/>
  <c r="F1540" i="8" s="1"/>
  <c r="D1545" i="8"/>
  <c r="D1544" i="8"/>
  <c r="I1543" i="8"/>
  <c r="E1542" i="8"/>
  <c r="I1542" i="8" s="1"/>
  <c r="H1541" i="8"/>
  <c r="H1540" i="8" s="1"/>
  <c r="G1541" i="8"/>
  <c r="F1541" i="8"/>
  <c r="E1541" i="8"/>
  <c r="D1541" i="8"/>
  <c r="E1539" i="8"/>
  <c r="I1539" i="8" s="1"/>
  <c r="E1538" i="8"/>
  <c r="E1537" i="8"/>
  <c r="I1537" i="8" s="1"/>
  <c r="H1536" i="8"/>
  <c r="G1536" i="8"/>
  <c r="F1536" i="8"/>
  <c r="D1536" i="8"/>
  <c r="E1535" i="8"/>
  <c r="I1535" i="8" s="1"/>
  <c r="E1534" i="8"/>
  <c r="E1533" i="8"/>
  <c r="I1533" i="8" s="1"/>
  <c r="H1532" i="8"/>
  <c r="G1532" i="8"/>
  <c r="F1532" i="8"/>
  <c r="D1532" i="8"/>
  <c r="C1532" i="8"/>
  <c r="E1531" i="8"/>
  <c r="I1531" i="8" s="1"/>
  <c r="I1530" i="8"/>
  <c r="E1530" i="8"/>
  <c r="E1529" i="8"/>
  <c r="I1529" i="8" s="1"/>
  <c r="H1528" i="8"/>
  <c r="G1528" i="8"/>
  <c r="F1528" i="8"/>
  <c r="D1528" i="8"/>
  <c r="G1527" i="8"/>
  <c r="C1527" i="8"/>
  <c r="E1526" i="8"/>
  <c r="I1526" i="8" s="1"/>
  <c r="E1525" i="8"/>
  <c r="I1525" i="8" s="1"/>
  <c r="E1524" i="8"/>
  <c r="I1524" i="8" s="1"/>
  <c r="H1523" i="8"/>
  <c r="G1523" i="8"/>
  <c r="F1523" i="8"/>
  <c r="D1523" i="8"/>
  <c r="C1523" i="8"/>
  <c r="E1522" i="8"/>
  <c r="I1522" i="8" s="1"/>
  <c r="I1521" i="8"/>
  <c r="E1521" i="8"/>
  <c r="C1520" i="8"/>
  <c r="C1519" i="8" s="1"/>
  <c r="I1518" i="8"/>
  <c r="I1516" i="8"/>
  <c r="I1515" i="8"/>
  <c r="E1515" i="8"/>
  <c r="I1514" i="8"/>
  <c r="E1513" i="8"/>
  <c r="I1513" i="8" s="1"/>
  <c r="I1512" i="8"/>
  <c r="E1512" i="8"/>
  <c r="E1511" i="8"/>
  <c r="E1510" i="8"/>
  <c r="I1510" i="8" s="1"/>
  <c r="H1509" i="8"/>
  <c r="G1509" i="8"/>
  <c r="F1509" i="8"/>
  <c r="D1509" i="8"/>
  <c r="I1508" i="8"/>
  <c r="H1507" i="8"/>
  <c r="G1507" i="8"/>
  <c r="F1507" i="8"/>
  <c r="D1507" i="8"/>
  <c r="E1506" i="8"/>
  <c r="I1506" i="8" s="1"/>
  <c r="E1505" i="8"/>
  <c r="I1504" i="8"/>
  <c r="E1504" i="8"/>
  <c r="E1503" i="8"/>
  <c r="I1503" i="8" s="1"/>
  <c r="H1502" i="8"/>
  <c r="G1502" i="8"/>
  <c r="F1502" i="8"/>
  <c r="E1502" i="8"/>
  <c r="D1502" i="8"/>
  <c r="C1502" i="8"/>
  <c r="I1501" i="8"/>
  <c r="H1500" i="8"/>
  <c r="G1500" i="8"/>
  <c r="F1500" i="8"/>
  <c r="D1500" i="8"/>
  <c r="C1500" i="8"/>
  <c r="C1492" i="8" s="1"/>
  <c r="C1488" i="8" s="1"/>
  <c r="E1499" i="8"/>
  <c r="I1499" i="8" s="1"/>
  <c r="E1498" i="8"/>
  <c r="I1498" i="8" s="1"/>
  <c r="E1497" i="8"/>
  <c r="I1496" i="8"/>
  <c r="E1496" i="8"/>
  <c r="H1495" i="8"/>
  <c r="G1495" i="8"/>
  <c r="F1495" i="8"/>
  <c r="D1495" i="8"/>
  <c r="I1494" i="8"/>
  <c r="H1493" i="8"/>
  <c r="G1493" i="8"/>
  <c r="G1492" i="8" s="1"/>
  <c r="F1493" i="8"/>
  <c r="D1493" i="8"/>
  <c r="H1492" i="8"/>
  <c r="I1491" i="8"/>
  <c r="E1490" i="8"/>
  <c r="H1489" i="8"/>
  <c r="G1489" i="8"/>
  <c r="F1489" i="8"/>
  <c r="D1489" i="8"/>
  <c r="E1487" i="8"/>
  <c r="I1487" i="8" s="1"/>
  <c r="E1486" i="8"/>
  <c r="I1486" i="8" s="1"/>
  <c r="E1485" i="8"/>
  <c r="H1484" i="8"/>
  <c r="G1484" i="8"/>
  <c r="F1484" i="8"/>
  <c r="D1484" i="8"/>
  <c r="E1483" i="8"/>
  <c r="I1483" i="8" s="1"/>
  <c r="E1482" i="8"/>
  <c r="I1482" i="8" s="1"/>
  <c r="E1481" i="8"/>
  <c r="H1480" i="8"/>
  <c r="G1480" i="8"/>
  <c r="F1480" i="8"/>
  <c r="D1480" i="8"/>
  <c r="D1475" i="8" s="1"/>
  <c r="C1480" i="8"/>
  <c r="C1475" i="8" s="1"/>
  <c r="E1479" i="8"/>
  <c r="I1479" i="8" s="1"/>
  <c r="E1478" i="8"/>
  <c r="I1478" i="8" s="1"/>
  <c r="I1477" i="8"/>
  <c r="E1477" i="8"/>
  <c r="H1476" i="8"/>
  <c r="G1476" i="8"/>
  <c r="F1476" i="8"/>
  <c r="D1476" i="8"/>
  <c r="E1474" i="8"/>
  <c r="I1474" i="8" s="1"/>
  <c r="E1473" i="8"/>
  <c r="I1473" i="8" s="1"/>
  <c r="E1472" i="8"/>
  <c r="I1472" i="8" s="1"/>
  <c r="H1471" i="8"/>
  <c r="G1471" i="8"/>
  <c r="F1471" i="8"/>
  <c r="D1471" i="8"/>
  <c r="E1471" i="8" s="1"/>
  <c r="C1471" i="8"/>
  <c r="I1470" i="8"/>
  <c r="E1470" i="8"/>
  <c r="E1469" i="8"/>
  <c r="I1469" i="8" s="1"/>
  <c r="I1465" i="8"/>
  <c r="I1464" i="8"/>
  <c r="E1464" i="8"/>
  <c r="I1463" i="8"/>
  <c r="E1462" i="8"/>
  <c r="I1462" i="8" s="1"/>
  <c r="E1461" i="8"/>
  <c r="E1460" i="8"/>
  <c r="I1460" i="8" s="1"/>
  <c r="E1459" i="8"/>
  <c r="I1459" i="8" s="1"/>
  <c r="H1458" i="8"/>
  <c r="G1458" i="8"/>
  <c r="F1458" i="8"/>
  <c r="D1458" i="8"/>
  <c r="I1457" i="8"/>
  <c r="H1456" i="8"/>
  <c r="G1456" i="8"/>
  <c r="F1456" i="8"/>
  <c r="D1456" i="8"/>
  <c r="E1455" i="8"/>
  <c r="I1455" i="8" s="1"/>
  <c r="E1454" i="8"/>
  <c r="E1453" i="8"/>
  <c r="I1453" i="8" s="1"/>
  <c r="E1452" i="8"/>
  <c r="H1451" i="8"/>
  <c r="G1451" i="8"/>
  <c r="F1451" i="8"/>
  <c r="D1451" i="8"/>
  <c r="C1451" i="8"/>
  <c r="I1450" i="8"/>
  <c r="H1449" i="8"/>
  <c r="G1449" i="8"/>
  <c r="F1449" i="8"/>
  <c r="D1449" i="8"/>
  <c r="C1449" i="8"/>
  <c r="C1441" i="8" s="1"/>
  <c r="C1437" i="8" s="1"/>
  <c r="E1448" i="8"/>
  <c r="I1448" i="8" s="1"/>
  <c r="E1447" i="8"/>
  <c r="E1446" i="8"/>
  <c r="I1446" i="8" s="1"/>
  <c r="E1445" i="8"/>
  <c r="I1445" i="8" s="1"/>
  <c r="H1444" i="8"/>
  <c r="G1444" i="8"/>
  <c r="F1444" i="8"/>
  <c r="D1444" i="8"/>
  <c r="I1443" i="8"/>
  <c r="H1442" i="8"/>
  <c r="G1442" i="8"/>
  <c r="G1441" i="8" s="1"/>
  <c r="F1442" i="8"/>
  <c r="D1442" i="8"/>
  <c r="I1440" i="8"/>
  <c r="I1439" i="8"/>
  <c r="E1439" i="8"/>
  <c r="H1438" i="8"/>
  <c r="G1438" i="8"/>
  <c r="F1438" i="8"/>
  <c r="E1438" i="8"/>
  <c r="D1438" i="8"/>
  <c r="I1436" i="8"/>
  <c r="E1436" i="8"/>
  <c r="E1435" i="8"/>
  <c r="I1435" i="8" s="1"/>
  <c r="E1434" i="8"/>
  <c r="H1433" i="8"/>
  <c r="G1433" i="8"/>
  <c r="F1433" i="8"/>
  <c r="D1433" i="8"/>
  <c r="E1432" i="8"/>
  <c r="I1432" i="8" s="1"/>
  <c r="E1431" i="8"/>
  <c r="I1431" i="8" s="1"/>
  <c r="E1430" i="8"/>
  <c r="I1430" i="8" s="1"/>
  <c r="H1429" i="8"/>
  <c r="G1429" i="8"/>
  <c r="F1429" i="8"/>
  <c r="D1429" i="8"/>
  <c r="C1429" i="8"/>
  <c r="C1424" i="8" s="1"/>
  <c r="E1428" i="8"/>
  <c r="I1428" i="8" s="1"/>
  <c r="E1427" i="8"/>
  <c r="E1426" i="8"/>
  <c r="I1426" i="8" s="1"/>
  <c r="H1425" i="8"/>
  <c r="H1424" i="8" s="1"/>
  <c r="G1425" i="8"/>
  <c r="F1425" i="8"/>
  <c r="D1425" i="8"/>
  <c r="E1423" i="8"/>
  <c r="I1423" i="8" s="1"/>
  <c r="E1422" i="8"/>
  <c r="I1422" i="8" s="1"/>
  <c r="E1421" i="8"/>
  <c r="I1421" i="8" s="1"/>
  <c r="H1420" i="8"/>
  <c r="G1420" i="8"/>
  <c r="F1420" i="8"/>
  <c r="D1420" i="8"/>
  <c r="C1420" i="8"/>
  <c r="I1419" i="8"/>
  <c r="E1419" i="8"/>
  <c r="E1418" i="8"/>
  <c r="I1415" i="8"/>
  <c r="I1413" i="8"/>
  <c r="E1412" i="8"/>
  <c r="I1412" i="8" s="1"/>
  <c r="I1411" i="8"/>
  <c r="E1410" i="8"/>
  <c r="I1410" i="8" s="1"/>
  <c r="E1409" i="8"/>
  <c r="I1409" i="8" s="1"/>
  <c r="E1408" i="8"/>
  <c r="E1407" i="8"/>
  <c r="H1406" i="8"/>
  <c r="G1406" i="8"/>
  <c r="F1406" i="8"/>
  <c r="D1406" i="8"/>
  <c r="I1405" i="8"/>
  <c r="H1404" i="8"/>
  <c r="G1404" i="8"/>
  <c r="G1389" i="8" s="1"/>
  <c r="F1404" i="8"/>
  <c r="D1404" i="8"/>
  <c r="E1403" i="8"/>
  <c r="I1403" i="8" s="1"/>
  <c r="I1402" i="8"/>
  <c r="E1402" i="8"/>
  <c r="E1401" i="8"/>
  <c r="E1400" i="8"/>
  <c r="I1400" i="8" s="1"/>
  <c r="H1399" i="8"/>
  <c r="G1399" i="8"/>
  <c r="F1399" i="8"/>
  <c r="D1399" i="8"/>
  <c r="I1398" i="8"/>
  <c r="H1397" i="8"/>
  <c r="G1397" i="8"/>
  <c r="F1397" i="8"/>
  <c r="D1397" i="8"/>
  <c r="E1396" i="8"/>
  <c r="I1396" i="8" s="1"/>
  <c r="E1395" i="8"/>
  <c r="I1394" i="8"/>
  <c r="E1394" i="8"/>
  <c r="E1393" i="8"/>
  <c r="I1393" i="8" s="1"/>
  <c r="H1392" i="8"/>
  <c r="G1392" i="8"/>
  <c r="F1392" i="8"/>
  <c r="D1392" i="8"/>
  <c r="I1391" i="8"/>
  <c r="H1390" i="8"/>
  <c r="H1389" i="8" s="1"/>
  <c r="G1390" i="8"/>
  <c r="F1390" i="8"/>
  <c r="D1390" i="8"/>
  <c r="C1390" i="8"/>
  <c r="C1389" i="8" s="1"/>
  <c r="C1385" i="8" s="1"/>
  <c r="I1388" i="8"/>
  <c r="E1387" i="8"/>
  <c r="I1387" i="8" s="1"/>
  <c r="H1386" i="8"/>
  <c r="G1386" i="8"/>
  <c r="F1386" i="8"/>
  <c r="E1386" i="8"/>
  <c r="D1386" i="8"/>
  <c r="I1384" i="8"/>
  <c r="I1383" i="8"/>
  <c r="I1382" i="8"/>
  <c r="I1381" i="8"/>
  <c r="I1380" i="8"/>
  <c r="I1379" i="8"/>
  <c r="I1378" i="8"/>
  <c r="I1377" i="8"/>
  <c r="I1376" i="8"/>
  <c r="I1375" i="8"/>
  <c r="I1374" i="8"/>
  <c r="I1373" i="8"/>
  <c r="I1372" i="8"/>
  <c r="E1371" i="8"/>
  <c r="I1371" i="8" s="1"/>
  <c r="E1370" i="8"/>
  <c r="I1370" i="8" s="1"/>
  <c r="E1369" i="8"/>
  <c r="I1369" i="8" s="1"/>
  <c r="H1368" i="8"/>
  <c r="H1365" i="8" s="1"/>
  <c r="H1364" i="8" s="1"/>
  <c r="G1368" i="8"/>
  <c r="F1368" i="8"/>
  <c r="D1368" i="8"/>
  <c r="D1365" i="8" s="1"/>
  <c r="D1364" i="8" s="1"/>
  <c r="C1368" i="8"/>
  <c r="I1367" i="8"/>
  <c r="E1366" i="8"/>
  <c r="I1366" i="8" s="1"/>
  <c r="G1365" i="8"/>
  <c r="G1364" i="8" s="1"/>
  <c r="F1365" i="8"/>
  <c r="F1364" i="8" s="1"/>
  <c r="C1365" i="8"/>
  <c r="C1364" i="8" s="1"/>
  <c r="I1363" i="8"/>
  <c r="H1362" i="8"/>
  <c r="G1362" i="8"/>
  <c r="F1362" i="8"/>
  <c r="D1362" i="8"/>
  <c r="E1362" i="8" s="1"/>
  <c r="I1361" i="8"/>
  <c r="H1360" i="8"/>
  <c r="G1360" i="8"/>
  <c r="F1360" i="8"/>
  <c r="D1360" i="8"/>
  <c r="E1360" i="8" s="1"/>
  <c r="I1360" i="8" s="1"/>
  <c r="H1359" i="8"/>
  <c r="G1359" i="8"/>
  <c r="F1359" i="8"/>
  <c r="D1359" i="8"/>
  <c r="H1358" i="8"/>
  <c r="G1358" i="8"/>
  <c r="F1358" i="8"/>
  <c r="E1358" i="8"/>
  <c r="D1358" i="8"/>
  <c r="H1357" i="8"/>
  <c r="G1357" i="8"/>
  <c r="F1357" i="8"/>
  <c r="D1357" i="8"/>
  <c r="I1355" i="8"/>
  <c r="H1353" i="8"/>
  <c r="G1353" i="8"/>
  <c r="F1353" i="8"/>
  <c r="E1353" i="8"/>
  <c r="D1353" i="8"/>
  <c r="H1352" i="8"/>
  <c r="G1352" i="8"/>
  <c r="F1352" i="8"/>
  <c r="D1352" i="8"/>
  <c r="C1352" i="8"/>
  <c r="C969" i="8" s="1"/>
  <c r="H1351" i="8"/>
  <c r="G1351" i="8"/>
  <c r="F1351" i="8"/>
  <c r="D1351" i="8"/>
  <c r="C1351" i="8"/>
  <c r="H1350" i="8"/>
  <c r="G1350" i="8"/>
  <c r="F1350" i="8"/>
  <c r="D1350" i="8"/>
  <c r="C1350" i="8"/>
  <c r="I1348" i="8"/>
  <c r="H1346" i="8"/>
  <c r="G1346" i="8"/>
  <c r="F1346" i="8"/>
  <c r="D1346" i="8"/>
  <c r="C1346" i="8"/>
  <c r="H1345" i="8"/>
  <c r="G1345" i="8"/>
  <c r="F1345" i="8"/>
  <c r="D1345" i="8"/>
  <c r="C1345" i="8"/>
  <c r="H1344" i="8"/>
  <c r="G1344" i="8"/>
  <c r="F1344" i="8"/>
  <c r="D1344" i="8"/>
  <c r="C1344" i="8"/>
  <c r="H1343" i="8"/>
  <c r="G1343" i="8"/>
  <c r="G960" i="8" s="1"/>
  <c r="F1343" i="8"/>
  <c r="E1343" i="8"/>
  <c r="D1343" i="8"/>
  <c r="C1343" i="8"/>
  <c r="I1341" i="8"/>
  <c r="I1338" i="8"/>
  <c r="H1337" i="8"/>
  <c r="H1336" i="8" s="1"/>
  <c r="G1337" i="8"/>
  <c r="G1336" i="8" s="1"/>
  <c r="F1337" i="8"/>
  <c r="F1336" i="8" s="1"/>
  <c r="D1337" i="8"/>
  <c r="I1333" i="8"/>
  <c r="I1331" i="8"/>
  <c r="E1330" i="8"/>
  <c r="I1330" i="8" s="1"/>
  <c r="I1329" i="8"/>
  <c r="E1328" i="8"/>
  <c r="I1328" i="8" s="1"/>
  <c r="E1327" i="8"/>
  <c r="E1326" i="8"/>
  <c r="E1325" i="8"/>
  <c r="I1325" i="8" s="1"/>
  <c r="H1324" i="8"/>
  <c r="G1324" i="8"/>
  <c r="F1324" i="8"/>
  <c r="D1324" i="8"/>
  <c r="I1323" i="8"/>
  <c r="H1322" i="8"/>
  <c r="G1322" i="8"/>
  <c r="F1322" i="8"/>
  <c r="D1322" i="8"/>
  <c r="E1321" i="8"/>
  <c r="I1321" i="8" s="1"/>
  <c r="E1320" i="8"/>
  <c r="I1320" i="8" s="1"/>
  <c r="E1319" i="8"/>
  <c r="E1318" i="8"/>
  <c r="I1318" i="8" s="1"/>
  <c r="H1317" i="8"/>
  <c r="G1317" i="8"/>
  <c r="F1317" i="8"/>
  <c r="D1317" i="8"/>
  <c r="I1316" i="8"/>
  <c r="H1315" i="8"/>
  <c r="G1315" i="8"/>
  <c r="F1315" i="8"/>
  <c r="D1315" i="8"/>
  <c r="E1314" i="8"/>
  <c r="I1314" i="8" s="1"/>
  <c r="E1313" i="8"/>
  <c r="I1313" i="8" s="1"/>
  <c r="E1312" i="8"/>
  <c r="E1311" i="8"/>
  <c r="I1311" i="8" s="1"/>
  <c r="H1310" i="8"/>
  <c r="G1310" i="8"/>
  <c r="F1310" i="8"/>
  <c r="D1310" i="8"/>
  <c r="I1309" i="8"/>
  <c r="H1308" i="8"/>
  <c r="G1308" i="8"/>
  <c r="F1308" i="8"/>
  <c r="D1308" i="8"/>
  <c r="C1308" i="8"/>
  <c r="C1307" i="8" s="1"/>
  <c r="I1306" i="8"/>
  <c r="E1305" i="8"/>
  <c r="I1305" i="8" s="1"/>
  <c r="H1304" i="8"/>
  <c r="G1304" i="8"/>
  <c r="F1304" i="8"/>
  <c r="E1304" i="8"/>
  <c r="D1304" i="8"/>
  <c r="C1304" i="8"/>
  <c r="E1302" i="8"/>
  <c r="I1302" i="8" s="1"/>
  <c r="E1301" i="8"/>
  <c r="E1300" i="8"/>
  <c r="I1300" i="8" s="1"/>
  <c r="H1299" i="8"/>
  <c r="G1299" i="8"/>
  <c r="F1299" i="8"/>
  <c r="D1299" i="8"/>
  <c r="E1298" i="8"/>
  <c r="I1297" i="8"/>
  <c r="E1297" i="8"/>
  <c r="E1296" i="8"/>
  <c r="I1296" i="8" s="1"/>
  <c r="H1295" i="8"/>
  <c r="G1295" i="8"/>
  <c r="F1295" i="8"/>
  <c r="D1295" i="8"/>
  <c r="E1294" i="8"/>
  <c r="I1294" i="8" s="1"/>
  <c r="E1293" i="8"/>
  <c r="I1293" i="8" s="1"/>
  <c r="E1292" i="8"/>
  <c r="I1292" i="8" s="1"/>
  <c r="H1291" i="8"/>
  <c r="G1291" i="8"/>
  <c r="G1290" i="8" s="1"/>
  <c r="F1291" i="8"/>
  <c r="D1291" i="8"/>
  <c r="D1290" i="8" s="1"/>
  <c r="D1283" i="8" s="1"/>
  <c r="D1282" i="8" s="1"/>
  <c r="C1291" i="8"/>
  <c r="F1290" i="8"/>
  <c r="C1290" i="8"/>
  <c r="C1283" i="8" s="1"/>
  <c r="C1282" i="8" s="1"/>
  <c r="C1252" i="8" s="1"/>
  <c r="E1289" i="8"/>
  <c r="I1289" i="8" s="1"/>
  <c r="E1288" i="8"/>
  <c r="I1288" i="8" s="1"/>
  <c r="E1287" i="8"/>
  <c r="I1287" i="8" s="1"/>
  <c r="H1286" i="8"/>
  <c r="G1286" i="8"/>
  <c r="F1286" i="8"/>
  <c r="D1286" i="8"/>
  <c r="C1286" i="8"/>
  <c r="E1285" i="8"/>
  <c r="E1284" i="8"/>
  <c r="I1284" i="8" s="1"/>
  <c r="I1281" i="8"/>
  <c r="H1280" i="8"/>
  <c r="G1280" i="8"/>
  <c r="F1280" i="8"/>
  <c r="D1280" i="8"/>
  <c r="E1280" i="8" s="1"/>
  <c r="I1279" i="8"/>
  <c r="H1278" i="8"/>
  <c r="G1278" i="8"/>
  <c r="F1278" i="8"/>
  <c r="D1278" i="8"/>
  <c r="E1278" i="8" s="1"/>
  <c r="H1277" i="8"/>
  <c r="G1277" i="8"/>
  <c r="F1277" i="8"/>
  <c r="D1277" i="8"/>
  <c r="H1276" i="8"/>
  <c r="G1276" i="8"/>
  <c r="F1276" i="8"/>
  <c r="D1276" i="8"/>
  <c r="E1276" i="8" s="1"/>
  <c r="H1275" i="8"/>
  <c r="G1275" i="8"/>
  <c r="F1275" i="8"/>
  <c r="E1275" i="8"/>
  <c r="I1275" i="8" s="1"/>
  <c r="D1275" i="8"/>
  <c r="I1273" i="8"/>
  <c r="H1271" i="8"/>
  <c r="G1271" i="8"/>
  <c r="F1271" i="8"/>
  <c r="D1271" i="8"/>
  <c r="E1271" i="8" s="1"/>
  <c r="H1270" i="8"/>
  <c r="G1270" i="8"/>
  <c r="F1270" i="8"/>
  <c r="D1270" i="8"/>
  <c r="H1269" i="8"/>
  <c r="G1269" i="8"/>
  <c r="G1265" i="8" s="1"/>
  <c r="F1269" i="8"/>
  <c r="D1269" i="8"/>
  <c r="E1269" i="8" s="1"/>
  <c r="H1268" i="8"/>
  <c r="G1268" i="8"/>
  <c r="F1268" i="8"/>
  <c r="E1268" i="8"/>
  <c r="D1268" i="8"/>
  <c r="I1266" i="8"/>
  <c r="F1265" i="8"/>
  <c r="H1264" i="8"/>
  <c r="G1264" i="8"/>
  <c r="F1264" i="8"/>
  <c r="D1264" i="8"/>
  <c r="C1264" i="8"/>
  <c r="H1263" i="8"/>
  <c r="G1263" i="8"/>
  <c r="F1263" i="8"/>
  <c r="D1263" i="8"/>
  <c r="D1260" i="8" s="1"/>
  <c r="C1263" i="8"/>
  <c r="H1262" i="8"/>
  <c r="G1262" i="8"/>
  <c r="F1262" i="8"/>
  <c r="D1262" i="8"/>
  <c r="C1262" i="8"/>
  <c r="E1262" i="8" s="1"/>
  <c r="H1261" i="8"/>
  <c r="G1261" i="8"/>
  <c r="F1261" i="8"/>
  <c r="E1261" i="8"/>
  <c r="I1261" i="8" s="1"/>
  <c r="D1261" i="8"/>
  <c r="C1261" i="8"/>
  <c r="I1259" i="8"/>
  <c r="I1256" i="8"/>
  <c r="H1255" i="8"/>
  <c r="H1254" i="8" s="1"/>
  <c r="G1255" i="8"/>
  <c r="G1254" i="8" s="1"/>
  <c r="F1255" i="8"/>
  <c r="F1254" i="8" s="1"/>
  <c r="D1255" i="8"/>
  <c r="D1254" i="8" s="1"/>
  <c r="C1255" i="8"/>
  <c r="I1251" i="8"/>
  <c r="I1250" i="8"/>
  <c r="I1248" i="8"/>
  <c r="E1247" i="8"/>
  <c r="I1247" i="8" s="1"/>
  <c r="I1246" i="8"/>
  <c r="E1245" i="8"/>
  <c r="I1245" i="8" s="1"/>
  <c r="E1244" i="8"/>
  <c r="I1244" i="8" s="1"/>
  <c r="E1243" i="8"/>
  <c r="E1242" i="8"/>
  <c r="I1242" i="8" s="1"/>
  <c r="H1241" i="8"/>
  <c r="G1241" i="8"/>
  <c r="F1241" i="8"/>
  <c r="D1241" i="8"/>
  <c r="I1240" i="8"/>
  <c r="H1239" i="8"/>
  <c r="G1239" i="8"/>
  <c r="F1239" i="8"/>
  <c r="D1239" i="8"/>
  <c r="E1238" i="8"/>
  <c r="I1238" i="8" s="1"/>
  <c r="E1237" i="8"/>
  <c r="I1237" i="8" s="1"/>
  <c r="E1236" i="8"/>
  <c r="I1235" i="8"/>
  <c r="E1235" i="8"/>
  <c r="H1234" i="8"/>
  <c r="G1234" i="8"/>
  <c r="F1234" i="8"/>
  <c r="D1234" i="8"/>
  <c r="I1233" i="8"/>
  <c r="H1232" i="8"/>
  <c r="G1232" i="8"/>
  <c r="F1232" i="8"/>
  <c r="D1232" i="8"/>
  <c r="E1231" i="8"/>
  <c r="I1231" i="8" s="1"/>
  <c r="E1230" i="8"/>
  <c r="I1229" i="8"/>
  <c r="E1229" i="8"/>
  <c r="E1228" i="8"/>
  <c r="I1228" i="8" s="1"/>
  <c r="H1227" i="8"/>
  <c r="G1227" i="8"/>
  <c r="F1227" i="8"/>
  <c r="D1227" i="8"/>
  <c r="C1227" i="8"/>
  <c r="I1226" i="8"/>
  <c r="H1225" i="8"/>
  <c r="H1224" i="8" s="1"/>
  <c r="G1225" i="8"/>
  <c r="F1225" i="8"/>
  <c r="D1225" i="8"/>
  <c r="C1225" i="8"/>
  <c r="C1224" i="8" s="1"/>
  <c r="I1223" i="8"/>
  <c r="E1222" i="8"/>
  <c r="H1221" i="8"/>
  <c r="G1221" i="8"/>
  <c r="F1221" i="8"/>
  <c r="D1221" i="8"/>
  <c r="C1221" i="8"/>
  <c r="E1219" i="8"/>
  <c r="I1219" i="8" s="1"/>
  <c r="I1218" i="8"/>
  <c r="E1218" i="8"/>
  <c r="E1217" i="8"/>
  <c r="H1216" i="8"/>
  <c r="G1216" i="8"/>
  <c r="F1216" i="8"/>
  <c r="D1216" i="8"/>
  <c r="E1215" i="8"/>
  <c r="I1215" i="8" s="1"/>
  <c r="I1214" i="8"/>
  <c r="E1214" i="8"/>
  <c r="E1213" i="8"/>
  <c r="H1212" i="8"/>
  <c r="G1212" i="8"/>
  <c r="F1212" i="8"/>
  <c r="D1212" i="8"/>
  <c r="E1211" i="8"/>
  <c r="I1211" i="8" s="1"/>
  <c r="I1210" i="8"/>
  <c r="E1210" i="8"/>
  <c r="E1209" i="8"/>
  <c r="H1208" i="8"/>
  <c r="G1208" i="8"/>
  <c r="F1208" i="8"/>
  <c r="F1207" i="8" s="1"/>
  <c r="D1208" i="8"/>
  <c r="D1207" i="8" s="1"/>
  <c r="H1207" i="8"/>
  <c r="G1207" i="8"/>
  <c r="G1200" i="8" s="1"/>
  <c r="G1199" i="8" s="1"/>
  <c r="E1206" i="8"/>
  <c r="I1206" i="8" s="1"/>
  <c r="E1205" i="8"/>
  <c r="I1205" i="8" s="1"/>
  <c r="E1204" i="8"/>
  <c r="I1204" i="8" s="1"/>
  <c r="H1203" i="8"/>
  <c r="G1203" i="8"/>
  <c r="F1203" i="8"/>
  <c r="D1203" i="8"/>
  <c r="C1203" i="8"/>
  <c r="C1200" i="8" s="1"/>
  <c r="C1199" i="8" s="1"/>
  <c r="E1202" i="8"/>
  <c r="I1202" i="8" s="1"/>
  <c r="E1201" i="8"/>
  <c r="I1201" i="8" s="1"/>
  <c r="I1198" i="8"/>
  <c r="I1196" i="8"/>
  <c r="E1195" i="8"/>
  <c r="I1195" i="8" s="1"/>
  <c r="I1194" i="8"/>
  <c r="E1193" i="8"/>
  <c r="I1193" i="8" s="1"/>
  <c r="E1192" i="8"/>
  <c r="I1192" i="8" s="1"/>
  <c r="E1191" i="8"/>
  <c r="I1190" i="8"/>
  <c r="H1189" i="8"/>
  <c r="G1189" i="8"/>
  <c r="F1189" i="8"/>
  <c r="D1189" i="8"/>
  <c r="I1188" i="8"/>
  <c r="H1187" i="8"/>
  <c r="G1187" i="8"/>
  <c r="F1187" i="8"/>
  <c r="D1187" i="8"/>
  <c r="E1186" i="8"/>
  <c r="I1186" i="8" s="1"/>
  <c r="E1185" i="8"/>
  <c r="I1185" i="8" s="1"/>
  <c r="E1184" i="8"/>
  <c r="I1183" i="8"/>
  <c r="H1182" i="8"/>
  <c r="G1182" i="8"/>
  <c r="F1182" i="8"/>
  <c r="D1182" i="8"/>
  <c r="I1181" i="8"/>
  <c r="H1180" i="8"/>
  <c r="G1180" i="8"/>
  <c r="F1180" i="8"/>
  <c r="D1180" i="8"/>
  <c r="J1179" i="8"/>
  <c r="G1179" i="8"/>
  <c r="F1179" i="8"/>
  <c r="C1179" i="8"/>
  <c r="E1179" i="8" s="1"/>
  <c r="E1178" i="8"/>
  <c r="I1178" i="8" s="1"/>
  <c r="J1177" i="8"/>
  <c r="G1177" i="8"/>
  <c r="F1177" i="8"/>
  <c r="C1177" i="8"/>
  <c r="E1176" i="8"/>
  <c r="I1176" i="8" s="1"/>
  <c r="H1175" i="8"/>
  <c r="D1175" i="8"/>
  <c r="I1174" i="8"/>
  <c r="H1173" i="8"/>
  <c r="H1172" i="8" s="1"/>
  <c r="D1173" i="8"/>
  <c r="I1171" i="8"/>
  <c r="E1170" i="8"/>
  <c r="I1170" i="8" s="1"/>
  <c r="H1169" i="8"/>
  <c r="G1169" i="8"/>
  <c r="F1169" i="8"/>
  <c r="E1169" i="8"/>
  <c r="D1169" i="8"/>
  <c r="E1167" i="8"/>
  <c r="I1167" i="8" s="1"/>
  <c r="E1166" i="8"/>
  <c r="I1166" i="8" s="1"/>
  <c r="E1165" i="8"/>
  <c r="I1165" i="8" s="1"/>
  <c r="H1164" i="8"/>
  <c r="G1164" i="8"/>
  <c r="F1164" i="8"/>
  <c r="D1164" i="8"/>
  <c r="E1163" i="8"/>
  <c r="I1163" i="8" s="1"/>
  <c r="E1162" i="8"/>
  <c r="I1162" i="8" s="1"/>
  <c r="E1161" i="8"/>
  <c r="H1160" i="8"/>
  <c r="G1160" i="8"/>
  <c r="F1160" i="8"/>
  <c r="D1160" i="8"/>
  <c r="C1160" i="8"/>
  <c r="C1155" i="8" s="1"/>
  <c r="E1159" i="8"/>
  <c r="I1159" i="8" s="1"/>
  <c r="E1158" i="8"/>
  <c r="I1157" i="8"/>
  <c r="E1157" i="8"/>
  <c r="H1156" i="8"/>
  <c r="G1156" i="8"/>
  <c r="F1156" i="8"/>
  <c r="D1156" i="8"/>
  <c r="J1154" i="8"/>
  <c r="G1154" i="8" s="1"/>
  <c r="F1154" i="8"/>
  <c r="E1154" i="8"/>
  <c r="E1153" i="8"/>
  <c r="I1153" i="8" s="1"/>
  <c r="J1152" i="8"/>
  <c r="E1152" i="8"/>
  <c r="H1151" i="8"/>
  <c r="D1151" i="8"/>
  <c r="C1151" i="8"/>
  <c r="E1150" i="8"/>
  <c r="I1150" i="8" s="1"/>
  <c r="E1149" i="8"/>
  <c r="I1149" i="8" s="1"/>
  <c r="I1145" i="8"/>
  <c r="E1144" i="8"/>
  <c r="I1144" i="8" s="1"/>
  <c r="I1143" i="8"/>
  <c r="E1142" i="8"/>
  <c r="I1142" i="8" s="1"/>
  <c r="E1141" i="8"/>
  <c r="I1141" i="8" s="1"/>
  <c r="E1140" i="8"/>
  <c r="I1139" i="8"/>
  <c r="H1138" i="8"/>
  <c r="G1138" i="8"/>
  <c r="F1138" i="8"/>
  <c r="D1138" i="8"/>
  <c r="I1137" i="8"/>
  <c r="H1136" i="8"/>
  <c r="G1136" i="8"/>
  <c r="F1136" i="8"/>
  <c r="D1136" i="8"/>
  <c r="E1135" i="8"/>
  <c r="I1135" i="8" s="1"/>
  <c r="I1134" i="8"/>
  <c r="E1134" i="8"/>
  <c r="E1133" i="8"/>
  <c r="I1132" i="8"/>
  <c r="H1131" i="8"/>
  <c r="G1131" i="8"/>
  <c r="F1131" i="8"/>
  <c r="D1131" i="8"/>
  <c r="I1130" i="8"/>
  <c r="H1129" i="8"/>
  <c r="G1129" i="8"/>
  <c r="F1129" i="8"/>
  <c r="D1129" i="8"/>
  <c r="J1128" i="8"/>
  <c r="F1128" i="8" s="1"/>
  <c r="F1078" i="8" s="1"/>
  <c r="C1124" i="8"/>
  <c r="E1127" i="8"/>
  <c r="I1127" i="8" s="1"/>
  <c r="J1126" i="8"/>
  <c r="F1126" i="8"/>
  <c r="E1125" i="8"/>
  <c r="H1124" i="8"/>
  <c r="G1124" i="8"/>
  <c r="I1123" i="8"/>
  <c r="H1122" i="8"/>
  <c r="H1121" i="8" s="1"/>
  <c r="G1122" i="8"/>
  <c r="D1122" i="8"/>
  <c r="I1120" i="8"/>
  <c r="I1119" i="8"/>
  <c r="E1119" i="8"/>
  <c r="H1118" i="8"/>
  <c r="G1118" i="8"/>
  <c r="F1118" i="8"/>
  <c r="E1118" i="8"/>
  <c r="D1118" i="8"/>
  <c r="E1116" i="8"/>
  <c r="I1116" i="8" s="1"/>
  <c r="E1115" i="8"/>
  <c r="I1115" i="8" s="1"/>
  <c r="E1114" i="8"/>
  <c r="H1113" i="8"/>
  <c r="G1113" i="8"/>
  <c r="F1113" i="8"/>
  <c r="D1113" i="8"/>
  <c r="E1112" i="8"/>
  <c r="I1112" i="8" s="1"/>
  <c r="E1111" i="8"/>
  <c r="I1111" i="8" s="1"/>
  <c r="I1110" i="8"/>
  <c r="E1110" i="8"/>
  <c r="H1109" i="8"/>
  <c r="G1109" i="8"/>
  <c r="F1109" i="8"/>
  <c r="D1109" i="8"/>
  <c r="C1109" i="8"/>
  <c r="C1104" i="8" s="1"/>
  <c r="E1108" i="8"/>
  <c r="I1108" i="8" s="1"/>
  <c r="E1107" i="8"/>
  <c r="I1107" i="8" s="1"/>
  <c r="E1106" i="8"/>
  <c r="L1105" i="8"/>
  <c r="H1105" i="8"/>
  <c r="H1104" i="8" s="1"/>
  <c r="G1105" i="8"/>
  <c r="F1105" i="8"/>
  <c r="D1105" i="8"/>
  <c r="J1103" i="8"/>
  <c r="F1103" i="8"/>
  <c r="E1103" i="8"/>
  <c r="I1103" i="8" s="1"/>
  <c r="E1102" i="8"/>
  <c r="I1102" i="8" s="1"/>
  <c r="J1101" i="8"/>
  <c r="F1101" i="8" s="1"/>
  <c r="H1100" i="8"/>
  <c r="G1100" i="8"/>
  <c r="F1100" i="8"/>
  <c r="D1100" i="8"/>
  <c r="E1099" i="8"/>
  <c r="I1099" i="8" s="1"/>
  <c r="E1098" i="8"/>
  <c r="I1095" i="8"/>
  <c r="H1094" i="8"/>
  <c r="G1094" i="8"/>
  <c r="F1094" i="8"/>
  <c r="D1094" i="8"/>
  <c r="E1094" i="8" s="1"/>
  <c r="I1093" i="8"/>
  <c r="H1092" i="8"/>
  <c r="H977" i="8" s="1"/>
  <c r="G1092" i="8"/>
  <c r="F1092" i="8"/>
  <c r="D1092" i="8"/>
  <c r="E1092" i="8" s="1"/>
  <c r="H1091" i="8"/>
  <c r="G1091" i="8"/>
  <c r="F1091" i="8"/>
  <c r="D1091" i="8"/>
  <c r="E1091" i="8" s="1"/>
  <c r="H1090" i="8"/>
  <c r="G1090" i="8"/>
  <c r="F1090" i="8"/>
  <c r="F975" i="8" s="1"/>
  <c r="D1090" i="8"/>
  <c r="H1089" i="8"/>
  <c r="H974" i="8" s="1"/>
  <c r="G1089" i="8"/>
  <c r="F1089" i="8"/>
  <c r="E1089" i="8"/>
  <c r="D1089" i="8"/>
  <c r="D974" i="8" s="1"/>
  <c r="I1087" i="8"/>
  <c r="H1085" i="8"/>
  <c r="G1085" i="8"/>
  <c r="F1085" i="8"/>
  <c r="D1085" i="8"/>
  <c r="E1085" i="8" s="1"/>
  <c r="I1085" i="8" s="1"/>
  <c r="H1084" i="8"/>
  <c r="G1084" i="8"/>
  <c r="F1084" i="8"/>
  <c r="E1084" i="8"/>
  <c r="D1084" i="8"/>
  <c r="H1083" i="8"/>
  <c r="G1083" i="8"/>
  <c r="F1083" i="8"/>
  <c r="D1083" i="8"/>
  <c r="E1083" i="8" s="1"/>
  <c r="H1082" i="8"/>
  <c r="G1082" i="8"/>
  <c r="G967" i="8" s="1"/>
  <c r="F1082" i="8"/>
  <c r="E1082" i="8"/>
  <c r="D1082" i="8"/>
  <c r="H1081" i="8"/>
  <c r="I1080" i="8"/>
  <c r="D1079" i="8"/>
  <c r="H1078" i="8"/>
  <c r="D1078" i="8"/>
  <c r="H1077" i="8"/>
  <c r="G1077" i="8"/>
  <c r="F1077" i="8"/>
  <c r="D1077" i="8"/>
  <c r="D962" i="8" s="1"/>
  <c r="C1077" i="8"/>
  <c r="C962" i="8" s="1"/>
  <c r="H1076" i="8"/>
  <c r="G1076" i="8"/>
  <c r="D1076" i="8"/>
  <c r="C1076" i="8"/>
  <c r="H1075" i="8"/>
  <c r="G1075" i="8"/>
  <c r="F1075" i="8"/>
  <c r="D1075" i="8"/>
  <c r="C1075" i="8"/>
  <c r="I1073" i="8"/>
  <c r="I1070" i="8"/>
  <c r="H1069" i="8"/>
  <c r="H1068" i="8" s="1"/>
  <c r="G1069" i="8"/>
  <c r="F1069" i="8"/>
  <c r="F1068" i="8" s="1"/>
  <c r="D1069" i="8"/>
  <c r="D1068" i="8" s="1"/>
  <c r="C1069" i="8"/>
  <c r="G1068" i="8"/>
  <c r="C1068" i="8"/>
  <c r="I1065" i="8"/>
  <c r="I1063" i="8"/>
  <c r="E1062" i="8"/>
  <c r="I1062" i="8" s="1"/>
  <c r="I1061" i="8"/>
  <c r="E1060" i="8"/>
  <c r="I1060" i="8" s="1"/>
  <c r="E1059" i="8"/>
  <c r="I1059" i="8" s="1"/>
  <c r="E1058" i="8"/>
  <c r="I1057" i="8"/>
  <c r="H1056" i="8"/>
  <c r="G1056" i="8"/>
  <c r="F1056" i="8"/>
  <c r="D1056" i="8"/>
  <c r="I1055" i="8"/>
  <c r="H1054" i="8"/>
  <c r="G1054" i="8"/>
  <c r="F1054" i="8"/>
  <c r="D1054" i="8"/>
  <c r="E1053" i="8"/>
  <c r="I1053" i="8" s="1"/>
  <c r="E1052" i="8"/>
  <c r="I1052" i="8" s="1"/>
  <c r="E1051" i="8"/>
  <c r="E1050" i="8"/>
  <c r="I1050" i="8" s="1"/>
  <c r="H1049" i="8"/>
  <c r="G1049" i="8"/>
  <c r="F1049" i="8"/>
  <c r="D1049" i="8"/>
  <c r="C1049" i="8"/>
  <c r="I1048" i="8"/>
  <c r="H1047" i="8"/>
  <c r="G1047" i="8"/>
  <c r="F1047" i="8"/>
  <c r="D1047" i="8"/>
  <c r="C1047" i="8"/>
  <c r="J1046" i="8"/>
  <c r="C1046" i="8" s="1"/>
  <c r="G1046" i="8"/>
  <c r="G996" i="8" s="1"/>
  <c r="F1046" i="8"/>
  <c r="F996" i="8" s="1"/>
  <c r="F963" i="8" s="1"/>
  <c r="E1045" i="8"/>
  <c r="I1045" i="8" s="1"/>
  <c r="J1044" i="8"/>
  <c r="C1044" i="8" s="1"/>
  <c r="G1044" i="8"/>
  <c r="G1042" i="8" s="1"/>
  <c r="F1044" i="8"/>
  <c r="F1042" i="8" s="1"/>
  <c r="E1043" i="8"/>
  <c r="H1042" i="8"/>
  <c r="D1042" i="8"/>
  <c r="I1041" i="8"/>
  <c r="H1040" i="8"/>
  <c r="D1040" i="8"/>
  <c r="I1038" i="8"/>
  <c r="E1037" i="8"/>
  <c r="E1036" i="8" s="1"/>
  <c r="H1036" i="8"/>
  <c r="G1036" i="8"/>
  <c r="F1036" i="8"/>
  <c r="D1036" i="8"/>
  <c r="E1034" i="8"/>
  <c r="I1034" i="8" s="1"/>
  <c r="E1033" i="8"/>
  <c r="I1033" i="8" s="1"/>
  <c r="E1032" i="8"/>
  <c r="I1032" i="8" s="1"/>
  <c r="H1031" i="8"/>
  <c r="G1031" i="8"/>
  <c r="G1022" i="8" s="1"/>
  <c r="F1031" i="8"/>
  <c r="D1031" i="8"/>
  <c r="E1030" i="8"/>
  <c r="I1030" i="8" s="1"/>
  <c r="E1029" i="8"/>
  <c r="I1029" i="8" s="1"/>
  <c r="E1028" i="8"/>
  <c r="I1028" i="8" s="1"/>
  <c r="H1027" i="8"/>
  <c r="G1027" i="8"/>
  <c r="F1027" i="8"/>
  <c r="D1027" i="8"/>
  <c r="C1027" i="8"/>
  <c r="E1026" i="8"/>
  <c r="I1026" i="8" s="1"/>
  <c r="E1025" i="8"/>
  <c r="I1025" i="8" s="1"/>
  <c r="E1024" i="8"/>
  <c r="H1023" i="8"/>
  <c r="G1023" i="8"/>
  <c r="F1023" i="8"/>
  <c r="D1023" i="8"/>
  <c r="H1022" i="8"/>
  <c r="C1022" i="8"/>
  <c r="J1021" i="8"/>
  <c r="G1021" i="8"/>
  <c r="G937" i="8" s="1"/>
  <c r="F1021" i="8"/>
  <c r="C1021" i="8"/>
  <c r="E1020" i="8"/>
  <c r="I1020" i="8" s="1"/>
  <c r="J1019" i="8"/>
  <c r="G1019" i="8"/>
  <c r="F1019" i="8"/>
  <c r="C1019" i="8"/>
  <c r="H1018" i="8"/>
  <c r="H934" i="8" s="1"/>
  <c r="D1018" i="8"/>
  <c r="E1017" i="8"/>
  <c r="I1017" i="8" s="1"/>
  <c r="E1016" i="8"/>
  <c r="I1016" i="8" s="1"/>
  <c r="I1013" i="8"/>
  <c r="H1012" i="8"/>
  <c r="G1012" i="8"/>
  <c r="G979" i="8" s="1"/>
  <c r="F1012" i="8"/>
  <c r="F979" i="8" s="1"/>
  <c r="D1012" i="8"/>
  <c r="E1012" i="8" s="1"/>
  <c r="I1011" i="8"/>
  <c r="H1010" i="8"/>
  <c r="G1010" i="8"/>
  <c r="G977" i="8" s="1"/>
  <c r="F1010" i="8"/>
  <c r="D1010" i="8"/>
  <c r="H1009" i="8"/>
  <c r="G1009" i="8"/>
  <c r="F1009" i="8"/>
  <c r="F1004" i="8" s="1"/>
  <c r="D1009" i="8"/>
  <c r="E1009" i="8" s="1"/>
  <c r="H1008" i="8"/>
  <c r="G1008" i="8"/>
  <c r="F1008" i="8"/>
  <c r="D1008" i="8"/>
  <c r="H1007" i="8"/>
  <c r="G1007" i="8"/>
  <c r="F1007" i="8"/>
  <c r="E1007" i="8"/>
  <c r="I1007" i="8" s="1"/>
  <c r="D1007" i="8"/>
  <c r="I1005" i="8"/>
  <c r="H1003" i="8"/>
  <c r="G1003" i="8"/>
  <c r="F1003" i="8"/>
  <c r="F970" i="8" s="1"/>
  <c r="D1003" i="8"/>
  <c r="H1002" i="8"/>
  <c r="H969" i="8" s="1"/>
  <c r="G1002" i="8"/>
  <c r="F1002" i="8"/>
  <c r="D1002" i="8"/>
  <c r="C1002" i="8"/>
  <c r="E1002" i="8" s="1"/>
  <c r="H1001" i="8"/>
  <c r="H968" i="8" s="1"/>
  <c r="G1001" i="8"/>
  <c r="F1001" i="8"/>
  <c r="D1001" i="8"/>
  <c r="C1001" i="8"/>
  <c r="E1001" i="8" s="1"/>
  <c r="H1000" i="8"/>
  <c r="H967" i="8" s="1"/>
  <c r="G1000" i="8"/>
  <c r="F1000" i="8"/>
  <c r="D1000" i="8"/>
  <c r="D967" i="8" s="1"/>
  <c r="C1000" i="8"/>
  <c r="I998" i="8"/>
  <c r="G997" i="8"/>
  <c r="H996" i="8"/>
  <c r="D996" i="8"/>
  <c r="H995" i="8"/>
  <c r="G995" i="8"/>
  <c r="F995" i="8"/>
  <c r="F962" i="8" s="1"/>
  <c r="D995" i="8"/>
  <c r="E995" i="8" s="1"/>
  <c r="H994" i="8"/>
  <c r="G994" i="8"/>
  <c r="D994" i="8"/>
  <c r="H993" i="8"/>
  <c r="G993" i="8"/>
  <c r="F993" i="8"/>
  <c r="D993" i="8"/>
  <c r="C993" i="8"/>
  <c r="I991" i="8"/>
  <c r="I988" i="8"/>
  <c r="H987" i="8"/>
  <c r="H954" i="8" s="1"/>
  <c r="H953" i="8" s="1"/>
  <c r="G987" i="8"/>
  <c r="F987" i="8"/>
  <c r="D987" i="8"/>
  <c r="E987" i="8" s="1"/>
  <c r="H986" i="8"/>
  <c r="I983" i="8"/>
  <c r="I982" i="8"/>
  <c r="I980" i="8"/>
  <c r="I978" i="8"/>
  <c r="G976" i="8"/>
  <c r="C976" i="8"/>
  <c r="C975" i="8"/>
  <c r="G974" i="8"/>
  <c r="C974" i="8"/>
  <c r="I972" i="8"/>
  <c r="I965" i="8"/>
  <c r="I958" i="8"/>
  <c r="I955" i="8"/>
  <c r="C954" i="8"/>
  <c r="C953" i="8" s="1"/>
  <c r="I951" i="8"/>
  <c r="H950" i="8"/>
  <c r="G950" i="8"/>
  <c r="F950" i="8"/>
  <c r="D950" i="8"/>
  <c r="E950" i="8" s="1"/>
  <c r="H949" i="8"/>
  <c r="G949" i="8"/>
  <c r="F949" i="8"/>
  <c r="D949" i="8"/>
  <c r="E949" i="8" s="1"/>
  <c r="H948" i="8"/>
  <c r="G948" i="8"/>
  <c r="F948" i="8"/>
  <c r="D948" i="8"/>
  <c r="E948" i="8" s="1"/>
  <c r="I948" i="8" s="1"/>
  <c r="G947" i="8"/>
  <c r="H946" i="8"/>
  <c r="G946" i="8"/>
  <c r="F946" i="8"/>
  <c r="D946" i="8"/>
  <c r="E946" i="8" s="1"/>
  <c r="H945" i="8"/>
  <c r="G945" i="8"/>
  <c r="F945" i="8"/>
  <c r="D945" i="8"/>
  <c r="C945" i="8"/>
  <c r="H944" i="8"/>
  <c r="G944" i="8"/>
  <c r="F944" i="8"/>
  <c r="D944" i="8"/>
  <c r="C944" i="8"/>
  <c r="H942" i="8"/>
  <c r="G942" i="8"/>
  <c r="F942" i="8"/>
  <c r="D942" i="8"/>
  <c r="C942" i="8"/>
  <c r="H941" i="8"/>
  <c r="G941" i="8"/>
  <c r="F941" i="8"/>
  <c r="D941" i="8"/>
  <c r="C941" i="8"/>
  <c r="H940" i="8"/>
  <c r="G940" i="8"/>
  <c r="F940" i="8"/>
  <c r="D940" i="8"/>
  <c r="C940" i="8"/>
  <c r="H937" i="8"/>
  <c r="D937" i="8"/>
  <c r="H936" i="8"/>
  <c r="G936" i="8"/>
  <c r="F936" i="8"/>
  <c r="D936" i="8"/>
  <c r="C936" i="8"/>
  <c r="H935" i="8"/>
  <c r="D935" i="8"/>
  <c r="H933" i="8"/>
  <c r="G933" i="8"/>
  <c r="F933" i="8"/>
  <c r="D933" i="8"/>
  <c r="H932" i="8"/>
  <c r="G932" i="8"/>
  <c r="F932" i="8"/>
  <c r="D932" i="8"/>
  <c r="C932" i="8"/>
  <c r="I930" i="8"/>
  <c r="I928" i="8"/>
  <c r="E927" i="8"/>
  <c r="I927" i="8" s="1"/>
  <c r="I926" i="8"/>
  <c r="E925" i="8"/>
  <c r="I925" i="8" s="1"/>
  <c r="E924" i="8"/>
  <c r="I924" i="8" s="1"/>
  <c r="E923" i="8"/>
  <c r="I923" i="8" s="1"/>
  <c r="I922" i="8"/>
  <c r="E922" i="8"/>
  <c r="H921" i="8"/>
  <c r="G921" i="8"/>
  <c r="F921" i="8"/>
  <c r="D921" i="8"/>
  <c r="I920" i="8"/>
  <c r="H919" i="8"/>
  <c r="G919" i="8"/>
  <c r="F919" i="8"/>
  <c r="D919" i="8"/>
  <c r="E918" i="8"/>
  <c r="I918" i="8" s="1"/>
  <c r="E917" i="8"/>
  <c r="I917" i="8" s="1"/>
  <c r="E916" i="8"/>
  <c r="I915" i="8"/>
  <c r="E915" i="8"/>
  <c r="H914" i="8"/>
  <c r="G914" i="8"/>
  <c r="F914" i="8"/>
  <c r="D914" i="8"/>
  <c r="I913" i="8"/>
  <c r="H912" i="8"/>
  <c r="G912" i="8"/>
  <c r="G904" i="8" s="1"/>
  <c r="G900" i="8" s="1"/>
  <c r="F912" i="8"/>
  <c r="D912" i="8"/>
  <c r="E911" i="8"/>
  <c r="I911" i="8" s="1"/>
  <c r="E910" i="8"/>
  <c r="I910" i="8" s="1"/>
  <c r="E909" i="8"/>
  <c r="E908" i="8"/>
  <c r="I908" i="8" s="1"/>
  <c r="H907" i="8"/>
  <c r="G907" i="8"/>
  <c r="F907" i="8"/>
  <c r="D907" i="8"/>
  <c r="I906" i="8"/>
  <c r="H905" i="8"/>
  <c r="H904" i="8" s="1"/>
  <c r="G905" i="8"/>
  <c r="F905" i="8"/>
  <c r="D905" i="8"/>
  <c r="C905" i="8"/>
  <c r="C904" i="8" s="1"/>
  <c r="C900" i="8" s="1"/>
  <c r="I903" i="8"/>
  <c r="E902" i="8"/>
  <c r="I902" i="8" s="1"/>
  <c r="H901" i="8"/>
  <c r="G901" i="8"/>
  <c r="F901" i="8"/>
  <c r="E901" i="8"/>
  <c r="D901" i="8"/>
  <c r="E899" i="8"/>
  <c r="I899" i="8" s="1"/>
  <c r="E898" i="8"/>
  <c r="E897" i="8"/>
  <c r="I897" i="8" s="1"/>
  <c r="H896" i="8"/>
  <c r="G896" i="8"/>
  <c r="F896" i="8"/>
  <c r="D896" i="8"/>
  <c r="E895" i="8"/>
  <c r="I895" i="8" s="1"/>
  <c r="E894" i="8"/>
  <c r="E893" i="8"/>
  <c r="I893" i="8" s="1"/>
  <c r="H892" i="8"/>
  <c r="G892" i="8"/>
  <c r="F892" i="8"/>
  <c r="D892" i="8"/>
  <c r="E891" i="8"/>
  <c r="I891" i="8" s="1"/>
  <c r="E890" i="8"/>
  <c r="E889" i="8"/>
  <c r="I889" i="8" s="1"/>
  <c r="H888" i="8"/>
  <c r="G888" i="8"/>
  <c r="F888" i="8"/>
  <c r="D888" i="8"/>
  <c r="E886" i="8"/>
  <c r="I886" i="8" s="1"/>
  <c r="E885" i="8"/>
  <c r="I885" i="8" s="1"/>
  <c r="E884" i="8"/>
  <c r="C883" i="8"/>
  <c r="C882" i="8"/>
  <c r="I881" i="8"/>
  <c r="I879" i="8"/>
  <c r="E878" i="8"/>
  <c r="I878" i="8" s="1"/>
  <c r="I877" i="8"/>
  <c r="E876" i="8"/>
  <c r="I876" i="8" s="1"/>
  <c r="I875" i="8"/>
  <c r="E875" i="8"/>
  <c r="C875" i="8"/>
  <c r="E874" i="8"/>
  <c r="I873" i="8"/>
  <c r="E873" i="8"/>
  <c r="H872" i="8"/>
  <c r="G872" i="8"/>
  <c r="F872" i="8"/>
  <c r="D872" i="8"/>
  <c r="C872" i="8"/>
  <c r="I871" i="8"/>
  <c r="H870" i="8"/>
  <c r="G870" i="8"/>
  <c r="F870" i="8"/>
  <c r="D870" i="8"/>
  <c r="C870" i="8"/>
  <c r="C855" i="8" s="1"/>
  <c r="E869" i="8"/>
  <c r="I869" i="8" s="1"/>
  <c r="I868" i="8"/>
  <c r="E868" i="8"/>
  <c r="E867" i="8"/>
  <c r="E866" i="8"/>
  <c r="I866" i="8" s="1"/>
  <c r="H865" i="8"/>
  <c r="G865" i="8"/>
  <c r="F865" i="8"/>
  <c r="D865" i="8"/>
  <c r="I864" i="8"/>
  <c r="H863" i="8"/>
  <c r="G863" i="8"/>
  <c r="F863" i="8"/>
  <c r="D863" i="8"/>
  <c r="E862" i="8"/>
  <c r="I862" i="8" s="1"/>
  <c r="I861" i="8"/>
  <c r="E861" i="8"/>
  <c r="E860" i="8"/>
  <c r="E859" i="8"/>
  <c r="I859" i="8" s="1"/>
  <c r="H858" i="8"/>
  <c r="G858" i="8"/>
  <c r="F858" i="8"/>
  <c r="D858" i="8"/>
  <c r="I857" i="8"/>
  <c r="H856" i="8"/>
  <c r="G856" i="8"/>
  <c r="F856" i="8"/>
  <c r="D856" i="8"/>
  <c r="I854" i="8"/>
  <c r="E853" i="8"/>
  <c r="H852" i="8"/>
  <c r="G852" i="8"/>
  <c r="F852" i="8"/>
  <c r="D852" i="8"/>
  <c r="C852" i="8"/>
  <c r="I850" i="8"/>
  <c r="E850" i="8"/>
  <c r="E849" i="8"/>
  <c r="I849" i="8" s="1"/>
  <c r="E848" i="8"/>
  <c r="H847" i="8"/>
  <c r="G847" i="8"/>
  <c r="F847" i="8"/>
  <c r="D847" i="8"/>
  <c r="E846" i="8"/>
  <c r="I846" i="8" s="1"/>
  <c r="E845" i="8"/>
  <c r="I845" i="8" s="1"/>
  <c r="E844" i="8"/>
  <c r="I844" i="8" s="1"/>
  <c r="H843" i="8"/>
  <c r="G843" i="8"/>
  <c r="F843" i="8"/>
  <c r="D843" i="8"/>
  <c r="E842" i="8"/>
  <c r="I842" i="8" s="1"/>
  <c r="E841" i="8"/>
  <c r="I841" i="8" s="1"/>
  <c r="E840" i="8"/>
  <c r="H839" i="8"/>
  <c r="G839" i="8"/>
  <c r="F839" i="8"/>
  <c r="D839" i="8"/>
  <c r="H838" i="8"/>
  <c r="H834" i="8" s="1"/>
  <c r="H833" i="8" s="1"/>
  <c r="E837" i="8"/>
  <c r="I837" i="8" s="1"/>
  <c r="I836" i="8"/>
  <c r="E836" i="8"/>
  <c r="E835" i="8"/>
  <c r="I835" i="8" s="1"/>
  <c r="C834" i="8"/>
  <c r="C833" i="8" s="1"/>
  <c r="I831" i="8"/>
  <c r="E830" i="8"/>
  <c r="I830" i="8" s="1"/>
  <c r="I829" i="8"/>
  <c r="E828" i="8"/>
  <c r="I828" i="8" s="1"/>
  <c r="C827" i="8"/>
  <c r="E826" i="8"/>
  <c r="I826" i="8" s="1"/>
  <c r="E825" i="8"/>
  <c r="I825" i="8" s="1"/>
  <c r="H824" i="8"/>
  <c r="G824" i="8"/>
  <c r="F824" i="8"/>
  <c r="D824" i="8"/>
  <c r="I823" i="8"/>
  <c r="H822" i="8"/>
  <c r="G822" i="8"/>
  <c r="F822" i="8"/>
  <c r="D822" i="8"/>
  <c r="E821" i="8"/>
  <c r="I821" i="8" s="1"/>
  <c r="E820" i="8"/>
  <c r="I820" i="8" s="1"/>
  <c r="E819" i="8"/>
  <c r="I819" i="8" s="1"/>
  <c r="E818" i="8"/>
  <c r="I818" i="8" s="1"/>
  <c r="H817" i="8"/>
  <c r="G817" i="8"/>
  <c r="F817" i="8"/>
  <c r="D817" i="8"/>
  <c r="I816" i="8"/>
  <c r="H815" i="8"/>
  <c r="G815" i="8"/>
  <c r="F815" i="8"/>
  <c r="D815" i="8"/>
  <c r="E814" i="8"/>
  <c r="I814" i="8" s="1"/>
  <c r="E813" i="8"/>
  <c r="E812" i="8"/>
  <c r="E811" i="8"/>
  <c r="I811" i="8" s="1"/>
  <c r="H810" i="8"/>
  <c r="G810" i="8"/>
  <c r="F810" i="8"/>
  <c r="D810" i="8"/>
  <c r="I809" i="8"/>
  <c r="H808" i="8"/>
  <c r="G808" i="8"/>
  <c r="G807" i="8" s="1"/>
  <c r="G803" i="8" s="1"/>
  <c r="F808" i="8"/>
  <c r="D808" i="8"/>
  <c r="I806" i="8"/>
  <c r="E805" i="8"/>
  <c r="I805" i="8" s="1"/>
  <c r="H804" i="8"/>
  <c r="G804" i="8"/>
  <c r="F804" i="8"/>
  <c r="E804" i="8"/>
  <c r="D804" i="8"/>
  <c r="C804" i="8"/>
  <c r="E802" i="8"/>
  <c r="I802" i="8" s="1"/>
  <c r="E801" i="8"/>
  <c r="E800" i="8"/>
  <c r="I800" i="8" s="1"/>
  <c r="H799" i="8"/>
  <c r="G799" i="8"/>
  <c r="F799" i="8"/>
  <c r="D799" i="8"/>
  <c r="E798" i="8"/>
  <c r="I798" i="8" s="1"/>
  <c r="E797" i="8"/>
  <c r="I797" i="8" s="1"/>
  <c r="E796" i="8"/>
  <c r="I796" i="8" s="1"/>
  <c r="H795" i="8"/>
  <c r="G795" i="8"/>
  <c r="F795" i="8"/>
  <c r="D795" i="8"/>
  <c r="E794" i="8"/>
  <c r="I794" i="8" s="1"/>
  <c r="E793" i="8"/>
  <c r="I793" i="8" s="1"/>
  <c r="E792" i="8"/>
  <c r="I792" i="8" s="1"/>
  <c r="H791" i="8"/>
  <c r="G791" i="8"/>
  <c r="F791" i="8"/>
  <c r="D791" i="8"/>
  <c r="G790" i="8"/>
  <c r="G786" i="8" s="1"/>
  <c r="G785" i="8" s="1"/>
  <c r="E789" i="8"/>
  <c r="I789" i="8" s="1"/>
  <c r="E788" i="8"/>
  <c r="I788" i="8" s="1"/>
  <c r="E787" i="8"/>
  <c r="I787" i="8" s="1"/>
  <c r="C786" i="8"/>
  <c r="C785" i="8" s="1"/>
  <c r="I784" i="8"/>
  <c r="I782" i="8"/>
  <c r="E781" i="8"/>
  <c r="I781" i="8" s="1"/>
  <c r="I780" i="8"/>
  <c r="I779" i="8"/>
  <c r="E779" i="8"/>
  <c r="E778" i="8"/>
  <c r="I778" i="8" s="1"/>
  <c r="E777" i="8"/>
  <c r="I777" i="8" s="1"/>
  <c r="E776" i="8"/>
  <c r="I776" i="8" s="1"/>
  <c r="H775" i="8"/>
  <c r="G775" i="8"/>
  <c r="F775" i="8"/>
  <c r="D775" i="8"/>
  <c r="I774" i="8"/>
  <c r="H773" i="8"/>
  <c r="G773" i="8"/>
  <c r="F773" i="8"/>
  <c r="F758" i="8" s="1"/>
  <c r="D773" i="8"/>
  <c r="E772" i="8"/>
  <c r="I772" i="8" s="1"/>
  <c r="E771" i="8"/>
  <c r="E770" i="8"/>
  <c r="I770" i="8" s="1"/>
  <c r="E769" i="8"/>
  <c r="I769" i="8" s="1"/>
  <c r="H768" i="8"/>
  <c r="G768" i="8"/>
  <c r="F768" i="8"/>
  <c r="D768" i="8"/>
  <c r="I767" i="8"/>
  <c r="H766" i="8"/>
  <c r="G766" i="8"/>
  <c r="F766" i="8"/>
  <c r="D766" i="8"/>
  <c r="I765" i="8"/>
  <c r="E765" i="8"/>
  <c r="E764" i="8"/>
  <c r="I764" i="8" s="1"/>
  <c r="E763" i="8"/>
  <c r="I763" i="8" s="1"/>
  <c r="E762" i="8"/>
  <c r="I762" i="8" s="1"/>
  <c r="C762" i="8"/>
  <c r="H761" i="8"/>
  <c r="G761" i="8"/>
  <c r="F761" i="8"/>
  <c r="D761" i="8"/>
  <c r="C761" i="8"/>
  <c r="I760" i="8"/>
  <c r="H759" i="8"/>
  <c r="G759" i="8"/>
  <c r="F759" i="8"/>
  <c r="D759" i="8"/>
  <c r="C759" i="8"/>
  <c r="C758" i="8" s="1"/>
  <c r="C754" i="8" s="1"/>
  <c r="G758" i="8"/>
  <c r="G754" i="8" s="1"/>
  <c r="I757" i="8"/>
  <c r="E756" i="8"/>
  <c r="I756" i="8" s="1"/>
  <c r="H755" i="8"/>
  <c r="G755" i="8"/>
  <c r="F755" i="8"/>
  <c r="E755" i="8"/>
  <c r="D755" i="8"/>
  <c r="I753" i="8"/>
  <c r="E753" i="8"/>
  <c r="E752" i="8"/>
  <c r="I752" i="8" s="1"/>
  <c r="E751" i="8"/>
  <c r="I751" i="8" s="1"/>
  <c r="H750" i="8"/>
  <c r="G750" i="8"/>
  <c r="F750" i="8"/>
  <c r="D750" i="8"/>
  <c r="E749" i="8"/>
  <c r="I749" i="8" s="1"/>
  <c r="E748" i="8"/>
  <c r="I748" i="8" s="1"/>
  <c r="E747" i="8"/>
  <c r="I747" i="8" s="1"/>
  <c r="H746" i="8"/>
  <c r="G746" i="8"/>
  <c r="G741" i="8" s="1"/>
  <c r="G737" i="8" s="1"/>
  <c r="G736" i="8" s="1"/>
  <c r="F746" i="8"/>
  <c r="D746" i="8"/>
  <c r="E745" i="8"/>
  <c r="I745" i="8" s="1"/>
  <c r="E744" i="8"/>
  <c r="I744" i="8" s="1"/>
  <c r="E743" i="8"/>
  <c r="I743" i="8" s="1"/>
  <c r="H742" i="8"/>
  <c r="G742" i="8"/>
  <c r="F742" i="8"/>
  <c r="D742" i="8"/>
  <c r="C742" i="8"/>
  <c r="C741" i="8"/>
  <c r="C737" i="8" s="1"/>
  <c r="C736" i="8" s="1"/>
  <c r="E740" i="8"/>
  <c r="I740" i="8" s="1"/>
  <c r="J739" i="8"/>
  <c r="K743" i="8" s="1"/>
  <c r="E739" i="8"/>
  <c r="I739" i="8" s="1"/>
  <c r="I738" i="8"/>
  <c r="E738" i="8"/>
  <c r="I735" i="8"/>
  <c r="H734" i="8"/>
  <c r="G734" i="8"/>
  <c r="F734" i="8"/>
  <c r="D734" i="8"/>
  <c r="E734" i="8" s="1"/>
  <c r="I733" i="8"/>
  <c r="H732" i="8"/>
  <c r="G732" i="8"/>
  <c r="F732" i="8"/>
  <c r="D732" i="8"/>
  <c r="H731" i="8"/>
  <c r="G731" i="8"/>
  <c r="F731" i="8"/>
  <c r="D731" i="8"/>
  <c r="D726" i="8" s="1"/>
  <c r="H730" i="8"/>
  <c r="G730" i="8"/>
  <c r="F730" i="8"/>
  <c r="E730" i="8"/>
  <c r="D730" i="8"/>
  <c r="C730" i="8"/>
  <c r="H729" i="8"/>
  <c r="G729" i="8"/>
  <c r="F729" i="8"/>
  <c r="D729" i="8"/>
  <c r="C729" i="8"/>
  <c r="C55" i="8" s="1"/>
  <c r="I727" i="8"/>
  <c r="H725" i="8"/>
  <c r="G725" i="8"/>
  <c r="F725" i="8"/>
  <c r="D725" i="8"/>
  <c r="E725" i="8" s="1"/>
  <c r="H724" i="8"/>
  <c r="G724" i="8"/>
  <c r="F724" i="8"/>
  <c r="D724" i="8"/>
  <c r="D719" i="8" s="1"/>
  <c r="H723" i="8"/>
  <c r="G723" i="8"/>
  <c r="F723" i="8"/>
  <c r="E723" i="8"/>
  <c r="D723" i="8"/>
  <c r="H722" i="8"/>
  <c r="G722" i="8"/>
  <c r="F722" i="8"/>
  <c r="F721" i="8" s="1"/>
  <c r="D722" i="8"/>
  <c r="I720" i="8"/>
  <c r="F719" i="8"/>
  <c r="H718" i="8"/>
  <c r="G718" i="8"/>
  <c r="F718" i="8"/>
  <c r="D718" i="8"/>
  <c r="D714" i="8" s="1"/>
  <c r="C718" i="8"/>
  <c r="H717" i="8"/>
  <c r="G717" i="8"/>
  <c r="F717" i="8"/>
  <c r="D717" i="8"/>
  <c r="C717" i="8"/>
  <c r="H716" i="8"/>
  <c r="G716" i="8"/>
  <c r="F716" i="8"/>
  <c r="D716" i="8"/>
  <c r="C716" i="8"/>
  <c r="H715" i="8"/>
  <c r="G715" i="8"/>
  <c r="F715" i="8"/>
  <c r="D715" i="8"/>
  <c r="C715" i="8"/>
  <c r="I713" i="8"/>
  <c r="I710" i="8"/>
  <c r="H709" i="8"/>
  <c r="H708" i="8" s="1"/>
  <c r="G709" i="8"/>
  <c r="G708" i="8" s="1"/>
  <c r="F709" i="8"/>
  <c r="D709" i="8"/>
  <c r="D708" i="8" s="1"/>
  <c r="C709" i="8"/>
  <c r="F708" i="8"/>
  <c r="I705" i="8"/>
  <c r="I703" i="8"/>
  <c r="E702" i="8"/>
  <c r="I702" i="8" s="1"/>
  <c r="I701" i="8"/>
  <c r="E700" i="8"/>
  <c r="I700" i="8" s="1"/>
  <c r="E699" i="8"/>
  <c r="E698" i="8"/>
  <c r="I698" i="8" s="1"/>
  <c r="E697" i="8"/>
  <c r="I697" i="8" s="1"/>
  <c r="H696" i="8"/>
  <c r="G696" i="8"/>
  <c r="F696" i="8"/>
  <c r="D696" i="8"/>
  <c r="I695" i="8"/>
  <c r="H694" i="8"/>
  <c r="G694" i="8"/>
  <c r="F694" i="8"/>
  <c r="E694" i="8"/>
  <c r="I694" i="8" s="1"/>
  <c r="D694" i="8"/>
  <c r="E693" i="8"/>
  <c r="I693" i="8" s="1"/>
  <c r="E692" i="8"/>
  <c r="E691" i="8"/>
  <c r="I691" i="8" s="1"/>
  <c r="E690" i="8"/>
  <c r="I690" i="8" s="1"/>
  <c r="H689" i="8"/>
  <c r="G689" i="8"/>
  <c r="F689" i="8"/>
  <c r="D689" i="8"/>
  <c r="I688" i="8"/>
  <c r="H687" i="8"/>
  <c r="G687" i="8"/>
  <c r="F687" i="8"/>
  <c r="D687" i="8"/>
  <c r="E686" i="8"/>
  <c r="I686" i="8" s="1"/>
  <c r="C685" i="8"/>
  <c r="E685" i="8" s="1"/>
  <c r="I685" i="8" s="1"/>
  <c r="E684" i="8"/>
  <c r="E682" i="8" s="1"/>
  <c r="C684" i="8"/>
  <c r="E683" i="8"/>
  <c r="C683" i="8"/>
  <c r="C636" i="8" s="1"/>
  <c r="H682" i="8"/>
  <c r="G682" i="8"/>
  <c r="F682" i="8"/>
  <c r="D682" i="8"/>
  <c r="C682" i="8"/>
  <c r="I681" i="8"/>
  <c r="H680" i="8"/>
  <c r="G680" i="8"/>
  <c r="F680" i="8"/>
  <c r="F679" i="8" s="1"/>
  <c r="F675" i="8" s="1"/>
  <c r="D680" i="8"/>
  <c r="I678" i="8"/>
  <c r="E677" i="8"/>
  <c r="I677" i="8" s="1"/>
  <c r="H676" i="8"/>
  <c r="G676" i="8"/>
  <c r="F676" i="8"/>
  <c r="E676" i="8"/>
  <c r="D676" i="8"/>
  <c r="C676" i="8"/>
  <c r="E674" i="8"/>
  <c r="I674" i="8" s="1"/>
  <c r="E673" i="8"/>
  <c r="E672" i="8"/>
  <c r="I672" i="8" s="1"/>
  <c r="H671" i="8"/>
  <c r="G671" i="8"/>
  <c r="F671" i="8"/>
  <c r="D671" i="8"/>
  <c r="E670" i="8"/>
  <c r="I670" i="8" s="1"/>
  <c r="E669" i="8"/>
  <c r="I668" i="8"/>
  <c r="E668" i="8"/>
  <c r="H667" i="8"/>
  <c r="G667" i="8"/>
  <c r="F667" i="8"/>
  <c r="D667" i="8"/>
  <c r="I666" i="8"/>
  <c r="E666" i="8"/>
  <c r="E665" i="8"/>
  <c r="E664" i="8"/>
  <c r="I664" i="8" s="1"/>
  <c r="H663" i="8"/>
  <c r="G663" i="8"/>
  <c r="F663" i="8"/>
  <c r="D663" i="8"/>
  <c r="C663" i="8"/>
  <c r="G662" i="8"/>
  <c r="G658" i="8" s="1"/>
  <c r="G657" i="8" s="1"/>
  <c r="C662" i="8"/>
  <c r="C658" i="8" s="1"/>
  <c r="C657" i="8" s="1"/>
  <c r="C627" i="8" s="1"/>
  <c r="E661" i="8"/>
  <c r="I661" i="8" s="1"/>
  <c r="E660" i="8"/>
  <c r="I660" i="8" s="1"/>
  <c r="E659" i="8"/>
  <c r="I659" i="8" s="1"/>
  <c r="C659" i="8"/>
  <c r="I656" i="8"/>
  <c r="H655" i="8"/>
  <c r="G655" i="8"/>
  <c r="F655" i="8"/>
  <c r="D655" i="8"/>
  <c r="E655" i="8" s="1"/>
  <c r="I654" i="8"/>
  <c r="H653" i="8"/>
  <c r="G653" i="8"/>
  <c r="F653" i="8"/>
  <c r="F647" i="8" s="1"/>
  <c r="D653" i="8"/>
  <c r="E653" i="8" s="1"/>
  <c r="H652" i="8"/>
  <c r="G652" i="8"/>
  <c r="F652" i="8"/>
  <c r="D652" i="8"/>
  <c r="H651" i="8"/>
  <c r="G651" i="8"/>
  <c r="F651" i="8"/>
  <c r="D651" i="8"/>
  <c r="E651" i="8" s="1"/>
  <c r="I651" i="8" s="1"/>
  <c r="H650" i="8"/>
  <c r="G650" i="8"/>
  <c r="F650" i="8"/>
  <c r="D650" i="8"/>
  <c r="I648" i="8"/>
  <c r="H646" i="8"/>
  <c r="G646" i="8"/>
  <c r="F646" i="8"/>
  <c r="D646" i="8"/>
  <c r="E646" i="8" s="1"/>
  <c r="H645" i="8"/>
  <c r="G645" i="8"/>
  <c r="F645" i="8"/>
  <c r="D645" i="8"/>
  <c r="E645" i="8" s="1"/>
  <c r="H644" i="8"/>
  <c r="G644" i="8"/>
  <c r="G640" i="8" s="1"/>
  <c r="F644" i="8"/>
  <c r="D644" i="8"/>
  <c r="H643" i="8"/>
  <c r="G643" i="8"/>
  <c r="F643" i="8"/>
  <c r="D643" i="8"/>
  <c r="G642" i="8"/>
  <c r="I641" i="8"/>
  <c r="H639" i="8"/>
  <c r="G639" i="8"/>
  <c r="F639" i="8"/>
  <c r="D639" i="8"/>
  <c r="C639" i="8"/>
  <c r="H638" i="8"/>
  <c r="G638" i="8"/>
  <c r="F638" i="8"/>
  <c r="D638" i="8"/>
  <c r="C638" i="8"/>
  <c r="H637" i="8"/>
  <c r="G637" i="8"/>
  <c r="G42" i="8" s="1"/>
  <c r="F637" i="8"/>
  <c r="D637" i="8"/>
  <c r="H636" i="8"/>
  <c r="G636" i="8"/>
  <c r="F636" i="8"/>
  <c r="D636" i="8"/>
  <c r="I634" i="8"/>
  <c r="I631" i="8"/>
  <c r="H630" i="8"/>
  <c r="H629" i="8" s="1"/>
  <c r="G630" i="8"/>
  <c r="F630" i="8"/>
  <c r="D630" i="8"/>
  <c r="D629" i="8" s="1"/>
  <c r="C630" i="8"/>
  <c r="G629" i="8"/>
  <c r="F629" i="8"/>
  <c r="C629" i="8"/>
  <c r="I626" i="8"/>
  <c r="I624" i="8"/>
  <c r="E623" i="8"/>
  <c r="I623" i="8" s="1"/>
  <c r="I622" i="8"/>
  <c r="E621" i="8"/>
  <c r="I621" i="8" s="1"/>
  <c r="E620" i="8"/>
  <c r="I620" i="8" s="1"/>
  <c r="E619" i="8"/>
  <c r="E618" i="8"/>
  <c r="I618" i="8" s="1"/>
  <c r="H617" i="8"/>
  <c r="G617" i="8"/>
  <c r="F617" i="8"/>
  <c r="D617" i="8"/>
  <c r="I616" i="8"/>
  <c r="H615" i="8"/>
  <c r="G615" i="8"/>
  <c r="F615" i="8"/>
  <c r="D615" i="8"/>
  <c r="C615" i="8"/>
  <c r="E614" i="8"/>
  <c r="I614" i="8" s="1"/>
  <c r="C613" i="8"/>
  <c r="E613" i="8" s="1"/>
  <c r="I613" i="8" s="1"/>
  <c r="C612" i="8"/>
  <c r="I611" i="8"/>
  <c r="E611" i="8"/>
  <c r="H610" i="8"/>
  <c r="G610" i="8"/>
  <c r="F610" i="8"/>
  <c r="D610" i="8"/>
  <c r="I609" i="8"/>
  <c r="H608" i="8"/>
  <c r="G608" i="8"/>
  <c r="F608" i="8"/>
  <c r="D608" i="8"/>
  <c r="D600" i="8" s="1"/>
  <c r="D596" i="8" s="1"/>
  <c r="E607" i="8"/>
  <c r="I607" i="8" s="1"/>
  <c r="I606" i="8"/>
  <c r="E606" i="8"/>
  <c r="E605" i="8"/>
  <c r="I605" i="8" s="1"/>
  <c r="E604" i="8"/>
  <c r="I604" i="8" s="1"/>
  <c r="H603" i="8"/>
  <c r="G603" i="8"/>
  <c r="F603" i="8"/>
  <c r="D603" i="8"/>
  <c r="I602" i="8"/>
  <c r="H601" i="8"/>
  <c r="G601" i="8"/>
  <c r="F601" i="8"/>
  <c r="D601" i="8"/>
  <c r="C601" i="8"/>
  <c r="I599" i="8"/>
  <c r="I598" i="8"/>
  <c r="E598" i="8"/>
  <c r="E597" i="8" s="1"/>
  <c r="H597" i="8"/>
  <c r="G597" i="8"/>
  <c r="F597" i="8"/>
  <c r="D597" i="8"/>
  <c r="E595" i="8"/>
  <c r="I595" i="8" s="1"/>
  <c r="E594" i="8"/>
  <c r="I594" i="8" s="1"/>
  <c r="E593" i="8"/>
  <c r="I593" i="8" s="1"/>
  <c r="I592" i="8"/>
  <c r="C592" i="8"/>
  <c r="E591" i="8"/>
  <c r="I591" i="8" s="1"/>
  <c r="E590" i="8"/>
  <c r="I590" i="8" s="1"/>
  <c r="K589" i="8"/>
  <c r="C589" i="8" s="1"/>
  <c r="E589" i="8" s="1"/>
  <c r="I589" i="8" s="1"/>
  <c r="H588" i="8"/>
  <c r="G588" i="8"/>
  <c r="F588" i="8"/>
  <c r="D588" i="8"/>
  <c r="E587" i="8"/>
  <c r="I587" i="8" s="1"/>
  <c r="E586" i="8"/>
  <c r="I586" i="8" s="1"/>
  <c r="E585" i="8"/>
  <c r="I585" i="8" s="1"/>
  <c r="H584" i="8"/>
  <c r="H583" i="8" s="1"/>
  <c r="H579" i="8" s="1"/>
  <c r="H578" i="8" s="1"/>
  <c r="G584" i="8"/>
  <c r="G583" i="8" s="1"/>
  <c r="G579" i="8" s="1"/>
  <c r="G578" i="8" s="1"/>
  <c r="F584" i="8"/>
  <c r="D584" i="8"/>
  <c r="C584" i="8"/>
  <c r="D583" i="8"/>
  <c r="D579" i="8" s="1"/>
  <c r="D578" i="8" s="1"/>
  <c r="K582" i="8"/>
  <c r="C582" i="8" s="1"/>
  <c r="E581" i="8"/>
  <c r="I581" i="8" s="1"/>
  <c r="I580" i="8"/>
  <c r="E580" i="8"/>
  <c r="I577" i="8"/>
  <c r="I575" i="8"/>
  <c r="I574" i="8"/>
  <c r="E574" i="8"/>
  <c r="I573" i="8"/>
  <c r="E572" i="8"/>
  <c r="I572" i="8" s="1"/>
  <c r="E571" i="8"/>
  <c r="I571" i="8" s="1"/>
  <c r="E570" i="8"/>
  <c r="E569" i="8"/>
  <c r="I569" i="8" s="1"/>
  <c r="H568" i="8"/>
  <c r="G568" i="8"/>
  <c r="F568" i="8"/>
  <c r="D568" i="8"/>
  <c r="I567" i="8"/>
  <c r="H566" i="8"/>
  <c r="G566" i="8"/>
  <c r="F566" i="8"/>
  <c r="D566" i="8"/>
  <c r="C566" i="8"/>
  <c r="E565" i="8"/>
  <c r="I565" i="8" s="1"/>
  <c r="I564" i="8"/>
  <c r="C564" i="8"/>
  <c r="E564" i="8" s="1"/>
  <c r="C563" i="8"/>
  <c r="E563" i="8" s="1"/>
  <c r="I563" i="8" s="1"/>
  <c r="E562" i="8"/>
  <c r="I562" i="8" s="1"/>
  <c r="H561" i="8"/>
  <c r="G561" i="8"/>
  <c r="F561" i="8"/>
  <c r="D561" i="8"/>
  <c r="I560" i="8"/>
  <c r="H559" i="8"/>
  <c r="G559" i="8"/>
  <c r="F559" i="8"/>
  <c r="D559" i="8"/>
  <c r="C559" i="8"/>
  <c r="E558" i="8"/>
  <c r="I558" i="8" s="1"/>
  <c r="E557" i="8"/>
  <c r="I557" i="8" s="1"/>
  <c r="E556" i="8"/>
  <c r="E555" i="8"/>
  <c r="I555" i="8" s="1"/>
  <c r="H554" i="8"/>
  <c r="G554" i="8"/>
  <c r="F554" i="8"/>
  <c r="D554" i="8"/>
  <c r="I553" i="8"/>
  <c r="H552" i="8"/>
  <c r="G552" i="8"/>
  <c r="G551" i="8" s="1"/>
  <c r="F552" i="8"/>
  <c r="F551" i="8" s="1"/>
  <c r="D552" i="8"/>
  <c r="C552" i="8"/>
  <c r="I550" i="8"/>
  <c r="E549" i="8"/>
  <c r="H548" i="8"/>
  <c r="G548" i="8"/>
  <c r="F548" i="8"/>
  <c r="D548" i="8"/>
  <c r="E546" i="8"/>
  <c r="I546" i="8" s="1"/>
  <c r="E545" i="8"/>
  <c r="I545" i="8" s="1"/>
  <c r="E544" i="8"/>
  <c r="I544" i="8" s="1"/>
  <c r="I543" i="8"/>
  <c r="C543" i="8"/>
  <c r="E542" i="8"/>
  <c r="I542" i="8" s="1"/>
  <c r="E541" i="8"/>
  <c r="I541" i="8" s="1"/>
  <c r="K540" i="8"/>
  <c r="C540" i="8" s="1"/>
  <c r="E540" i="8" s="1"/>
  <c r="H539" i="8"/>
  <c r="G539" i="8"/>
  <c r="F539" i="8"/>
  <c r="D539" i="8"/>
  <c r="E538" i="8"/>
  <c r="I538" i="8" s="1"/>
  <c r="E537" i="8"/>
  <c r="I537" i="8" s="1"/>
  <c r="E536" i="8"/>
  <c r="H535" i="8"/>
  <c r="G535" i="8"/>
  <c r="F535" i="8"/>
  <c r="D535" i="8"/>
  <c r="D534" i="8" s="1"/>
  <c r="D530" i="8" s="1"/>
  <c r="D529" i="8" s="1"/>
  <c r="C535" i="8"/>
  <c r="K533" i="8"/>
  <c r="C533" i="8" s="1"/>
  <c r="E532" i="8"/>
  <c r="I532" i="8" s="1"/>
  <c r="E531" i="8"/>
  <c r="I527" i="8"/>
  <c r="E526" i="8"/>
  <c r="I526" i="8" s="1"/>
  <c r="I525" i="8"/>
  <c r="E524" i="8"/>
  <c r="I524" i="8" s="1"/>
  <c r="I523" i="8"/>
  <c r="E523" i="8"/>
  <c r="E522" i="8"/>
  <c r="E521" i="8"/>
  <c r="I521" i="8" s="1"/>
  <c r="H520" i="8"/>
  <c r="G520" i="8"/>
  <c r="F520" i="8"/>
  <c r="D520" i="8"/>
  <c r="I519" i="8"/>
  <c r="H518" i="8"/>
  <c r="G518" i="8"/>
  <c r="F518" i="8"/>
  <c r="D518" i="8"/>
  <c r="C518" i="8"/>
  <c r="E517" i="8"/>
  <c r="I517" i="8" s="1"/>
  <c r="C516" i="8"/>
  <c r="C515" i="8"/>
  <c r="E515" i="8" s="1"/>
  <c r="I515" i="8" s="1"/>
  <c r="E514" i="8"/>
  <c r="I514" i="8" s="1"/>
  <c r="H513" i="8"/>
  <c r="G513" i="8"/>
  <c r="F513" i="8"/>
  <c r="D513" i="8"/>
  <c r="I512" i="8"/>
  <c r="H511" i="8"/>
  <c r="G511" i="8"/>
  <c r="F511" i="8"/>
  <c r="D511" i="8"/>
  <c r="E510" i="8"/>
  <c r="I510" i="8" s="1"/>
  <c r="E509" i="8"/>
  <c r="I509" i="8" s="1"/>
  <c r="E508" i="8"/>
  <c r="E507" i="8"/>
  <c r="I507" i="8" s="1"/>
  <c r="H506" i="8"/>
  <c r="G506" i="8"/>
  <c r="F506" i="8"/>
  <c r="D506" i="8"/>
  <c r="I505" i="8"/>
  <c r="H504" i="8"/>
  <c r="G504" i="8"/>
  <c r="F504" i="8"/>
  <c r="D504" i="8"/>
  <c r="D503" i="8" s="1"/>
  <c r="C504" i="8"/>
  <c r="I502" i="8"/>
  <c r="E501" i="8"/>
  <c r="H500" i="8"/>
  <c r="G500" i="8"/>
  <c r="F500" i="8"/>
  <c r="D500" i="8"/>
  <c r="E498" i="8"/>
  <c r="I498" i="8" s="1"/>
  <c r="E497" i="8"/>
  <c r="I497" i="8" s="1"/>
  <c r="E496" i="8"/>
  <c r="I496" i="8" s="1"/>
  <c r="I495" i="8"/>
  <c r="C495" i="8"/>
  <c r="E494" i="8"/>
  <c r="I494" i="8" s="1"/>
  <c r="E493" i="8"/>
  <c r="I493" i="8" s="1"/>
  <c r="K492" i="8"/>
  <c r="C492" i="8" s="1"/>
  <c r="E492" i="8"/>
  <c r="I492" i="8" s="1"/>
  <c r="H491" i="8"/>
  <c r="G491" i="8"/>
  <c r="F491" i="8"/>
  <c r="D491" i="8"/>
  <c r="C491" i="8"/>
  <c r="E490" i="8"/>
  <c r="I490" i="8" s="1"/>
  <c r="E489" i="8"/>
  <c r="I489" i="8" s="1"/>
  <c r="E488" i="8"/>
  <c r="H487" i="8"/>
  <c r="H486" i="8" s="1"/>
  <c r="H482" i="8" s="1"/>
  <c r="H481" i="8" s="1"/>
  <c r="G487" i="8"/>
  <c r="F487" i="8"/>
  <c r="F486" i="8" s="1"/>
  <c r="F482" i="8" s="1"/>
  <c r="F481" i="8" s="1"/>
  <c r="D487" i="8"/>
  <c r="D486" i="8" s="1"/>
  <c r="D482" i="8" s="1"/>
  <c r="D481" i="8" s="1"/>
  <c r="C487" i="8"/>
  <c r="C486" i="8" s="1"/>
  <c r="G486" i="8"/>
  <c r="G482" i="8" s="1"/>
  <c r="K485" i="8"/>
  <c r="C485" i="8"/>
  <c r="E484" i="8"/>
  <c r="I484" i="8" s="1"/>
  <c r="E483" i="8"/>
  <c r="G481" i="8"/>
  <c r="I480" i="8"/>
  <c r="I478" i="8"/>
  <c r="E477" i="8"/>
  <c r="I477" i="8" s="1"/>
  <c r="I476" i="8"/>
  <c r="E475" i="8"/>
  <c r="I475" i="8" s="1"/>
  <c r="E474" i="8"/>
  <c r="I474" i="8" s="1"/>
  <c r="E473" i="8"/>
  <c r="E472" i="8"/>
  <c r="I472" i="8" s="1"/>
  <c r="H471" i="8"/>
  <c r="G471" i="8"/>
  <c r="F471" i="8"/>
  <c r="D471" i="8"/>
  <c r="I470" i="8"/>
  <c r="H469" i="8"/>
  <c r="G469" i="8"/>
  <c r="F469" i="8"/>
  <c r="D469" i="8"/>
  <c r="C469" i="8"/>
  <c r="E468" i="8"/>
  <c r="I468" i="8" s="1"/>
  <c r="E467" i="8"/>
  <c r="I467" i="8" s="1"/>
  <c r="E466" i="8"/>
  <c r="E465" i="8"/>
  <c r="H464" i="8"/>
  <c r="G464" i="8"/>
  <c r="F464" i="8"/>
  <c r="D464" i="8"/>
  <c r="I463" i="8"/>
  <c r="H462" i="8"/>
  <c r="G462" i="8"/>
  <c r="F462" i="8"/>
  <c r="D462" i="8"/>
  <c r="C462" i="8"/>
  <c r="E461" i="8"/>
  <c r="I461" i="8" s="1"/>
  <c r="C460" i="8"/>
  <c r="C413" i="8" s="1"/>
  <c r="E413" i="8" s="1"/>
  <c r="I413" i="8" s="1"/>
  <c r="C459" i="8"/>
  <c r="E458" i="8"/>
  <c r="I458" i="8" s="1"/>
  <c r="H457" i="8"/>
  <c r="G457" i="8"/>
  <c r="F457" i="8"/>
  <c r="D457" i="8"/>
  <c r="I456" i="8"/>
  <c r="H455" i="8"/>
  <c r="G455" i="8"/>
  <c r="F455" i="8"/>
  <c r="F454" i="8" s="1"/>
  <c r="D455" i="8"/>
  <c r="I453" i="8"/>
  <c r="E452" i="8"/>
  <c r="H451" i="8"/>
  <c r="G451" i="8"/>
  <c r="F451" i="8"/>
  <c r="D451" i="8"/>
  <c r="E449" i="8"/>
  <c r="I449" i="8" s="1"/>
  <c r="E448" i="8"/>
  <c r="I448" i="8" s="1"/>
  <c r="E447" i="8"/>
  <c r="I447" i="8" s="1"/>
  <c r="I446" i="8"/>
  <c r="C446" i="8"/>
  <c r="E445" i="8"/>
  <c r="I445" i="8" s="1"/>
  <c r="E444" i="8"/>
  <c r="I444" i="8" s="1"/>
  <c r="K443" i="8"/>
  <c r="E443" i="8"/>
  <c r="H442" i="8"/>
  <c r="G442" i="8"/>
  <c r="F442" i="8"/>
  <c r="D442" i="8"/>
  <c r="C442" i="8"/>
  <c r="E441" i="8"/>
  <c r="I441" i="8" s="1"/>
  <c r="E440" i="8"/>
  <c r="I440" i="8" s="1"/>
  <c r="K439" i="8"/>
  <c r="C439" i="8" s="1"/>
  <c r="E439" i="8" s="1"/>
  <c r="H438" i="8"/>
  <c r="G438" i="8"/>
  <c r="G437" i="8" s="1"/>
  <c r="G433" i="8" s="1"/>
  <c r="G432" i="8" s="1"/>
  <c r="F438" i="8"/>
  <c r="F437" i="8" s="1"/>
  <c r="F433" i="8" s="1"/>
  <c r="F432" i="8" s="1"/>
  <c r="D438" i="8"/>
  <c r="C438" i="8"/>
  <c r="K436" i="8"/>
  <c r="C436" i="8" s="1"/>
  <c r="E436" i="8" s="1"/>
  <c r="I436" i="8" s="1"/>
  <c r="I435" i="8"/>
  <c r="E435" i="8"/>
  <c r="E434" i="8"/>
  <c r="I434" i="8" s="1"/>
  <c r="I431" i="8"/>
  <c r="H430" i="8"/>
  <c r="G430" i="8"/>
  <c r="F430" i="8"/>
  <c r="D430" i="8"/>
  <c r="E430" i="8" s="1"/>
  <c r="I429" i="8"/>
  <c r="H428" i="8"/>
  <c r="H422" i="8" s="1"/>
  <c r="G428" i="8"/>
  <c r="F428" i="8"/>
  <c r="D428" i="8"/>
  <c r="E428" i="8" s="1"/>
  <c r="H427" i="8"/>
  <c r="G427" i="8"/>
  <c r="F427" i="8"/>
  <c r="D427" i="8"/>
  <c r="E427" i="8" s="1"/>
  <c r="I427" i="8" s="1"/>
  <c r="H426" i="8"/>
  <c r="G426" i="8"/>
  <c r="F426" i="8"/>
  <c r="E426" i="8"/>
  <c r="D426" i="8"/>
  <c r="H425" i="8"/>
  <c r="G425" i="8"/>
  <c r="F425" i="8"/>
  <c r="D425" i="8"/>
  <c r="I423" i="8"/>
  <c r="F422" i="8"/>
  <c r="H421" i="8"/>
  <c r="G421" i="8"/>
  <c r="F421" i="8"/>
  <c r="D421" i="8"/>
  <c r="E421" i="8" s="1"/>
  <c r="H420" i="8"/>
  <c r="G420" i="8"/>
  <c r="F420" i="8"/>
  <c r="D420" i="8"/>
  <c r="H419" i="8"/>
  <c r="G419" i="8"/>
  <c r="G415" i="8" s="1"/>
  <c r="F419" i="8"/>
  <c r="D419" i="8"/>
  <c r="H418" i="8"/>
  <c r="G418" i="8"/>
  <c r="F418" i="8"/>
  <c r="D418" i="8"/>
  <c r="C418" i="8"/>
  <c r="G417" i="8"/>
  <c r="I416" i="8"/>
  <c r="H414" i="8"/>
  <c r="G414" i="8"/>
  <c r="F414" i="8"/>
  <c r="D414" i="8"/>
  <c r="C414" i="8"/>
  <c r="H413" i="8"/>
  <c r="G413" i="8"/>
  <c r="F413" i="8"/>
  <c r="D413" i="8"/>
  <c r="H412" i="8"/>
  <c r="G412" i="8"/>
  <c r="F412" i="8"/>
  <c r="D412" i="8"/>
  <c r="H411" i="8"/>
  <c r="G411" i="8"/>
  <c r="F411" i="8"/>
  <c r="D411" i="8"/>
  <c r="C411" i="8"/>
  <c r="I409" i="8"/>
  <c r="F408" i="8"/>
  <c r="I406" i="8"/>
  <c r="H405" i="8"/>
  <c r="G405" i="8"/>
  <c r="F405" i="8"/>
  <c r="F404" i="8" s="1"/>
  <c r="D405" i="8"/>
  <c r="H404" i="8"/>
  <c r="G404" i="8"/>
  <c r="I401" i="8"/>
  <c r="I399" i="8"/>
  <c r="E398" i="8"/>
  <c r="I398" i="8" s="1"/>
  <c r="I397" i="8"/>
  <c r="E396" i="8"/>
  <c r="I396" i="8" s="1"/>
  <c r="E395" i="8"/>
  <c r="I395" i="8" s="1"/>
  <c r="E394" i="8"/>
  <c r="I394" i="8" s="1"/>
  <c r="E393" i="8"/>
  <c r="E346" i="8" s="1"/>
  <c r="H392" i="8"/>
  <c r="G392" i="8"/>
  <c r="F392" i="8"/>
  <c r="D392" i="8"/>
  <c r="I391" i="8"/>
  <c r="H390" i="8"/>
  <c r="G390" i="8"/>
  <c r="F390" i="8"/>
  <c r="E390" i="8"/>
  <c r="I390" i="8" s="1"/>
  <c r="D390" i="8"/>
  <c r="E389" i="8"/>
  <c r="I389" i="8" s="1"/>
  <c r="E388" i="8"/>
  <c r="I388" i="8" s="1"/>
  <c r="E387" i="8"/>
  <c r="E386" i="8"/>
  <c r="I386" i="8" s="1"/>
  <c r="H385" i="8"/>
  <c r="G385" i="8"/>
  <c r="F385" i="8"/>
  <c r="D385" i="8"/>
  <c r="I384" i="8"/>
  <c r="H383" i="8"/>
  <c r="G383" i="8"/>
  <c r="F383" i="8"/>
  <c r="D383" i="8"/>
  <c r="E382" i="8"/>
  <c r="I382" i="8" s="1"/>
  <c r="C381" i="8"/>
  <c r="E381" i="8" s="1"/>
  <c r="I381" i="8" s="1"/>
  <c r="C380" i="8"/>
  <c r="E380" i="8" s="1"/>
  <c r="E379" i="8"/>
  <c r="I379" i="8" s="1"/>
  <c r="H378" i="8"/>
  <c r="G378" i="8"/>
  <c r="F378" i="8"/>
  <c r="D378" i="8"/>
  <c r="I377" i="8"/>
  <c r="H376" i="8"/>
  <c r="G376" i="8"/>
  <c r="F376" i="8"/>
  <c r="F375" i="8" s="1"/>
  <c r="D376" i="8"/>
  <c r="H375" i="8"/>
  <c r="I374" i="8"/>
  <c r="I373" i="8"/>
  <c r="E373" i="8"/>
  <c r="E372" i="8" s="1"/>
  <c r="H372" i="8"/>
  <c r="G372" i="8"/>
  <c r="F372" i="8"/>
  <c r="D372" i="8"/>
  <c r="C372" i="8"/>
  <c r="E370" i="8"/>
  <c r="I370" i="8" s="1"/>
  <c r="E369" i="8"/>
  <c r="I369" i="8" s="1"/>
  <c r="E368" i="8"/>
  <c r="H367" i="8"/>
  <c r="G367" i="8"/>
  <c r="F367" i="8"/>
  <c r="D367" i="8"/>
  <c r="E366" i="8"/>
  <c r="I366" i="8" s="1"/>
  <c r="E365" i="8"/>
  <c r="I365" i="8" s="1"/>
  <c r="E364" i="8"/>
  <c r="H363" i="8"/>
  <c r="G363" i="8"/>
  <c r="F363" i="8"/>
  <c r="D363" i="8"/>
  <c r="E362" i="8"/>
  <c r="I362" i="8" s="1"/>
  <c r="E361" i="8"/>
  <c r="I361" i="8" s="1"/>
  <c r="E360" i="8"/>
  <c r="H359" i="8"/>
  <c r="G359" i="8"/>
  <c r="F359" i="8"/>
  <c r="D359" i="8"/>
  <c r="D358" i="8" s="1"/>
  <c r="D354" i="8" s="1"/>
  <c r="D353" i="8" s="1"/>
  <c r="C359" i="8"/>
  <c r="C358" i="8" s="1"/>
  <c r="C354" i="8" s="1"/>
  <c r="C353" i="8" s="1"/>
  <c r="C323" i="8" s="1"/>
  <c r="E357" i="8"/>
  <c r="I357" i="8" s="1"/>
  <c r="E356" i="8"/>
  <c r="I356" i="8" s="1"/>
  <c r="E355" i="8"/>
  <c r="I355" i="8" s="1"/>
  <c r="C355" i="8"/>
  <c r="I352" i="8"/>
  <c r="H351" i="8"/>
  <c r="G351" i="8"/>
  <c r="F351" i="8"/>
  <c r="D351" i="8"/>
  <c r="E351" i="8" s="1"/>
  <c r="I350" i="8"/>
  <c r="H349" i="8"/>
  <c r="H58" i="8" s="1"/>
  <c r="G349" i="8"/>
  <c r="F349" i="8"/>
  <c r="D349" i="8"/>
  <c r="E349" i="8" s="1"/>
  <c r="H348" i="8"/>
  <c r="G348" i="8"/>
  <c r="F348" i="8"/>
  <c r="D348" i="8"/>
  <c r="H347" i="8"/>
  <c r="G347" i="8"/>
  <c r="F347" i="8"/>
  <c r="D347" i="8"/>
  <c r="H346" i="8"/>
  <c r="G346" i="8"/>
  <c r="F346" i="8"/>
  <c r="D346" i="8"/>
  <c r="I344" i="8"/>
  <c r="H342" i="8"/>
  <c r="G342" i="8"/>
  <c r="F342" i="8"/>
  <c r="D342" i="8"/>
  <c r="E342" i="8" s="1"/>
  <c r="H341" i="8"/>
  <c r="G341" i="8"/>
  <c r="G338" i="8" s="1"/>
  <c r="F341" i="8"/>
  <c r="E341" i="8"/>
  <c r="D341" i="8"/>
  <c r="H340" i="8"/>
  <c r="H336" i="8" s="1"/>
  <c r="G340" i="8"/>
  <c r="F340" i="8"/>
  <c r="F336" i="8" s="1"/>
  <c r="D340" i="8"/>
  <c r="E340" i="8" s="1"/>
  <c r="H339" i="8"/>
  <c r="G339" i="8"/>
  <c r="F339" i="8"/>
  <c r="D339" i="8"/>
  <c r="F338" i="8"/>
  <c r="I337" i="8"/>
  <c r="H335" i="8"/>
  <c r="G335" i="8"/>
  <c r="F335" i="8"/>
  <c r="D335" i="8"/>
  <c r="C335" i="8"/>
  <c r="H334" i="8"/>
  <c r="G334" i="8"/>
  <c r="G329" i="8" s="1"/>
  <c r="F334" i="8"/>
  <c r="D334" i="8"/>
  <c r="H333" i="8"/>
  <c r="G333" i="8"/>
  <c r="F333" i="8"/>
  <c r="D333" i="8"/>
  <c r="H332" i="8"/>
  <c r="G332" i="8"/>
  <c r="F332" i="8"/>
  <c r="D332" i="8"/>
  <c r="C332" i="8"/>
  <c r="I330" i="8"/>
  <c r="I327" i="8"/>
  <c r="H326" i="8"/>
  <c r="H325" i="8" s="1"/>
  <c r="G326" i="8"/>
  <c r="G325" i="8" s="1"/>
  <c r="F326" i="8"/>
  <c r="F325" i="8" s="1"/>
  <c r="D326" i="8"/>
  <c r="C326" i="8"/>
  <c r="C325" i="8" s="1"/>
  <c r="D325" i="8"/>
  <c r="I322" i="8"/>
  <c r="I321" i="8"/>
  <c r="I319" i="8"/>
  <c r="E318" i="8"/>
  <c r="I318" i="8" s="1"/>
  <c r="I317" i="8"/>
  <c r="I316" i="8"/>
  <c r="E316" i="8"/>
  <c r="E315" i="8"/>
  <c r="E314" i="8"/>
  <c r="E310" i="8" s="1"/>
  <c r="E313" i="8"/>
  <c r="E168" i="8" s="1"/>
  <c r="H312" i="8"/>
  <c r="G312" i="8"/>
  <c r="F312" i="8"/>
  <c r="D312" i="8"/>
  <c r="I311" i="8"/>
  <c r="H310" i="8"/>
  <c r="G310" i="8"/>
  <c r="F310" i="8"/>
  <c r="D310" i="8"/>
  <c r="E309" i="8"/>
  <c r="I309" i="8" s="1"/>
  <c r="I308" i="8"/>
  <c r="E308" i="8"/>
  <c r="E307" i="8"/>
  <c r="E306" i="8"/>
  <c r="E161" i="8" s="1"/>
  <c r="H305" i="8"/>
  <c r="G305" i="8"/>
  <c r="F305" i="8"/>
  <c r="D305" i="8"/>
  <c r="I304" i="8"/>
  <c r="H303" i="8"/>
  <c r="G303" i="8"/>
  <c r="F303" i="8"/>
  <c r="D303" i="8"/>
  <c r="E302" i="8"/>
  <c r="I302" i="8" s="1"/>
  <c r="C301" i="8"/>
  <c r="E301" i="8" s="1"/>
  <c r="E300" i="8"/>
  <c r="I300" i="8" s="1"/>
  <c r="C300" i="8"/>
  <c r="E299" i="8"/>
  <c r="I299" i="8" s="1"/>
  <c r="H298" i="8"/>
  <c r="G298" i="8"/>
  <c r="F298" i="8"/>
  <c r="D298" i="8"/>
  <c r="I297" i="8"/>
  <c r="H296" i="8"/>
  <c r="H295" i="8" s="1"/>
  <c r="G296" i="8"/>
  <c r="F296" i="8"/>
  <c r="D296" i="8"/>
  <c r="I294" i="8"/>
  <c r="E293" i="8"/>
  <c r="E292" i="8" s="1"/>
  <c r="H292" i="8"/>
  <c r="G292" i="8"/>
  <c r="F292" i="8"/>
  <c r="D292" i="8"/>
  <c r="C292" i="8"/>
  <c r="E290" i="8"/>
  <c r="I290" i="8" s="1"/>
  <c r="E289" i="8"/>
  <c r="I289" i="8" s="1"/>
  <c r="E288" i="8"/>
  <c r="H287" i="8"/>
  <c r="G287" i="8"/>
  <c r="F287" i="8"/>
  <c r="D287" i="8"/>
  <c r="E286" i="8"/>
  <c r="I286" i="8" s="1"/>
  <c r="E285" i="8"/>
  <c r="I285" i="8" s="1"/>
  <c r="E284" i="8"/>
  <c r="H283" i="8"/>
  <c r="G283" i="8"/>
  <c r="F283" i="8"/>
  <c r="D283" i="8"/>
  <c r="I282" i="8"/>
  <c r="E282" i="8"/>
  <c r="E281" i="8"/>
  <c r="I281" i="8" s="1"/>
  <c r="E280" i="8"/>
  <c r="H279" i="8"/>
  <c r="G279" i="8"/>
  <c r="F279" i="8"/>
  <c r="F278" i="8" s="1"/>
  <c r="F274" i="8" s="1"/>
  <c r="F273" i="8" s="1"/>
  <c r="D279" i="8"/>
  <c r="E277" i="8"/>
  <c r="I277" i="8" s="1"/>
  <c r="E276" i="8"/>
  <c r="I276" i="8" s="1"/>
  <c r="E275" i="8"/>
  <c r="I275" i="8" s="1"/>
  <c r="C274" i="8"/>
  <c r="C273" i="8" s="1"/>
  <c r="I272" i="8"/>
  <c r="I270" i="8"/>
  <c r="E269" i="8"/>
  <c r="I269" i="8" s="1"/>
  <c r="I268" i="8"/>
  <c r="E267" i="8"/>
  <c r="I267" i="8" s="1"/>
  <c r="E266" i="8"/>
  <c r="I265" i="8"/>
  <c r="E265" i="8"/>
  <c r="I264" i="8"/>
  <c r="H263" i="8"/>
  <c r="G263" i="8"/>
  <c r="F263" i="8"/>
  <c r="E263" i="8"/>
  <c r="I263" i="8" s="1"/>
  <c r="D263" i="8"/>
  <c r="I262" i="8"/>
  <c r="H261" i="8"/>
  <c r="G261" i="8"/>
  <c r="F261" i="8"/>
  <c r="D261" i="8"/>
  <c r="E260" i="8"/>
  <c r="I260" i="8" s="1"/>
  <c r="E259" i="8"/>
  <c r="E256" i="8" s="1"/>
  <c r="E258" i="8"/>
  <c r="I258" i="8" s="1"/>
  <c r="I257" i="8"/>
  <c r="H256" i="8"/>
  <c r="G256" i="8"/>
  <c r="F256" i="8"/>
  <c r="D256" i="8"/>
  <c r="I255" i="8"/>
  <c r="H254" i="8"/>
  <c r="G254" i="8"/>
  <c r="F254" i="8"/>
  <c r="D254" i="8"/>
  <c r="E253" i="8"/>
  <c r="I253" i="8" s="1"/>
  <c r="E252" i="8"/>
  <c r="E251" i="8"/>
  <c r="I251" i="8" s="1"/>
  <c r="E250" i="8"/>
  <c r="I250" i="8" s="1"/>
  <c r="C250" i="8"/>
  <c r="H249" i="8"/>
  <c r="G249" i="8"/>
  <c r="F249" i="8"/>
  <c r="D249" i="8"/>
  <c r="C249" i="8"/>
  <c r="I248" i="8"/>
  <c r="H247" i="8"/>
  <c r="G247" i="8"/>
  <c r="F247" i="8"/>
  <c r="D247" i="8"/>
  <c r="C247" i="8"/>
  <c r="C246" i="8" s="1"/>
  <c r="C242" i="8" s="1"/>
  <c r="F246" i="8"/>
  <c r="F242" i="8" s="1"/>
  <c r="I245" i="8"/>
  <c r="E244" i="8"/>
  <c r="I244" i="8" s="1"/>
  <c r="H243" i="8"/>
  <c r="G243" i="8"/>
  <c r="F243" i="8"/>
  <c r="E243" i="8"/>
  <c r="D243" i="8"/>
  <c r="E241" i="8"/>
  <c r="I241" i="8" s="1"/>
  <c r="E240" i="8"/>
  <c r="I240" i="8" s="1"/>
  <c r="I239" i="8"/>
  <c r="E239" i="8"/>
  <c r="H238" i="8"/>
  <c r="G238" i="8"/>
  <c r="F238" i="8"/>
  <c r="D238" i="8"/>
  <c r="E237" i="8"/>
  <c r="I237" i="8" s="1"/>
  <c r="E236" i="8"/>
  <c r="I236" i="8" s="1"/>
  <c r="E235" i="8"/>
  <c r="H234" i="8"/>
  <c r="G234" i="8"/>
  <c r="F234" i="8"/>
  <c r="D234" i="8"/>
  <c r="E233" i="8"/>
  <c r="I233" i="8" s="1"/>
  <c r="E232" i="8"/>
  <c r="I232" i="8" s="1"/>
  <c r="E231" i="8"/>
  <c r="E230" i="8" s="1"/>
  <c r="H230" i="8"/>
  <c r="G230" i="8"/>
  <c r="F230" i="8"/>
  <c r="D230" i="8"/>
  <c r="D229" i="8" s="1"/>
  <c r="D225" i="8" s="1"/>
  <c r="D224" i="8" s="1"/>
  <c r="C230" i="8"/>
  <c r="C229" i="8" s="1"/>
  <c r="E228" i="8"/>
  <c r="I228" i="8" s="1"/>
  <c r="E227" i="8"/>
  <c r="I227" i="8" s="1"/>
  <c r="E226" i="8"/>
  <c r="I226" i="8" s="1"/>
  <c r="C225" i="8"/>
  <c r="C224" i="8" s="1"/>
  <c r="I222" i="8"/>
  <c r="E221" i="8"/>
  <c r="I221" i="8" s="1"/>
  <c r="I220" i="8"/>
  <c r="E219" i="8"/>
  <c r="I219" i="8" s="1"/>
  <c r="E218" i="8"/>
  <c r="I218" i="8" s="1"/>
  <c r="E217" i="8"/>
  <c r="I217" i="8" s="1"/>
  <c r="I216" i="8"/>
  <c r="H215" i="8"/>
  <c r="G215" i="8"/>
  <c r="F215" i="8"/>
  <c r="D215" i="8"/>
  <c r="I214" i="8"/>
  <c r="H213" i="8"/>
  <c r="G213" i="8"/>
  <c r="F213" i="8"/>
  <c r="D213" i="8"/>
  <c r="E212" i="8"/>
  <c r="I212" i="8" s="1"/>
  <c r="E211" i="8"/>
  <c r="I211" i="8" s="1"/>
  <c r="E210" i="8"/>
  <c r="I210" i="8" s="1"/>
  <c r="I209" i="8"/>
  <c r="H208" i="8"/>
  <c r="G208" i="8"/>
  <c r="F208" i="8"/>
  <c r="D208" i="8"/>
  <c r="I207" i="8"/>
  <c r="H206" i="8"/>
  <c r="G206" i="8"/>
  <c r="F206" i="8"/>
  <c r="D206" i="8"/>
  <c r="E205" i="8"/>
  <c r="I205" i="8" s="1"/>
  <c r="F204" i="8"/>
  <c r="C204" i="8"/>
  <c r="E204" i="8" s="1"/>
  <c r="F203" i="8"/>
  <c r="F155" i="8" s="1"/>
  <c r="C203" i="8"/>
  <c r="E203" i="8" s="1"/>
  <c r="I203" i="8" s="1"/>
  <c r="E202" i="8"/>
  <c r="H201" i="8"/>
  <c r="G201" i="8"/>
  <c r="D201" i="8"/>
  <c r="I200" i="8"/>
  <c r="H199" i="8"/>
  <c r="G199" i="8"/>
  <c r="F199" i="8"/>
  <c r="F198" i="8" s="1"/>
  <c r="D199" i="8"/>
  <c r="D198" i="8"/>
  <c r="I197" i="8"/>
  <c r="E196" i="8"/>
  <c r="I196" i="8" s="1"/>
  <c r="E195" i="8"/>
  <c r="I195" i="8" s="1"/>
  <c r="H194" i="8"/>
  <c r="G194" i="8"/>
  <c r="F194" i="8"/>
  <c r="D194" i="8"/>
  <c r="C194" i="8"/>
  <c r="D193" i="8"/>
  <c r="E192" i="8"/>
  <c r="I192" i="8" s="1"/>
  <c r="E191" i="8"/>
  <c r="I191" i="8" s="1"/>
  <c r="E190" i="8"/>
  <c r="I190" i="8" s="1"/>
  <c r="H189" i="8"/>
  <c r="G189" i="8"/>
  <c r="F189" i="8"/>
  <c r="D189" i="8"/>
  <c r="E188" i="8"/>
  <c r="I188" i="8" s="1"/>
  <c r="E187" i="8"/>
  <c r="E185" i="8" s="1"/>
  <c r="E186" i="8"/>
  <c r="I186" i="8" s="1"/>
  <c r="H185" i="8"/>
  <c r="G185" i="8"/>
  <c r="F185" i="8"/>
  <c r="D185" i="8"/>
  <c r="E184" i="8"/>
  <c r="I184" i="8" s="1"/>
  <c r="E183" i="8"/>
  <c r="I183" i="8" s="1"/>
  <c r="F182" i="8"/>
  <c r="E182" i="8"/>
  <c r="L181" i="8"/>
  <c r="H181" i="8"/>
  <c r="G181" i="8"/>
  <c r="G180" i="8" s="1"/>
  <c r="G176" i="8" s="1"/>
  <c r="G175" i="8" s="1"/>
  <c r="F181" i="8"/>
  <c r="D181" i="8"/>
  <c r="C181" i="8"/>
  <c r="C180" i="8" s="1"/>
  <c r="C176" i="8" s="1"/>
  <c r="C175" i="8" s="1"/>
  <c r="L179" i="8"/>
  <c r="I179" i="8"/>
  <c r="F179" i="8"/>
  <c r="E179" i="8"/>
  <c r="E178" i="8"/>
  <c r="I178" i="8" s="1"/>
  <c r="F177" i="8"/>
  <c r="E177" i="8"/>
  <c r="C177" i="8"/>
  <c r="I174" i="8"/>
  <c r="H173" i="8"/>
  <c r="G173" i="8"/>
  <c r="F173" i="8"/>
  <c r="E173" i="8"/>
  <c r="D173" i="8"/>
  <c r="I172" i="8"/>
  <c r="H171" i="8"/>
  <c r="G171" i="8"/>
  <c r="F171" i="8"/>
  <c r="E171" i="8"/>
  <c r="D171" i="8"/>
  <c r="H170" i="8"/>
  <c r="G170" i="8"/>
  <c r="F170" i="8"/>
  <c r="D170" i="8"/>
  <c r="E170" i="8" s="1"/>
  <c r="H169" i="8"/>
  <c r="H167" i="8" s="1"/>
  <c r="G169" i="8"/>
  <c r="F169" i="8"/>
  <c r="F165" i="8" s="1"/>
  <c r="D169" i="8"/>
  <c r="D165" i="8" s="1"/>
  <c r="H168" i="8"/>
  <c r="G168" i="8"/>
  <c r="F168" i="8"/>
  <c r="D168" i="8"/>
  <c r="I166" i="8"/>
  <c r="H165" i="8"/>
  <c r="H164" i="8"/>
  <c r="H51" i="8" s="1"/>
  <c r="G164" i="8"/>
  <c r="F164" i="8"/>
  <c r="D164" i="8"/>
  <c r="E164" i="8" s="1"/>
  <c r="H163" i="8"/>
  <c r="G163" i="8"/>
  <c r="F163" i="8"/>
  <c r="D163" i="8"/>
  <c r="H162" i="8"/>
  <c r="G162" i="8"/>
  <c r="F162" i="8"/>
  <c r="D162" i="8"/>
  <c r="E162" i="8" s="1"/>
  <c r="I162" i="8" s="1"/>
  <c r="H161" i="8"/>
  <c r="G161" i="8"/>
  <c r="F161" i="8"/>
  <c r="D161" i="8"/>
  <c r="I159" i="8"/>
  <c r="H157" i="8"/>
  <c r="G157" i="8"/>
  <c r="F157" i="8"/>
  <c r="D157" i="8"/>
  <c r="D44" i="8" s="1"/>
  <c r="C157" i="8"/>
  <c r="H156" i="8"/>
  <c r="G156" i="8"/>
  <c r="F156" i="8"/>
  <c r="F43" i="8" s="1"/>
  <c r="D156" i="8"/>
  <c r="H155" i="8"/>
  <c r="G155" i="8"/>
  <c r="D155" i="8"/>
  <c r="D153" i="8" s="1"/>
  <c r="H154" i="8"/>
  <c r="G154" i="8"/>
  <c r="F154" i="8"/>
  <c r="D154" i="8"/>
  <c r="C154" i="8"/>
  <c r="I152" i="8"/>
  <c r="G151" i="8"/>
  <c r="I149" i="8"/>
  <c r="H148" i="8"/>
  <c r="G148" i="8"/>
  <c r="F148" i="8"/>
  <c r="F146" i="8" s="1"/>
  <c r="D148" i="8"/>
  <c r="C148" i="8"/>
  <c r="H147" i="8"/>
  <c r="H146" i="8" s="1"/>
  <c r="G147" i="8"/>
  <c r="F147" i="8"/>
  <c r="F34" i="8" s="1"/>
  <c r="E147" i="8"/>
  <c r="D147" i="8"/>
  <c r="D34" i="8" s="1"/>
  <c r="C147" i="8"/>
  <c r="G146" i="8"/>
  <c r="I143" i="8"/>
  <c r="I141" i="8"/>
  <c r="I140" i="8"/>
  <c r="E140" i="8"/>
  <c r="I139" i="8"/>
  <c r="E138" i="8"/>
  <c r="I138" i="8" s="1"/>
  <c r="I137" i="8"/>
  <c r="E137" i="8"/>
  <c r="E136" i="8"/>
  <c r="I135" i="8"/>
  <c r="H134" i="8"/>
  <c r="G134" i="8"/>
  <c r="F134" i="8"/>
  <c r="D134" i="8"/>
  <c r="I133" i="8"/>
  <c r="H132" i="8"/>
  <c r="G132" i="8"/>
  <c r="F132" i="8"/>
  <c r="D132" i="8"/>
  <c r="E131" i="8"/>
  <c r="I131" i="8" s="1"/>
  <c r="I130" i="8"/>
  <c r="E130" i="8"/>
  <c r="E129" i="8"/>
  <c r="E128" i="8"/>
  <c r="E81" i="8" s="1"/>
  <c r="H127" i="8"/>
  <c r="G127" i="8"/>
  <c r="F127" i="8"/>
  <c r="D127" i="8"/>
  <c r="C127" i="8"/>
  <c r="I126" i="8"/>
  <c r="H125" i="8"/>
  <c r="G125" i="8"/>
  <c r="F125" i="8"/>
  <c r="D125" i="8"/>
  <c r="C125" i="8"/>
  <c r="E124" i="8"/>
  <c r="I124" i="8" s="1"/>
  <c r="E123" i="8"/>
  <c r="I123" i="8" s="1"/>
  <c r="E122" i="8"/>
  <c r="I122" i="8" s="1"/>
  <c r="I121" i="8"/>
  <c r="H120" i="8"/>
  <c r="G120" i="8"/>
  <c r="F120" i="8"/>
  <c r="D120" i="8"/>
  <c r="I119" i="8"/>
  <c r="H118" i="8"/>
  <c r="G118" i="8"/>
  <c r="G117" i="8" s="1"/>
  <c r="G113" i="8" s="1"/>
  <c r="F118" i="8"/>
  <c r="D118" i="8"/>
  <c r="D117" i="8" s="1"/>
  <c r="C117" i="8"/>
  <c r="I116" i="8"/>
  <c r="E115" i="8"/>
  <c r="I115" i="8" s="1"/>
  <c r="H114" i="8"/>
  <c r="G114" i="8"/>
  <c r="F114" i="8"/>
  <c r="E114" i="8"/>
  <c r="D114" i="8"/>
  <c r="C113" i="8"/>
  <c r="E112" i="8"/>
  <c r="I112" i="8" s="1"/>
  <c r="E111" i="8"/>
  <c r="E110" i="8"/>
  <c r="I110" i="8" s="1"/>
  <c r="H109" i="8"/>
  <c r="G109" i="8"/>
  <c r="F109" i="8"/>
  <c r="F100" i="8" s="1"/>
  <c r="F96" i="8" s="1"/>
  <c r="F95" i="8" s="1"/>
  <c r="F65" i="8" s="1"/>
  <c r="D109" i="8"/>
  <c r="E108" i="8"/>
  <c r="I108" i="8" s="1"/>
  <c r="E107" i="8"/>
  <c r="E106" i="8"/>
  <c r="I106" i="8" s="1"/>
  <c r="H105" i="8"/>
  <c r="G105" i="8"/>
  <c r="F105" i="8"/>
  <c r="D105" i="8"/>
  <c r="C105" i="8"/>
  <c r="E104" i="8"/>
  <c r="I104" i="8" s="1"/>
  <c r="E103" i="8"/>
  <c r="I103" i="8" s="1"/>
  <c r="E102" i="8"/>
  <c r="I102" i="8" s="1"/>
  <c r="H101" i="8"/>
  <c r="G101" i="8"/>
  <c r="F101" i="8"/>
  <c r="E101" i="8"/>
  <c r="D101" i="8"/>
  <c r="C100" i="8"/>
  <c r="C96" i="8" s="1"/>
  <c r="C95" i="8" s="1"/>
  <c r="C65" i="8" s="1"/>
  <c r="I99" i="8"/>
  <c r="E99" i="8"/>
  <c r="E98" i="8"/>
  <c r="E97" i="8"/>
  <c r="I97" i="8" s="1"/>
  <c r="I94" i="8"/>
  <c r="H93" i="8"/>
  <c r="G93" i="8"/>
  <c r="F93" i="8"/>
  <c r="D93" i="8"/>
  <c r="I92" i="8"/>
  <c r="H91" i="8"/>
  <c r="G91" i="8"/>
  <c r="F91" i="8"/>
  <c r="E91" i="8"/>
  <c r="D91" i="8"/>
  <c r="H90" i="8"/>
  <c r="G90" i="8"/>
  <c r="F90" i="8"/>
  <c r="D90" i="8"/>
  <c r="H89" i="8"/>
  <c r="H56" i="8" s="1"/>
  <c r="G89" i="8"/>
  <c r="G56" i="8" s="1"/>
  <c r="F89" i="8"/>
  <c r="D89" i="8"/>
  <c r="E89" i="8" s="1"/>
  <c r="H88" i="8"/>
  <c r="G88" i="8"/>
  <c r="F88" i="8"/>
  <c r="E88" i="8"/>
  <c r="D88" i="8"/>
  <c r="I86" i="8"/>
  <c r="H84" i="8"/>
  <c r="G84" i="8"/>
  <c r="G51" i="8" s="1"/>
  <c r="F84" i="8"/>
  <c r="D84" i="8"/>
  <c r="E84" i="8" s="1"/>
  <c r="H83" i="8"/>
  <c r="G83" i="8"/>
  <c r="G50" i="8" s="1"/>
  <c r="F83" i="8"/>
  <c r="D83" i="8"/>
  <c r="E83" i="8" s="1"/>
  <c r="C83" i="8"/>
  <c r="H82" i="8"/>
  <c r="G82" i="8"/>
  <c r="F82" i="8"/>
  <c r="F80" i="8" s="1"/>
  <c r="D82" i="8"/>
  <c r="C82" i="8"/>
  <c r="E82" i="8" s="1"/>
  <c r="H81" i="8"/>
  <c r="G81" i="8"/>
  <c r="F81" i="8"/>
  <c r="D81" i="8"/>
  <c r="C81" i="8"/>
  <c r="C48" i="8" s="1"/>
  <c r="I79" i="8"/>
  <c r="H77" i="8"/>
  <c r="G77" i="8"/>
  <c r="F77" i="8"/>
  <c r="D77" i="8"/>
  <c r="D71" i="8" s="1"/>
  <c r="H76" i="8"/>
  <c r="G76" i="8"/>
  <c r="F76" i="8"/>
  <c r="E76" i="8"/>
  <c r="D76" i="8"/>
  <c r="H75" i="8"/>
  <c r="H73" i="8" s="1"/>
  <c r="G75" i="8"/>
  <c r="F75" i="8"/>
  <c r="D75" i="8"/>
  <c r="H74" i="8"/>
  <c r="H41" i="8" s="1"/>
  <c r="G74" i="8"/>
  <c r="F74" i="8"/>
  <c r="E74" i="8"/>
  <c r="D74" i="8"/>
  <c r="D41" i="8" s="1"/>
  <c r="I72" i="8"/>
  <c r="I69" i="8"/>
  <c r="H68" i="8"/>
  <c r="G68" i="8"/>
  <c r="G67" i="8" s="1"/>
  <c r="F68" i="8"/>
  <c r="F67" i="8" s="1"/>
  <c r="E68" i="8"/>
  <c r="D68" i="8"/>
  <c r="H67" i="8"/>
  <c r="D67" i="8"/>
  <c r="I64" i="8"/>
  <c r="I63" i="8"/>
  <c r="I61" i="8"/>
  <c r="I59" i="8"/>
  <c r="C56" i="8"/>
  <c r="H55" i="8"/>
  <c r="I53" i="8"/>
  <c r="G49" i="8"/>
  <c r="I46" i="8"/>
  <c r="D43" i="8"/>
  <c r="I39" i="8"/>
  <c r="I36" i="8"/>
  <c r="G35" i="8"/>
  <c r="G34" i="8"/>
  <c r="C34" i="8"/>
  <c r="I31" i="8"/>
  <c r="H30" i="8"/>
  <c r="G30" i="8"/>
  <c r="F30" i="8"/>
  <c r="D30" i="8"/>
  <c r="E30" i="8" s="1"/>
  <c r="H29" i="8"/>
  <c r="G29" i="8"/>
  <c r="F29" i="8"/>
  <c r="E29" i="8"/>
  <c r="I29" i="8" s="1"/>
  <c r="D29" i="8"/>
  <c r="H28" i="8"/>
  <c r="G28" i="8"/>
  <c r="F28" i="8"/>
  <c r="F27" i="8" s="1"/>
  <c r="D28" i="8"/>
  <c r="H26" i="8"/>
  <c r="G26" i="8"/>
  <c r="F26" i="8"/>
  <c r="D26" i="8"/>
  <c r="E26" i="8" s="1"/>
  <c r="H25" i="8"/>
  <c r="H23" i="8" s="1"/>
  <c r="G25" i="8"/>
  <c r="F25" i="8"/>
  <c r="D25" i="8"/>
  <c r="C25" i="8"/>
  <c r="E25" i="8" s="1"/>
  <c r="H24" i="8"/>
  <c r="G24" i="8"/>
  <c r="F24" i="8"/>
  <c r="D24" i="8"/>
  <c r="D23" i="8" s="1"/>
  <c r="G23" i="8"/>
  <c r="H22" i="8"/>
  <c r="G22" i="8"/>
  <c r="F22" i="8"/>
  <c r="D22" i="8"/>
  <c r="C22" i="8"/>
  <c r="H21" i="8"/>
  <c r="G21" i="8"/>
  <c r="F21" i="8"/>
  <c r="D21" i="8"/>
  <c r="D19" i="8" s="1"/>
  <c r="C21" i="8"/>
  <c r="H20" i="8"/>
  <c r="H19" i="8" s="1"/>
  <c r="G20" i="8"/>
  <c r="F20" i="8"/>
  <c r="D20" i="8"/>
  <c r="C20" i="8"/>
  <c r="E20" i="8" s="1"/>
  <c r="I20" i="8" s="1"/>
  <c r="H17" i="8"/>
  <c r="G17" i="8"/>
  <c r="F17" i="8"/>
  <c r="D17" i="8"/>
  <c r="H16" i="8"/>
  <c r="G16" i="8"/>
  <c r="F16" i="8"/>
  <c r="D16" i="8"/>
  <c r="E16" i="8" s="1"/>
  <c r="H15" i="8"/>
  <c r="G15" i="8"/>
  <c r="F15" i="8"/>
  <c r="D15" i="8"/>
  <c r="C15" i="8"/>
  <c r="I13" i="8"/>
  <c r="H3" i="8"/>
  <c r="H2" i="8"/>
  <c r="C1040" i="7"/>
  <c r="C1039" i="7" s="1"/>
  <c r="C1035" i="7" s="1"/>
  <c r="C15" i="7"/>
  <c r="C18" i="7"/>
  <c r="C14" i="7"/>
  <c r="C355" i="7"/>
  <c r="H1028" i="9" l="1"/>
  <c r="I1308" i="9"/>
  <c r="F1641" i="9"/>
  <c r="I1736" i="9"/>
  <c r="G1641" i="9"/>
  <c r="H1641" i="9"/>
  <c r="E1078" i="9"/>
  <c r="E1077" i="9" s="1"/>
  <c r="D954" i="9"/>
  <c r="F640" i="9"/>
  <c r="E1580" i="9"/>
  <c r="D1641" i="9"/>
  <c r="I1167" i="9"/>
  <c r="E292" i="9"/>
  <c r="I292" i="9" s="1"/>
  <c r="E372" i="9"/>
  <c r="I372" i="9" s="1"/>
  <c r="E1239" i="9"/>
  <c r="H336" i="9"/>
  <c r="H422" i="9"/>
  <c r="F295" i="9"/>
  <c r="F291" i="9" s="1"/>
  <c r="F1703" i="9"/>
  <c r="G1703" i="9"/>
  <c r="H1703" i="9"/>
  <c r="I1703" i="9" s="1"/>
  <c r="G1052" i="9"/>
  <c r="G999" i="9" s="1"/>
  <c r="G963" i="9" s="1"/>
  <c r="E1704" i="9"/>
  <c r="E1703" i="9" s="1"/>
  <c r="E1920" i="9"/>
  <c r="D1369" i="9"/>
  <c r="E451" i="9"/>
  <c r="G1511" i="9"/>
  <c r="G1504" i="9" s="1"/>
  <c r="G1503" i="9" s="1"/>
  <c r="G1474" i="9"/>
  <c r="G1470" i="9" s="1"/>
  <c r="G1050" i="9"/>
  <c r="G997" i="9" s="1"/>
  <c r="E1636" i="9"/>
  <c r="G246" i="9"/>
  <c r="G242" i="9" s="1"/>
  <c r="H486" i="9"/>
  <c r="H482" i="9" s="1"/>
  <c r="H481" i="9" s="1"/>
  <c r="D1759" i="9"/>
  <c r="D1755" i="9" s="1"/>
  <c r="F1112" i="9"/>
  <c r="F1192" i="9"/>
  <c r="F1194" i="9"/>
  <c r="F1087" i="9" s="1"/>
  <c r="F963" i="9" s="1"/>
  <c r="G1192" i="9"/>
  <c r="G1085" i="9" s="1"/>
  <c r="G1081" i="9" s="1"/>
  <c r="G44" i="9"/>
  <c r="D41" i="9"/>
  <c r="H41" i="9"/>
  <c r="H42" i="9"/>
  <c r="H43" i="9"/>
  <c r="H44" i="9"/>
  <c r="D50" i="9"/>
  <c r="I84" i="9"/>
  <c r="F60" i="9"/>
  <c r="H153" i="9"/>
  <c r="E1282" i="9"/>
  <c r="H56" i="9"/>
  <c r="E597" i="9"/>
  <c r="G278" i="9"/>
  <c r="G274" i="9" s="1"/>
  <c r="G273" i="9" s="1"/>
  <c r="G437" i="9"/>
  <c r="G433" i="9" s="1"/>
  <c r="G432" i="9" s="1"/>
  <c r="D454" i="9"/>
  <c r="D450" i="9" s="1"/>
  <c r="G534" i="9"/>
  <c r="G530" i="9" s="1"/>
  <c r="G529" i="9" s="1"/>
  <c r="D679" i="9"/>
  <c r="D675" i="9" s="1"/>
  <c r="H967" i="9"/>
  <c r="H968" i="9"/>
  <c r="H969" i="9"/>
  <c r="G970" i="9"/>
  <c r="H976" i="9"/>
  <c r="H50" i="9"/>
  <c r="F199" i="9"/>
  <c r="F198" i="9" s="1"/>
  <c r="F193" i="9" s="1"/>
  <c r="D246" i="9"/>
  <c r="E346" i="9"/>
  <c r="I346" i="9" s="1"/>
  <c r="G60" i="9"/>
  <c r="I351" i="9"/>
  <c r="H358" i="9"/>
  <c r="H354" i="9" s="1"/>
  <c r="H353" i="9" s="1"/>
  <c r="H323" i="9" s="1"/>
  <c r="F375" i="9"/>
  <c r="F371" i="9" s="1"/>
  <c r="F741" i="9"/>
  <c r="F737" i="9" s="1"/>
  <c r="F736" i="9" s="1"/>
  <c r="G975" i="9"/>
  <c r="G976" i="9"/>
  <c r="G977" i="9"/>
  <c r="G1088" i="9"/>
  <c r="H1566" i="9"/>
  <c r="H1559" i="9" s="1"/>
  <c r="H1558" i="9" s="1"/>
  <c r="E1525" i="9"/>
  <c r="D55" i="9"/>
  <c r="I163" i="9"/>
  <c r="F486" i="9"/>
  <c r="F482" i="9" s="1"/>
  <c r="F481" i="9" s="1"/>
  <c r="D534" i="9"/>
  <c r="D530" i="9" s="1"/>
  <c r="D529" i="9" s="1"/>
  <c r="G583" i="9"/>
  <c r="G579" i="9" s="1"/>
  <c r="G578" i="9" s="1"/>
  <c r="H662" i="9"/>
  <c r="H658" i="9" s="1"/>
  <c r="H657" i="9" s="1"/>
  <c r="H627" i="9" s="1"/>
  <c r="E1060" i="9"/>
  <c r="I1060" i="9" s="1"/>
  <c r="I1712" i="9"/>
  <c r="E161" i="9"/>
  <c r="I161" i="9" s="1"/>
  <c r="F229" i="9"/>
  <c r="F225" i="9" s="1"/>
  <c r="F224" i="9" s="1"/>
  <c r="E125" i="9"/>
  <c r="I125" i="9" s="1"/>
  <c r="D336" i="9"/>
  <c r="H454" i="9"/>
  <c r="H450" i="9" s="1"/>
  <c r="G486" i="9"/>
  <c r="G482" i="9" s="1"/>
  <c r="G481" i="9" s="1"/>
  <c r="E643" i="9"/>
  <c r="I643" i="9" s="1"/>
  <c r="D647" i="9"/>
  <c r="H807" i="9"/>
  <c r="H803" i="9" s="1"/>
  <c r="D1045" i="9"/>
  <c r="D1041" i="9" s="1"/>
  <c r="H1314" i="9"/>
  <c r="H1306" i="9" s="1"/>
  <c r="H1273" i="9" s="1"/>
  <c r="E168" i="9"/>
  <c r="I168" i="9" s="1"/>
  <c r="D295" i="9"/>
  <c r="D291" i="9" s="1"/>
  <c r="D375" i="9"/>
  <c r="D371" i="9" s="1"/>
  <c r="G375" i="9"/>
  <c r="G371" i="9" s="1"/>
  <c r="H534" i="9"/>
  <c r="H530" i="9" s="1"/>
  <c r="H529" i="9" s="1"/>
  <c r="H647" i="9"/>
  <c r="F1028" i="9"/>
  <c r="D1814" i="9"/>
  <c r="D1810" i="9" s="1"/>
  <c r="D242" i="9"/>
  <c r="D642" i="9"/>
  <c r="D51" i="9"/>
  <c r="E51" i="9" s="1"/>
  <c r="D57" i="9"/>
  <c r="E57" i="9" s="1"/>
  <c r="H55" i="9"/>
  <c r="F117" i="9"/>
  <c r="F113" i="9" s="1"/>
  <c r="F155" i="9"/>
  <c r="F151" i="9" s="1"/>
  <c r="H160" i="9"/>
  <c r="D180" i="9"/>
  <c r="D176" i="9" s="1"/>
  <c r="D175" i="9" s="1"/>
  <c r="H229" i="9"/>
  <c r="H225" i="9" s="1"/>
  <c r="H224" i="9" s="1"/>
  <c r="H437" i="9"/>
  <c r="H433" i="9" s="1"/>
  <c r="H432" i="9" s="1"/>
  <c r="F454" i="9"/>
  <c r="F450" i="9" s="1"/>
  <c r="I639" i="9"/>
  <c r="D790" i="9"/>
  <c r="D786" i="9" s="1"/>
  <c r="D785" i="9" s="1"/>
  <c r="H1045" i="9"/>
  <c r="H1041" i="9" s="1"/>
  <c r="F1457" i="9"/>
  <c r="F1450" i="9" s="1"/>
  <c r="E1477" i="9"/>
  <c r="I1477" i="9" s="1"/>
  <c r="I1625" i="9"/>
  <c r="H1383" i="9"/>
  <c r="F43" i="9"/>
  <c r="H87" i="9"/>
  <c r="H58" i="9"/>
  <c r="F35" i="9"/>
  <c r="F48" i="9"/>
  <c r="D358" i="9"/>
  <c r="D354" i="9" s="1"/>
  <c r="D353" i="9" s="1"/>
  <c r="E363" i="9"/>
  <c r="I363" i="9" s="1"/>
  <c r="F758" i="9"/>
  <c r="F754" i="9" s="1"/>
  <c r="F783" i="9" s="1"/>
  <c r="F962" i="9"/>
  <c r="G1133" i="9"/>
  <c r="G1129" i="9" s="1"/>
  <c r="G1419" i="9"/>
  <c r="G1415" i="9" s="1"/>
  <c r="D49" i="9"/>
  <c r="G42" i="9"/>
  <c r="H48" i="9"/>
  <c r="H49" i="9"/>
  <c r="F56" i="9"/>
  <c r="G100" i="9"/>
  <c r="G96" i="9" s="1"/>
  <c r="G95" i="9" s="1"/>
  <c r="G65" i="9" s="1"/>
  <c r="G158" i="9"/>
  <c r="I177" i="9"/>
  <c r="H180" i="9"/>
  <c r="H176" i="9" s="1"/>
  <c r="H175" i="9" s="1"/>
  <c r="H295" i="9"/>
  <c r="H291" i="9" s="1"/>
  <c r="D338" i="9"/>
  <c r="F551" i="9"/>
  <c r="F547" i="9" s="1"/>
  <c r="E650" i="9"/>
  <c r="I650" i="9" s="1"/>
  <c r="G679" i="9"/>
  <c r="G675" i="9" s="1"/>
  <c r="F679" i="9"/>
  <c r="F675" i="9" s="1"/>
  <c r="F960" i="9"/>
  <c r="F995" i="9"/>
  <c r="D1009" i="9"/>
  <c r="F982" i="9"/>
  <c r="H1116" i="9"/>
  <c r="H1109" i="9" s="1"/>
  <c r="H1108" i="9" s="1"/>
  <c r="G1383" i="9"/>
  <c r="H1583" i="9"/>
  <c r="H1579" i="9" s="1"/>
  <c r="G1868" i="9"/>
  <c r="G1864" i="9" s="1"/>
  <c r="F1868" i="9"/>
  <c r="F1864" i="9" s="1"/>
  <c r="G1923" i="9"/>
  <c r="G1919" i="9" s="1"/>
  <c r="E755" i="9"/>
  <c r="I755" i="9" s="1"/>
  <c r="E1865" i="9"/>
  <c r="I22" i="9"/>
  <c r="I26" i="9"/>
  <c r="I30" i="9"/>
  <c r="G49" i="9"/>
  <c r="H57" i="9"/>
  <c r="I74" i="9"/>
  <c r="D73" i="9"/>
  <c r="I76" i="9"/>
  <c r="I77" i="9"/>
  <c r="G55" i="9"/>
  <c r="I93" i="9"/>
  <c r="D117" i="9"/>
  <c r="D113" i="9" s="1"/>
  <c r="I156" i="9"/>
  <c r="G167" i="9"/>
  <c r="D345" i="9"/>
  <c r="G417" i="9"/>
  <c r="G424" i="9"/>
  <c r="F437" i="9"/>
  <c r="F433" i="9" s="1"/>
  <c r="F432" i="9" s="1"/>
  <c r="F635" i="9"/>
  <c r="G662" i="9"/>
  <c r="G658" i="9" s="1"/>
  <c r="G657" i="9" s="1"/>
  <c r="G627" i="9" s="1"/>
  <c r="H1133" i="9"/>
  <c r="H1129" i="9" s="1"/>
  <c r="D963" i="9"/>
  <c r="H1286" i="9"/>
  <c r="F1314" i="9"/>
  <c r="F1306" i="9" s="1"/>
  <c r="F1273" i="9" s="1"/>
  <c r="G1314" i="9"/>
  <c r="G1306" i="9" s="1"/>
  <c r="G1273" i="9" s="1"/>
  <c r="D1331" i="9"/>
  <c r="D1327" i="9" s="1"/>
  <c r="F1621" i="9"/>
  <c r="F1709" i="9"/>
  <c r="F1759" i="9"/>
  <c r="F1755" i="9" s="1"/>
  <c r="H1797" i="9"/>
  <c r="H1790" i="9" s="1"/>
  <c r="H1868" i="9"/>
  <c r="H1864" i="9" s="1"/>
  <c r="F20" i="9"/>
  <c r="F19" i="9" s="1"/>
  <c r="H35" i="9"/>
  <c r="H33" i="9" s="1"/>
  <c r="F44" i="9"/>
  <c r="D87" i="9"/>
  <c r="G57" i="9"/>
  <c r="G58" i="9"/>
  <c r="F278" i="9"/>
  <c r="F274" i="9" s="1"/>
  <c r="F273" i="9" s="1"/>
  <c r="I413" i="9"/>
  <c r="I414" i="9"/>
  <c r="H600" i="9"/>
  <c r="H596" i="9" s="1"/>
  <c r="I725" i="9"/>
  <c r="G758" i="9"/>
  <c r="G754" i="9" s="1"/>
  <c r="F855" i="9"/>
  <c r="F851" i="9" s="1"/>
  <c r="D974" i="9"/>
  <c r="F1170" i="9"/>
  <c r="D967" i="9"/>
  <c r="G1566" i="9"/>
  <c r="G1559" i="9" s="1"/>
  <c r="G1558" i="9" s="1"/>
  <c r="D1615" i="9"/>
  <c r="G1742" i="9"/>
  <c r="D1851" i="9"/>
  <c r="D1844" i="9" s="1"/>
  <c r="D1843" i="9" s="1"/>
  <c r="G1851" i="9"/>
  <c r="G1844" i="9" s="1"/>
  <c r="G1843" i="9" s="1"/>
  <c r="E1940" i="9"/>
  <c r="I1940" i="9" s="1"/>
  <c r="E500" i="9"/>
  <c r="I500" i="9" s="1"/>
  <c r="D48" i="9"/>
  <c r="E134" i="9"/>
  <c r="I134" i="9" s="1"/>
  <c r="H198" i="9"/>
  <c r="H193" i="9" s="1"/>
  <c r="F503" i="9"/>
  <c r="F499" i="9" s="1"/>
  <c r="H679" i="9"/>
  <c r="H675" i="9" s="1"/>
  <c r="E694" i="9"/>
  <c r="I694" i="9" s="1"/>
  <c r="G719" i="9"/>
  <c r="D758" i="9"/>
  <c r="D754" i="9" s="1"/>
  <c r="G790" i="9"/>
  <c r="G786" i="9" s="1"/>
  <c r="G785" i="9" s="1"/>
  <c r="H790" i="9"/>
  <c r="H786" i="9" s="1"/>
  <c r="H785" i="9" s="1"/>
  <c r="H934" i="9"/>
  <c r="E1037" i="9"/>
  <c r="I1037" i="9" s="1"/>
  <c r="I1453" i="9"/>
  <c r="F1474" i="9"/>
  <c r="F1470" i="9" s="1"/>
  <c r="H1511" i="9"/>
  <c r="H1504" i="9" s="1"/>
  <c r="H1503" i="9" s="1"/>
  <c r="G1528" i="9"/>
  <c r="G1524" i="9" s="1"/>
  <c r="D1528" i="9"/>
  <c r="D1524" i="9" s="1"/>
  <c r="H1654" i="9"/>
  <c r="H1647" i="9" s="1"/>
  <c r="H1646" i="9" s="1"/>
  <c r="D1797" i="9"/>
  <c r="D1790" i="9" s="1"/>
  <c r="G1814" i="9"/>
  <c r="G1810" i="9" s="1"/>
  <c r="H100" i="9"/>
  <c r="H96" i="9" s="1"/>
  <c r="H95" i="9" s="1"/>
  <c r="H65" i="9" s="1"/>
  <c r="H117" i="9"/>
  <c r="H113" i="9" s="1"/>
  <c r="I157" i="9"/>
  <c r="F55" i="9"/>
  <c r="I170" i="9"/>
  <c r="H60" i="9"/>
  <c r="H246" i="9"/>
  <c r="H242" i="9" s="1"/>
  <c r="G345" i="9"/>
  <c r="G343" i="9"/>
  <c r="G358" i="9"/>
  <c r="G354" i="9" s="1"/>
  <c r="G353" i="9" s="1"/>
  <c r="G323" i="9" s="1"/>
  <c r="F410" i="9"/>
  <c r="I430" i="9"/>
  <c r="D551" i="9"/>
  <c r="D547" i="9" s="1"/>
  <c r="G551" i="9"/>
  <c r="G547" i="9" s="1"/>
  <c r="G649" i="9"/>
  <c r="D714" i="9"/>
  <c r="H712" i="9"/>
  <c r="F807" i="9"/>
  <c r="F803" i="9" s="1"/>
  <c r="G904" i="9"/>
  <c r="G900" i="9" s="1"/>
  <c r="E905" i="9"/>
  <c r="I905" i="9" s="1"/>
  <c r="F904" i="9"/>
  <c r="F900" i="9" s="1"/>
  <c r="H961" i="9"/>
  <c r="H962" i="9"/>
  <c r="H982" i="9"/>
  <c r="D1116" i="9"/>
  <c r="E1175" i="9"/>
  <c r="D1187" i="9"/>
  <c r="D1183" i="9" s="1"/>
  <c r="G1225" i="9"/>
  <c r="G1218" i="9" s="1"/>
  <c r="G1217" i="9" s="1"/>
  <c r="G1279" i="9"/>
  <c r="E1315" i="9"/>
  <c r="E1332" i="9"/>
  <c r="I1332" i="9" s="1"/>
  <c r="D1381" i="9"/>
  <c r="E1434" i="9"/>
  <c r="I1434" i="9" s="1"/>
  <c r="G1583" i="9"/>
  <c r="G1579" i="9" s="1"/>
  <c r="D1626" i="9"/>
  <c r="F1626" i="9"/>
  <c r="I1650" i="9"/>
  <c r="F1707" i="9"/>
  <c r="F1706" i="9" s="1"/>
  <c r="F1716" i="9"/>
  <c r="I1720" i="9"/>
  <c r="G1759" i="9"/>
  <c r="G1755" i="9" s="1"/>
  <c r="H1851" i="9"/>
  <c r="H1844" i="9" s="1"/>
  <c r="H1843" i="9" s="1"/>
  <c r="H1906" i="9"/>
  <c r="H1899" i="9" s="1"/>
  <c r="H1898" i="9" s="1"/>
  <c r="F27" i="9"/>
  <c r="F87" i="9"/>
  <c r="D100" i="9"/>
  <c r="D96" i="9" s="1"/>
  <c r="D95" i="9" s="1"/>
  <c r="D65" i="9" s="1"/>
  <c r="D151" i="9"/>
  <c r="G48" i="9"/>
  <c r="F160" i="9"/>
  <c r="F51" i="9"/>
  <c r="E24" i="9"/>
  <c r="I24" i="9" s="1"/>
  <c r="F838" i="9"/>
  <c r="F834" i="9" s="1"/>
  <c r="F833" i="9" s="1"/>
  <c r="G1009" i="9"/>
  <c r="F1097" i="9"/>
  <c r="F1295" i="9"/>
  <c r="H1369" i="9"/>
  <c r="G1628" i="9"/>
  <c r="D35" i="9"/>
  <c r="D33" i="9" s="1"/>
  <c r="F41" i="9"/>
  <c r="G43" i="9"/>
  <c r="G454" i="9"/>
  <c r="G450" i="9" s="1"/>
  <c r="F583" i="9"/>
  <c r="F579" i="9" s="1"/>
  <c r="F578" i="9" s="1"/>
  <c r="I732" i="9"/>
  <c r="G741" i="9"/>
  <c r="G737" i="9" s="1"/>
  <c r="G736" i="9" s="1"/>
  <c r="E775" i="9"/>
  <c r="I775" i="9" s="1"/>
  <c r="F887" i="9"/>
  <c r="F883" i="9" s="1"/>
  <c r="F882" i="9" s="1"/>
  <c r="G939" i="9"/>
  <c r="E947" i="9"/>
  <c r="H1009" i="9"/>
  <c r="H977" i="9"/>
  <c r="D1028" i="9"/>
  <c r="D1021" i="9" s="1"/>
  <c r="D1020" i="9" s="1"/>
  <c r="D987" i="9" s="1"/>
  <c r="F969" i="9"/>
  <c r="F970" i="9"/>
  <c r="F1095" i="9"/>
  <c r="G1116" i="9"/>
  <c r="G1109" i="9" s="1"/>
  <c r="G1108" i="9" s="1"/>
  <c r="F1225" i="9"/>
  <c r="F1218" i="9" s="1"/>
  <c r="F1217" i="9" s="1"/>
  <c r="E1276" i="9"/>
  <c r="E1275" i="9" s="1"/>
  <c r="I1275" i="9" s="1"/>
  <c r="D1363" i="9"/>
  <c r="D1383" i="9"/>
  <c r="G1654" i="9"/>
  <c r="G1647" i="9" s="1"/>
  <c r="G1646" i="9" s="1"/>
  <c r="E1681" i="9"/>
  <c r="I1681" i="9" s="1"/>
  <c r="G1797" i="9"/>
  <c r="G1790" i="9" s="1"/>
  <c r="E1926" i="9"/>
  <c r="I1926" i="9" s="1"/>
  <c r="H19" i="9"/>
  <c r="H23" i="9"/>
  <c r="H80" i="9"/>
  <c r="H78" i="9"/>
  <c r="F33" i="9"/>
  <c r="G41" i="9"/>
  <c r="H151" i="9"/>
  <c r="H167" i="9"/>
  <c r="H551" i="9"/>
  <c r="H547" i="9" s="1"/>
  <c r="F600" i="9"/>
  <c r="F596" i="9" s="1"/>
  <c r="G642" i="9"/>
  <c r="G51" i="9"/>
  <c r="I653" i="9"/>
  <c r="D807" i="9"/>
  <c r="D803" i="9" s="1"/>
  <c r="H838" i="9"/>
  <c r="H834" i="9" s="1"/>
  <c r="H833" i="9" s="1"/>
  <c r="I853" i="9"/>
  <c r="H943" i="9"/>
  <c r="H938" i="9" s="1"/>
  <c r="F977" i="9"/>
  <c r="G960" i="9"/>
  <c r="F967" i="9"/>
  <c r="G1007" i="9"/>
  <c r="I1010" i="9"/>
  <c r="G982" i="9"/>
  <c r="E1084" i="9"/>
  <c r="I1084" i="9" s="1"/>
  <c r="G1090" i="9"/>
  <c r="H1187" i="9"/>
  <c r="H1183" i="9" s="1"/>
  <c r="E1230" i="9"/>
  <c r="I1230" i="9" s="1"/>
  <c r="H1242" i="9"/>
  <c r="H1238" i="9" s="1"/>
  <c r="G1242" i="9"/>
  <c r="G1238" i="9" s="1"/>
  <c r="D1281" i="9"/>
  <c r="F1288" i="9"/>
  <c r="H1381" i="9"/>
  <c r="I1392" i="9"/>
  <c r="H1457" i="9"/>
  <c r="H1450" i="9" s="1"/>
  <c r="H1474" i="9"/>
  <c r="H1470" i="9" s="1"/>
  <c r="H1528" i="9"/>
  <c r="H1524" i="9" s="1"/>
  <c r="E1629" i="9"/>
  <c r="I1629" i="9" s="1"/>
  <c r="I1631" i="9"/>
  <c r="D1654" i="9"/>
  <c r="D1647" i="9" s="1"/>
  <c r="D1646" i="9" s="1"/>
  <c r="D1613" i="9" s="1"/>
  <c r="D1703" i="9"/>
  <c r="H1716" i="9"/>
  <c r="I1738" i="9"/>
  <c r="H1742" i="9"/>
  <c r="F1742" i="9"/>
  <c r="F1389" i="9" s="1"/>
  <c r="H1814" i="9"/>
  <c r="H1810" i="9" s="1"/>
  <c r="D1868" i="9"/>
  <c r="D1864" i="9" s="1"/>
  <c r="D1906" i="9"/>
  <c r="D1899" i="9" s="1"/>
  <c r="D1898" i="9" s="1"/>
  <c r="E1743" i="9"/>
  <c r="I1743" i="9" s="1"/>
  <c r="E283" i="9"/>
  <c r="I283" i="9" s="1"/>
  <c r="E554" i="9"/>
  <c r="I554" i="9" s="1"/>
  <c r="E687" i="9"/>
  <c r="I687" i="9" s="1"/>
  <c r="I1039" i="9"/>
  <c r="I1253" i="9"/>
  <c r="E1289" i="9"/>
  <c r="I1289" i="9" s="1"/>
  <c r="E1370" i="9"/>
  <c r="I1370" i="9" s="1"/>
  <c r="I1669" i="9"/>
  <c r="I1683" i="9"/>
  <c r="E1824" i="9"/>
  <c r="I1824" i="9" s="1"/>
  <c r="E1852" i="9"/>
  <c r="I1852" i="9" s="1"/>
  <c r="E1878" i="9"/>
  <c r="I1878" i="9" s="1"/>
  <c r="I1942" i="9"/>
  <c r="E127" i="9"/>
  <c r="I127" i="9" s="1"/>
  <c r="E392" i="9"/>
  <c r="I392" i="9" s="1"/>
  <c r="E469" i="9"/>
  <c r="I469" i="9" s="1"/>
  <c r="E773" i="9"/>
  <c r="I773" i="9" s="1"/>
  <c r="E1003" i="9"/>
  <c r="I1003" i="9" s="1"/>
  <c r="I1176" i="9"/>
  <c r="I1185" i="9"/>
  <c r="I1232" i="9"/>
  <c r="I1317" i="9"/>
  <c r="E1323" i="9"/>
  <c r="I1323" i="9" s="1"/>
  <c r="I1336" i="9"/>
  <c r="I1438" i="9"/>
  <c r="E1571" i="9"/>
  <c r="I1571" i="9" s="1"/>
  <c r="E1815" i="9"/>
  <c r="I1815" i="9" s="1"/>
  <c r="E1856" i="9"/>
  <c r="I1856" i="9" s="1"/>
  <c r="E1938" i="9"/>
  <c r="I1938" i="9" s="1"/>
  <c r="E390" i="9"/>
  <c r="I390" i="9" s="1"/>
  <c r="E610" i="9"/>
  <c r="I610" i="9" s="1"/>
  <c r="I777" i="9"/>
  <c r="E912" i="9"/>
  <c r="E1098" i="9"/>
  <c r="I1098" i="9" s="1"/>
  <c r="E1226" i="9"/>
  <c r="E1250" i="9"/>
  <c r="I1250" i="9" s="1"/>
  <c r="E1257" i="9"/>
  <c r="I1257" i="9" s="1"/>
  <c r="I1325" i="9"/>
  <c r="E1860" i="9"/>
  <c r="I16" i="9"/>
  <c r="I17" i="9"/>
  <c r="D19" i="9"/>
  <c r="E28" i="9"/>
  <c r="I28" i="9" s="1"/>
  <c r="I29" i="9"/>
  <c r="D56" i="9"/>
  <c r="E56" i="9" s="1"/>
  <c r="D58" i="9"/>
  <c r="E58" i="9" s="1"/>
  <c r="D78" i="9"/>
  <c r="I129" i="9"/>
  <c r="I136" i="9"/>
  <c r="F146" i="9"/>
  <c r="F165" i="9"/>
  <c r="I173" i="9"/>
  <c r="G180" i="9"/>
  <c r="G176" i="9" s="1"/>
  <c r="G175" i="9" s="1"/>
  <c r="I241" i="9"/>
  <c r="E238" i="9"/>
  <c r="I238" i="9" s="1"/>
  <c r="F424" i="9"/>
  <c r="F422" i="9"/>
  <c r="D486" i="9"/>
  <c r="D482" i="9" s="1"/>
  <c r="D481" i="9" s="1"/>
  <c r="E411" i="9"/>
  <c r="I411" i="9" s="1"/>
  <c r="I604" i="9"/>
  <c r="G640" i="9"/>
  <c r="D728" i="9"/>
  <c r="E766" i="9"/>
  <c r="I766" i="9" s="1"/>
  <c r="I770" i="9"/>
  <c r="F790" i="9"/>
  <c r="F786" i="9" s="1"/>
  <c r="F785" i="9" s="1"/>
  <c r="E1004" i="9"/>
  <c r="I1004" i="9" s="1"/>
  <c r="D1002" i="9"/>
  <c r="E1348" i="9"/>
  <c r="I1348" i="9" s="1"/>
  <c r="I1350" i="9"/>
  <c r="E1346" i="9"/>
  <c r="I1346" i="9" s="1"/>
  <c r="D1374" i="9"/>
  <c r="D1376" i="9"/>
  <c r="D969" i="9"/>
  <c r="E969" i="9" s="1"/>
  <c r="E1380" i="9"/>
  <c r="I1380" i="9" s="1"/>
  <c r="D970" i="9"/>
  <c r="E970" i="9" s="1"/>
  <c r="E1462" i="9"/>
  <c r="I1462" i="9" s="1"/>
  <c r="I1464" i="9"/>
  <c r="G160" i="9"/>
  <c r="F719" i="9"/>
  <c r="F721" i="9"/>
  <c r="E1726" i="9"/>
  <c r="I1726" i="9" s="1"/>
  <c r="E20" i="9"/>
  <c r="G19" i="9"/>
  <c r="G23" i="9"/>
  <c r="D43" i="9"/>
  <c r="E43" i="9" s="1"/>
  <c r="G73" i="9"/>
  <c r="I88" i="9"/>
  <c r="G117" i="9"/>
  <c r="G113" i="9" s="1"/>
  <c r="H146" i="9"/>
  <c r="G35" i="9"/>
  <c r="G33" i="9" s="1"/>
  <c r="H165" i="9"/>
  <c r="E181" i="9"/>
  <c r="I181" i="9" s="1"/>
  <c r="D198" i="9"/>
  <c r="D193" i="9" s="1"/>
  <c r="E204" i="9"/>
  <c r="I204" i="9" s="1"/>
  <c r="I232" i="9"/>
  <c r="E230" i="9"/>
  <c r="I230" i="9" s="1"/>
  <c r="G229" i="9"/>
  <c r="G225" i="9" s="1"/>
  <c r="G224" i="9" s="1"/>
  <c r="E279" i="9"/>
  <c r="I279" i="9" s="1"/>
  <c r="I281" i="9"/>
  <c r="I334" i="9"/>
  <c r="E359" i="9"/>
  <c r="E378" i="9"/>
  <c r="I378" i="9" s="1"/>
  <c r="H503" i="9"/>
  <c r="H499" i="9" s="1"/>
  <c r="E520" i="9"/>
  <c r="I520" i="9" s="1"/>
  <c r="I521" i="9"/>
  <c r="E425" i="9"/>
  <c r="I425" i="9" s="1"/>
  <c r="F534" i="9"/>
  <c r="F530" i="9" s="1"/>
  <c r="F529" i="9" s="1"/>
  <c r="E566" i="9"/>
  <c r="I566" i="9" s="1"/>
  <c r="I570" i="9"/>
  <c r="E716" i="9"/>
  <c r="I716" i="9" s="1"/>
  <c r="I812" i="9"/>
  <c r="E808" i="9"/>
  <c r="I808" i="9" s="1"/>
  <c r="G807" i="9"/>
  <c r="G803" i="9" s="1"/>
  <c r="I933" i="9"/>
  <c r="E944" i="9"/>
  <c r="I944" i="9" s="1"/>
  <c r="D947" i="9"/>
  <c r="D80" i="9"/>
  <c r="G87" i="9"/>
  <c r="F167" i="9"/>
  <c r="I308" i="9"/>
  <c r="E305" i="9"/>
  <c r="I305" i="9" s="1"/>
  <c r="H345" i="9"/>
  <c r="I515" i="9"/>
  <c r="E511" i="9"/>
  <c r="I511" i="9" s="1"/>
  <c r="F647" i="9"/>
  <c r="F649" i="9"/>
  <c r="E715" i="9"/>
  <c r="I715" i="9" s="1"/>
  <c r="I859" i="9"/>
  <c r="I1057" i="9"/>
  <c r="E1053" i="9"/>
  <c r="I1053" i="9" s="1"/>
  <c r="E1055" i="9"/>
  <c r="I1055" i="9" s="1"/>
  <c r="F1723" i="9"/>
  <c r="F974" i="9"/>
  <c r="E21" i="9"/>
  <c r="I21" i="9" s="1"/>
  <c r="D23" i="9"/>
  <c r="E25" i="9"/>
  <c r="I25" i="9" s="1"/>
  <c r="G27" i="9"/>
  <c r="G56" i="9"/>
  <c r="E83" i="9"/>
  <c r="I83" i="9" s="1"/>
  <c r="I90" i="9"/>
  <c r="E101" i="9"/>
  <c r="I101" i="9" s="1"/>
  <c r="D153" i="9"/>
  <c r="E154" i="9"/>
  <c r="I154" i="9" s="1"/>
  <c r="D160" i="9"/>
  <c r="H51" i="9"/>
  <c r="D167" i="9"/>
  <c r="F180" i="9"/>
  <c r="F176" i="9" s="1"/>
  <c r="F175" i="9" s="1"/>
  <c r="E189" i="9"/>
  <c r="I189" i="9" s="1"/>
  <c r="G198" i="9"/>
  <c r="G193" i="9" s="1"/>
  <c r="F201" i="9"/>
  <c r="I368" i="9"/>
  <c r="E367" i="9"/>
  <c r="I367" i="9" s="1"/>
  <c r="E439" i="9"/>
  <c r="I439" i="9" s="1"/>
  <c r="E418" i="9"/>
  <c r="I418" i="9" s="1"/>
  <c r="I465" i="9"/>
  <c r="D583" i="9"/>
  <c r="D579" i="9" s="1"/>
  <c r="D578" i="9" s="1"/>
  <c r="E730" i="9"/>
  <c r="I730" i="9" s="1"/>
  <c r="H726" i="9"/>
  <c r="H728" i="9"/>
  <c r="D1000" i="9"/>
  <c r="E1012" i="9"/>
  <c r="I1012" i="9" s="1"/>
  <c r="D976" i="9"/>
  <c r="E1033" i="9"/>
  <c r="I1033" i="9" s="1"/>
  <c r="D1112" i="9"/>
  <c r="E1112" i="9" s="1"/>
  <c r="D935" i="9"/>
  <c r="F246" i="9"/>
  <c r="F242" i="9" s="1"/>
  <c r="E287" i="9"/>
  <c r="I287" i="9" s="1"/>
  <c r="G295" i="9"/>
  <c r="G291" i="9" s="1"/>
  <c r="F329" i="9"/>
  <c r="F358" i="9"/>
  <c r="F354" i="9" s="1"/>
  <c r="F353" i="9" s="1"/>
  <c r="F323" i="9" s="1"/>
  <c r="G408" i="9"/>
  <c r="D503" i="9"/>
  <c r="D499" i="9" s="1"/>
  <c r="E518" i="9"/>
  <c r="I518" i="9" s="1"/>
  <c r="G600" i="9"/>
  <c r="G596" i="9" s="1"/>
  <c r="E638" i="9"/>
  <c r="I638" i="9" s="1"/>
  <c r="I655" i="9"/>
  <c r="D662" i="9"/>
  <c r="D658" i="9" s="1"/>
  <c r="D657" i="9" s="1"/>
  <c r="D627" i="9" s="1"/>
  <c r="E746" i="9"/>
  <c r="I746" i="9" s="1"/>
  <c r="H741" i="9"/>
  <c r="H737" i="9" s="1"/>
  <c r="H736" i="9" s="1"/>
  <c r="H758" i="9"/>
  <c r="H754" i="9" s="1"/>
  <c r="E761" i="9"/>
  <c r="I761" i="9" s="1"/>
  <c r="E843" i="9"/>
  <c r="I843" i="9" s="1"/>
  <c r="D904" i="9"/>
  <c r="D900" i="9" s="1"/>
  <c r="H904" i="9"/>
  <c r="H900" i="9" s="1"/>
  <c r="E914" i="9"/>
  <c r="I914" i="9" s="1"/>
  <c r="D943" i="9"/>
  <c r="G954" i="9"/>
  <c r="G953" i="9" s="1"/>
  <c r="E996" i="9"/>
  <c r="I996" i="9" s="1"/>
  <c r="I998" i="9"/>
  <c r="H1000" i="9"/>
  <c r="G967" i="9"/>
  <c r="F1048" i="9"/>
  <c r="I1106" i="9"/>
  <c r="I1115" i="9"/>
  <c r="H1170" i="9"/>
  <c r="H1163" i="9" s="1"/>
  <c r="H1162" i="9" s="1"/>
  <c r="H974" i="9"/>
  <c r="G1293" i="9"/>
  <c r="D1314" i="9"/>
  <c r="D1306" i="9" s="1"/>
  <c r="E1319" i="9"/>
  <c r="I1319" i="9" s="1"/>
  <c r="I1321" i="9"/>
  <c r="I1541" i="9"/>
  <c r="E1536" i="9"/>
  <c r="I1536" i="9" s="1"/>
  <c r="I1718" i="9"/>
  <c r="E1719" i="9"/>
  <c r="E1714" i="9" s="1"/>
  <c r="D1716" i="9"/>
  <c r="D1714" i="9"/>
  <c r="I1773" i="9"/>
  <c r="E1769" i="9"/>
  <c r="I1769" i="9" s="1"/>
  <c r="I1832" i="9"/>
  <c r="E1724" i="9"/>
  <c r="I1724" i="9" s="1"/>
  <c r="D229" i="9"/>
  <c r="D225" i="9" s="1"/>
  <c r="D224" i="9" s="1"/>
  <c r="E303" i="9"/>
  <c r="I303" i="9" s="1"/>
  <c r="G329" i="9"/>
  <c r="F50" i="9"/>
  <c r="D424" i="9"/>
  <c r="H424" i="9"/>
  <c r="I522" i="9"/>
  <c r="I646" i="9"/>
  <c r="D649" i="9"/>
  <c r="H649" i="9"/>
  <c r="F662" i="9"/>
  <c r="F658" i="9" s="1"/>
  <c r="F657" i="9" s="1"/>
  <c r="F627" i="9" s="1"/>
  <c r="I718" i="9"/>
  <c r="H714" i="9"/>
  <c r="I747" i="9"/>
  <c r="D741" i="9"/>
  <c r="D737" i="9" s="1"/>
  <c r="D736" i="9" s="1"/>
  <c r="E750" i="9"/>
  <c r="I750" i="9" s="1"/>
  <c r="E810" i="9"/>
  <c r="I810" i="9" s="1"/>
  <c r="E815" i="9"/>
  <c r="I815" i="9" s="1"/>
  <c r="G838" i="9"/>
  <c r="G834" i="9" s="1"/>
  <c r="G833" i="9" s="1"/>
  <c r="H855" i="9"/>
  <c r="H851" i="9" s="1"/>
  <c r="G887" i="9"/>
  <c r="G883" i="9" s="1"/>
  <c r="G882" i="9" s="1"/>
  <c r="F939" i="9"/>
  <c r="F943" i="9"/>
  <c r="G943" i="9"/>
  <c r="F947" i="9"/>
  <c r="I949" i="9"/>
  <c r="I1006" i="9"/>
  <c r="I1018" i="9"/>
  <c r="E1204" i="9"/>
  <c r="I1204" i="9" s="1"/>
  <c r="I1206" i="9"/>
  <c r="E1202" i="9"/>
  <c r="I1202" i="9" s="1"/>
  <c r="E1234" i="9"/>
  <c r="I1234" i="9" s="1"/>
  <c r="I1236" i="9"/>
  <c r="E1310" i="9"/>
  <c r="I1310" i="9" s="1"/>
  <c r="F1381" i="9"/>
  <c r="I1469" i="9"/>
  <c r="E1466" i="9"/>
  <c r="I1466" i="9" s="1"/>
  <c r="E1538" i="9"/>
  <c r="I1538" i="9" s="1"/>
  <c r="E1377" i="9"/>
  <c r="I1377" i="9" s="1"/>
  <c r="I1539" i="9"/>
  <c r="D1742" i="9"/>
  <c r="E234" i="9"/>
  <c r="I234" i="9" s="1"/>
  <c r="I307" i="9"/>
  <c r="E326" i="9"/>
  <c r="I326" i="9" s="1"/>
  <c r="F336" i="9"/>
  <c r="F338" i="9"/>
  <c r="I342" i="9"/>
  <c r="F408" i="9"/>
  <c r="E427" i="9"/>
  <c r="I427" i="9" s="1"/>
  <c r="E442" i="9"/>
  <c r="I442" i="9" s="1"/>
  <c r="E460" i="9"/>
  <c r="I460" i="9" s="1"/>
  <c r="G503" i="9"/>
  <c r="G499" i="9" s="1"/>
  <c r="H583" i="9"/>
  <c r="H579" i="9" s="1"/>
  <c r="H578" i="9" s="1"/>
  <c r="E630" i="9"/>
  <c r="E629" i="9" s="1"/>
  <c r="E652" i="9"/>
  <c r="I652" i="9" s="1"/>
  <c r="E689" i="9"/>
  <c r="I689" i="9" s="1"/>
  <c r="D719" i="9"/>
  <c r="D711" i="9" s="1"/>
  <c r="D707" i="9" s="1"/>
  <c r="H719" i="9"/>
  <c r="I751" i="9"/>
  <c r="I813" i="9"/>
  <c r="E932" i="9"/>
  <c r="I932" i="9" s="1"/>
  <c r="I942" i="9"/>
  <c r="I945" i="9"/>
  <c r="G947" i="9"/>
  <c r="H1021" i="9"/>
  <c r="H1020" i="9" s="1"/>
  <c r="H987" i="9" s="1"/>
  <c r="D1095" i="9"/>
  <c r="E1100" i="9"/>
  <c r="E1095" i="9" s="1"/>
  <c r="E1166" i="9"/>
  <c r="D1286" i="9"/>
  <c r="E1290" i="9"/>
  <c r="I1290" i="9" s="1"/>
  <c r="G1028" i="9"/>
  <c r="F1046" i="9"/>
  <c r="F1045" i="9" s="1"/>
  <c r="F1041" i="9" s="1"/>
  <c r="E1062" i="9"/>
  <c r="I1062" i="9" s="1"/>
  <c r="I1091" i="9"/>
  <c r="D1090" i="9"/>
  <c r="E1113" i="9"/>
  <c r="I1113" i="9" s="1"/>
  <c r="D1170" i="9"/>
  <c r="D1163" i="9" s="1"/>
  <c r="D1162" i="9" s="1"/>
  <c r="E1171" i="9"/>
  <c r="I1171" i="9" s="1"/>
  <c r="E1179" i="9"/>
  <c r="I1179" i="9" s="1"/>
  <c r="E1197" i="9"/>
  <c r="I1197" i="9" s="1"/>
  <c r="D1242" i="9"/>
  <c r="D1238" i="9" s="1"/>
  <c r="E1285" i="9"/>
  <c r="I1285" i="9" s="1"/>
  <c r="D1288" i="9"/>
  <c r="H1288" i="9"/>
  <c r="E1334" i="9"/>
  <c r="I1334" i="9" s="1"/>
  <c r="F1331" i="9"/>
  <c r="F1327" i="9" s="1"/>
  <c r="D1367" i="9"/>
  <c r="I1396" i="9"/>
  <c r="D1628" i="9"/>
  <c r="E1659" i="9"/>
  <c r="I1659" i="9" s="1"/>
  <c r="I1660" i="9"/>
  <c r="I1770" i="9"/>
  <c r="E1717" i="9"/>
  <c r="I1717" i="9" s="1"/>
  <c r="F1851" i="9"/>
  <c r="F1844" i="9" s="1"/>
  <c r="F1843" i="9" s="1"/>
  <c r="I1860" i="9"/>
  <c r="D960" i="9"/>
  <c r="H960" i="9"/>
  <c r="I1093" i="9"/>
  <c r="I1101" i="9"/>
  <c r="F1116" i="9"/>
  <c r="I1297" i="9"/>
  <c r="H1331" i="9"/>
  <c r="H1327" i="9" s="1"/>
  <c r="D1457" i="9"/>
  <c r="D1450" i="9" s="1"/>
  <c r="H1628" i="9"/>
  <c r="H1626" i="9"/>
  <c r="F1734" i="9"/>
  <c r="E1140" i="9"/>
  <c r="I1140" i="9" s="1"/>
  <c r="E1195" i="9"/>
  <c r="I1195" i="9" s="1"/>
  <c r="D1225" i="9"/>
  <c r="D1218" i="9" s="1"/>
  <c r="D1217" i="9" s="1"/>
  <c r="H1225" i="9"/>
  <c r="H1218" i="9" s="1"/>
  <c r="H1217" i="9" s="1"/>
  <c r="F1242" i="9"/>
  <c r="F1238" i="9" s="1"/>
  <c r="E1252" i="9"/>
  <c r="I1252" i="9" s="1"/>
  <c r="D1279" i="9"/>
  <c r="G1281" i="9"/>
  <c r="G1331" i="9"/>
  <c r="G1327" i="9" s="1"/>
  <c r="I1349" i="9"/>
  <c r="G1381" i="9"/>
  <c r="I1387" i="9"/>
  <c r="E1398" i="9"/>
  <c r="I1398" i="9" s="1"/>
  <c r="E1491" i="9"/>
  <c r="I1491" i="9" s="1"/>
  <c r="E1512" i="9"/>
  <c r="I1512" i="9" s="1"/>
  <c r="I1514" i="9"/>
  <c r="D1583" i="9"/>
  <c r="D1579" i="9" s="1"/>
  <c r="I1632" i="9"/>
  <c r="F1671" i="9"/>
  <c r="F1667" i="9" s="1"/>
  <c r="I1713" i="9"/>
  <c r="E1817" i="9"/>
  <c r="I1817" i="9" s="1"/>
  <c r="I1820" i="9"/>
  <c r="I1873" i="9"/>
  <c r="E1869" i="9"/>
  <c r="I1869" i="9" s="1"/>
  <c r="I1936" i="9"/>
  <c r="E1931" i="9"/>
  <c r="I1931" i="9" s="1"/>
  <c r="F1814" i="9"/>
  <c r="F1810" i="9" s="1"/>
  <c r="F1906" i="9"/>
  <c r="F1899" i="9" s="1"/>
  <c r="F1898" i="9" s="1"/>
  <c r="H1923" i="9"/>
  <c r="H1919" i="9" s="1"/>
  <c r="H1367" i="9"/>
  <c r="G1369" i="9"/>
  <c r="H1419" i="9"/>
  <c r="H1415" i="9" s="1"/>
  <c r="E1475" i="9"/>
  <c r="E1507" i="9"/>
  <c r="I1507" i="9" s="1"/>
  <c r="D1511" i="9"/>
  <c r="D1504" i="9" s="1"/>
  <c r="D1503" i="9" s="1"/>
  <c r="F1583" i="9"/>
  <c r="F1579" i="9" s="1"/>
  <c r="F1619" i="9"/>
  <c r="I1636" i="9"/>
  <c r="I1638" i="9"/>
  <c r="E1655" i="9"/>
  <c r="I1655" i="9" s="1"/>
  <c r="E1663" i="9"/>
  <c r="I1663" i="9" s="1"/>
  <c r="H1671" i="9"/>
  <c r="H1667" i="9" s="1"/>
  <c r="E1767" i="9"/>
  <c r="I1767" i="9" s="1"/>
  <c r="I1862" i="9"/>
  <c r="G1906" i="9"/>
  <c r="G1899" i="9" s="1"/>
  <c r="G1898" i="9" s="1"/>
  <c r="D1923" i="9"/>
  <c r="D1919" i="9" s="1"/>
  <c r="E1924" i="9"/>
  <c r="I1924" i="9" s="1"/>
  <c r="I1943" i="9"/>
  <c r="E1372" i="9"/>
  <c r="I1372" i="9" s="1"/>
  <c r="H1376" i="9"/>
  <c r="I1386" i="9"/>
  <c r="D1419" i="9"/>
  <c r="G1457" i="9"/>
  <c r="G1450" i="9" s="1"/>
  <c r="I1479" i="9"/>
  <c r="E1489" i="9"/>
  <c r="I1489" i="9" s="1"/>
  <c r="F1528" i="9"/>
  <c r="F1524" i="9" s="1"/>
  <c r="F1566" i="9"/>
  <c r="F1559" i="9" s="1"/>
  <c r="F1558" i="9" s="1"/>
  <c r="D1566" i="9"/>
  <c r="D1559" i="9" s="1"/>
  <c r="D1558" i="9" s="1"/>
  <c r="F1635" i="9"/>
  <c r="F1654" i="9"/>
  <c r="F1647" i="9" s="1"/>
  <c r="F1646" i="9" s="1"/>
  <c r="F1613" i="9" s="1"/>
  <c r="I1656" i="9"/>
  <c r="I1664" i="9"/>
  <c r="D1671" i="9"/>
  <c r="D1667" i="9" s="1"/>
  <c r="E1679" i="9"/>
  <c r="I1679" i="9" s="1"/>
  <c r="G1671" i="9"/>
  <c r="G1667" i="9" s="1"/>
  <c r="I1732" i="9"/>
  <c r="E1822" i="9"/>
  <c r="I1822" i="9" s="1"/>
  <c r="E1847" i="9"/>
  <c r="I1847" i="9" s="1"/>
  <c r="E1876" i="9"/>
  <c r="I1876" i="9" s="1"/>
  <c r="E1902" i="9"/>
  <c r="F1923" i="9"/>
  <c r="F1919" i="9" s="1"/>
  <c r="I1928" i="9"/>
  <c r="I203" i="9"/>
  <c r="I15" i="9"/>
  <c r="I81" i="9"/>
  <c r="E300" i="9"/>
  <c r="D329" i="9"/>
  <c r="D331" i="9"/>
  <c r="E385" i="9"/>
  <c r="I385" i="9" s="1"/>
  <c r="I388" i="9"/>
  <c r="D408" i="9"/>
  <c r="D410" i="9"/>
  <c r="E582" i="9"/>
  <c r="I582" i="9" s="1"/>
  <c r="E617" i="9"/>
  <c r="I617" i="9" s="1"/>
  <c r="I621" i="9"/>
  <c r="E682" i="9"/>
  <c r="I682" i="9" s="1"/>
  <c r="E680" i="9"/>
  <c r="I686" i="9"/>
  <c r="E856" i="9"/>
  <c r="I860" i="9"/>
  <c r="E858" i="9"/>
  <c r="I858" i="9" s="1"/>
  <c r="D42" i="9"/>
  <c r="F58" i="9"/>
  <c r="G71" i="9"/>
  <c r="G70" i="9" s="1"/>
  <c r="G66" i="9" s="1"/>
  <c r="F73" i="9"/>
  <c r="H71" i="9"/>
  <c r="I91" i="9"/>
  <c r="F100" i="9"/>
  <c r="F96" i="9" s="1"/>
  <c r="F95" i="9" s="1"/>
  <c r="I102" i="9"/>
  <c r="E109" i="9"/>
  <c r="I109" i="9" s="1"/>
  <c r="D146" i="9"/>
  <c r="I164" i="9"/>
  <c r="E165" i="9"/>
  <c r="I169" i="9"/>
  <c r="I179" i="9"/>
  <c r="I182" i="9"/>
  <c r="E185" i="9"/>
  <c r="I185" i="9" s="1"/>
  <c r="I236" i="9"/>
  <c r="E256" i="9"/>
  <c r="I256" i="9" s="1"/>
  <c r="I258" i="9"/>
  <c r="E263" i="9"/>
  <c r="I263" i="9" s="1"/>
  <c r="I265" i="9"/>
  <c r="E310" i="9"/>
  <c r="I310" i="9" s="1"/>
  <c r="I314" i="9"/>
  <c r="E312" i="9"/>
  <c r="I312" i="9" s="1"/>
  <c r="F331" i="9"/>
  <c r="I335" i="9"/>
  <c r="E336" i="9"/>
  <c r="I340" i="9"/>
  <c r="H343" i="9"/>
  <c r="I380" i="9"/>
  <c r="E376" i="9"/>
  <c r="E339" i="9"/>
  <c r="I339" i="9" s="1"/>
  <c r="I386" i="9"/>
  <c r="I426" i="9"/>
  <c r="I451" i="9"/>
  <c r="E459" i="9"/>
  <c r="E471" i="9"/>
  <c r="I471" i="9" s="1"/>
  <c r="I474" i="9"/>
  <c r="E717" i="9"/>
  <c r="I717" i="9" s="1"/>
  <c r="I818" i="9"/>
  <c r="E722" i="9"/>
  <c r="I722" i="9" s="1"/>
  <c r="I922" i="9"/>
  <c r="E729" i="9"/>
  <c r="F80" i="9"/>
  <c r="F78" i="9"/>
  <c r="G336" i="9"/>
  <c r="G338" i="9"/>
  <c r="F343" i="9"/>
  <c r="F345" i="9"/>
  <c r="F417" i="9"/>
  <c r="F415" i="9"/>
  <c r="I484" i="9"/>
  <c r="E535" i="9"/>
  <c r="I536" i="9"/>
  <c r="E791" i="9"/>
  <c r="I792" i="9"/>
  <c r="E795" i="9"/>
  <c r="I795" i="9" s="1"/>
  <c r="I796" i="9"/>
  <c r="E863" i="9"/>
  <c r="I863" i="9" s="1"/>
  <c r="I868" i="9"/>
  <c r="F49" i="9"/>
  <c r="E50" i="9"/>
  <c r="G50" i="9"/>
  <c r="D60" i="9"/>
  <c r="E60" i="9" s="1"/>
  <c r="E75" i="9"/>
  <c r="D71" i="9"/>
  <c r="H85" i="9"/>
  <c r="I114" i="9"/>
  <c r="G153" i="9"/>
  <c r="G151" i="9"/>
  <c r="H158" i="9"/>
  <c r="I243" i="9"/>
  <c r="E249" i="9"/>
  <c r="I249" i="9" s="1"/>
  <c r="E254" i="9"/>
  <c r="I254" i="9" s="1"/>
  <c r="E261" i="9"/>
  <c r="I261" i="9" s="1"/>
  <c r="D278" i="9"/>
  <c r="D274" i="9" s="1"/>
  <c r="D273" i="9" s="1"/>
  <c r="H278" i="9"/>
  <c r="H274" i="9" s="1"/>
  <c r="H273" i="9" s="1"/>
  <c r="I341" i="9"/>
  <c r="E347" i="9"/>
  <c r="D343" i="9"/>
  <c r="E355" i="9"/>
  <c r="E462" i="9"/>
  <c r="I462" i="9" s="1"/>
  <c r="I466" i="9"/>
  <c r="E464" i="9"/>
  <c r="I464" i="9" s="1"/>
  <c r="E485" i="9"/>
  <c r="I485" i="9" s="1"/>
  <c r="E492" i="9"/>
  <c r="E533" i="9"/>
  <c r="I533" i="9" s="1"/>
  <c r="E540" i="9"/>
  <c r="E601" i="9"/>
  <c r="I605" i="9"/>
  <c r="E603" i="9"/>
  <c r="I603" i="9" s="1"/>
  <c r="E637" i="9"/>
  <c r="F642" i="9"/>
  <c r="E206" i="9"/>
  <c r="I206" i="9" s="1"/>
  <c r="E208" i="9"/>
  <c r="I208" i="9" s="1"/>
  <c r="E436" i="9"/>
  <c r="E487" i="9"/>
  <c r="I488" i="9"/>
  <c r="I532" i="9"/>
  <c r="I563" i="9"/>
  <c r="E561" i="9"/>
  <c r="I561" i="9" s="1"/>
  <c r="E559" i="9"/>
  <c r="I559" i="9" s="1"/>
  <c r="E799" i="9"/>
  <c r="I799" i="9" s="1"/>
  <c r="I800" i="9"/>
  <c r="E1774" i="9"/>
  <c r="I1774" i="9" s="1"/>
  <c r="I1778" i="9"/>
  <c r="E1776" i="9"/>
  <c r="I1776" i="9" s="1"/>
  <c r="D44" i="9"/>
  <c r="E44" i="9" s="1"/>
  <c r="F57" i="9"/>
  <c r="E68" i="9"/>
  <c r="H73" i="9"/>
  <c r="I82" i="9"/>
  <c r="F85" i="9"/>
  <c r="E89" i="9"/>
  <c r="D85" i="9"/>
  <c r="E105" i="9"/>
  <c r="I105" i="9" s="1"/>
  <c r="I115" i="9"/>
  <c r="E118" i="9"/>
  <c r="E120" i="9"/>
  <c r="I120" i="9" s="1"/>
  <c r="I137" i="9"/>
  <c r="E132" i="9"/>
  <c r="I132" i="9" s="1"/>
  <c r="G146" i="9"/>
  <c r="F158" i="9"/>
  <c r="E162" i="9"/>
  <c r="D158" i="9"/>
  <c r="G165" i="9"/>
  <c r="I171" i="9"/>
  <c r="I190" i="9"/>
  <c r="E194" i="9"/>
  <c r="E147" i="9"/>
  <c r="E213" i="9"/>
  <c r="I213" i="9" s="1"/>
  <c r="E215" i="9"/>
  <c r="I215" i="9" s="1"/>
  <c r="I244" i="9"/>
  <c r="E148" i="9"/>
  <c r="I148" i="9" s="1"/>
  <c r="E247" i="9"/>
  <c r="H329" i="9"/>
  <c r="H331" i="9"/>
  <c r="I348" i="9"/>
  <c r="I349" i="9"/>
  <c r="D323" i="9"/>
  <c r="H375" i="9"/>
  <c r="H371" i="9" s="1"/>
  <c r="E383" i="9"/>
  <c r="I383" i="9" s="1"/>
  <c r="D404" i="9"/>
  <c r="E405" i="9"/>
  <c r="H408" i="9"/>
  <c r="H410" i="9"/>
  <c r="D417" i="9"/>
  <c r="H417" i="9"/>
  <c r="I420" i="9"/>
  <c r="I421" i="9"/>
  <c r="G422" i="9"/>
  <c r="I428" i="9"/>
  <c r="D437" i="9"/>
  <c r="D433" i="9" s="1"/>
  <c r="D432" i="9" s="1"/>
  <c r="E504" i="9"/>
  <c r="I508" i="9"/>
  <c r="E506" i="9"/>
  <c r="I506" i="9" s="1"/>
  <c r="E513" i="9"/>
  <c r="I513" i="9" s="1"/>
  <c r="I585" i="9"/>
  <c r="E584" i="9"/>
  <c r="I744" i="9"/>
  <c r="E742" i="9"/>
  <c r="G331" i="9"/>
  <c r="E333" i="9"/>
  <c r="G410" i="9"/>
  <c r="D415" i="9"/>
  <c r="H415" i="9"/>
  <c r="I581" i="9"/>
  <c r="D600" i="9"/>
  <c r="D596" i="9" s="1"/>
  <c r="E608" i="9"/>
  <c r="I608" i="9" s="1"/>
  <c r="E615" i="9"/>
  <c r="I615" i="9" s="1"/>
  <c r="H635" i="9"/>
  <c r="H633" i="9"/>
  <c r="E636" i="9"/>
  <c r="I636" i="9" s="1"/>
  <c r="I683" i="9"/>
  <c r="E696" i="9"/>
  <c r="I696" i="9" s="1"/>
  <c r="I699" i="9"/>
  <c r="F714" i="9"/>
  <c r="F712" i="9"/>
  <c r="G721" i="9"/>
  <c r="I723" i="9"/>
  <c r="G728" i="9"/>
  <c r="G726" i="9"/>
  <c r="D838" i="9"/>
  <c r="D834" i="9" s="1"/>
  <c r="D833" i="9" s="1"/>
  <c r="D855" i="9"/>
  <c r="D851" i="9" s="1"/>
  <c r="I890" i="9"/>
  <c r="E888" i="9"/>
  <c r="D939" i="9"/>
  <c r="E941" i="9"/>
  <c r="I941" i="9" s="1"/>
  <c r="E1011" i="9"/>
  <c r="D1007" i="9"/>
  <c r="D975" i="9"/>
  <c r="E975" i="9" s="1"/>
  <c r="D977" i="9"/>
  <c r="E977" i="9" s="1"/>
  <c r="E1013" i="9"/>
  <c r="I1013" i="9" s="1"/>
  <c r="E1052" i="9"/>
  <c r="I1152" i="9"/>
  <c r="E1150" i="9"/>
  <c r="I1150" i="9" s="1"/>
  <c r="E1148" i="9"/>
  <c r="I1148" i="9" s="1"/>
  <c r="G1286" i="9"/>
  <c r="G1288" i="9"/>
  <c r="G968" i="9"/>
  <c r="D165" i="9"/>
  <c r="E332" i="9"/>
  <c r="D422" i="9"/>
  <c r="E548" i="9"/>
  <c r="E552" i="9"/>
  <c r="E568" i="9"/>
  <c r="I568" i="9" s="1"/>
  <c r="I597" i="9"/>
  <c r="I619" i="9"/>
  <c r="D635" i="9"/>
  <c r="D633" i="9"/>
  <c r="G647" i="9"/>
  <c r="E709" i="9"/>
  <c r="E719" i="9"/>
  <c r="I724" i="9"/>
  <c r="E731" i="9"/>
  <c r="I731" i="9" s="1"/>
  <c r="E768" i="9"/>
  <c r="I768" i="9" s="1"/>
  <c r="I771" i="9"/>
  <c r="E824" i="9"/>
  <c r="I824" i="9" s="1"/>
  <c r="E822" i="9"/>
  <c r="I822" i="9" s="1"/>
  <c r="I827" i="9"/>
  <c r="H887" i="9"/>
  <c r="H883" i="9" s="1"/>
  <c r="H882" i="9" s="1"/>
  <c r="I894" i="9"/>
  <c r="E892" i="9"/>
  <c r="I892" i="9" s="1"/>
  <c r="F1002" i="9"/>
  <c r="F1000" i="9"/>
  <c r="F968" i="9"/>
  <c r="G962" i="9"/>
  <c r="E589" i="9"/>
  <c r="G635" i="9"/>
  <c r="G633" i="9"/>
  <c r="E644" i="9"/>
  <c r="D640" i="9"/>
  <c r="I645" i="9"/>
  <c r="G714" i="9"/>
  <c r="G712" i="9"/>
  <c r="F728" i="9"/>
  <c r="F726" i="9"/>
  <c r="I734" i="9"/>
  <c r="E804" i="9"/>
  <c r="I805" i="9"/>
  <c r="E817" i="9"/>
  <c r="I817" i="9" s="1"/>
  <c r="I820" i="9"/>
  <c r="E847" i="9"/>
  <c r="I847" i="9" s="1"/>
  <c r="I848" i="9"/>
  <c r="I874" i="9"/>
  <c r="E872" i="9"/>
  <c r="I872" i="9" s="1"/>
  <c r="E870" i="9"/>
  <c r="I870" i="9" s="1"/>
  <c r="D887" i="9"/>
  <c r="D883" i="9" s="1"/>
  <c r="D882" i="9" s="1"/>
  <c r="I898" i="9"/>
  <c r="E896" i="9"/>
  <c r="I896" i="9" s="1"/>
  <c r="F1090" i="9"/>
  <c r="F1088" i="9"/>
  <c r="H970" i="9"/>
  <c r="H1090" i="9"/>
  <c r="G974" i="9"/>
  <c r="I1219" i="9"/>
  <c r="E663" i="9"/>
  <c r="E667" i="9"/>
  <c r="I667" i="9" s="1"/>
  <c r="E671" i="9"/>
  <c r="I671" i="9" s="1"/>
  <c r="E676" i="9"/>
  <c r="D721" i="9"/>
  <c r="H721" i="9"/>
  <c r="E759" i="9"/>
  <c r="G855" i="9"/>
  <c r="G851" i="9" s="1"/>
  <c r="I923" i="9"/>
  <c r="E921" i="9"/>
  <c r="I921" i="9" s="1"/>
  <c r="E936" i="9"/>
  <c r="I936" i="9" s="1"/>
  <c r="I946" i="9"/>
  <c r="I950" i="9"/>
  <c r="H954" i="9"/>
  <c r="H953" i="9" s="1"/>
  <c r="H989" i="9"/>
  <c r="F993" i="9"/>
  <c r="H995" i="9"/>
  <c r="H993" i="9"/>
  <c r="F1009" i="9"/>
  <c r="F976" i="9"/>
  <c r="D982" i="9"/>
  <c r="E982" i="9" s="1"/>
  <c r="I1130" i="9"/>
  <c r="I1282" i="9"/>
  <c r="F1279" i="9"/>
  <c r="F1281" i="9"/>
  <c r="H963" i="9"/>
  <c r="H1281" i="9"/>
  <c r="E1378" i="9"/>
  <c r="D1621" i="9"/>
  <c r="D1619" i="9"/>
  <c r="E1639" i="9"/>
  <c r="I1639" i="9" s="1"/>
  <c r="D1635" i="9"/>
  <c r="I651" i="9"/>
  <c r="K740" i="9"/>
  <c r="E839" i="9"/>
  <c r="E901" i="9"/>
  <c r="E919" i="9"/>
  <c r="I919" i="9" s="1"/>
  <c r="I948" i="9"/>
  <c r="D989" i="9"/>
  <c r="D995" i="9"/>
  <c r="D993" i="9"/>
  <c r="G1002" i="9"/>
  <c r="G1000" i="9"/>
  <c r="G969" i="9"/>
  <c r="G1025" i="9"/>
  <c r="F1025" i="9"/>
  <c r="G1027" i="9"/>
  <c r="F1027" i="9"/>
  <c r="E1050" i="9"/>
  <c r="G1095" i="9"/>
  <c r="G1097" i="9"/>
  <c r="D1085" i="9"/>
  <c r="D1134" i="9"/>
  <c r="D1133" i="9" s="1"/>
  <c r="D1129" i="9" s="1"/>
  <c r="E1141" i="9"/>
  <c r="I1141" i="9" s="1"/>
  <c r="I1146" i="9"/>
  <c r="E1194" i="9"/>
  <c r="I1194" i="9" s="1"/>
  <c r="I1437" i="9"/>
  <c r="E1384" i="9"/>
  <c r="I852" i="9"/>
  <c r="I867" i="9"/>
  <c r="E865" i="9"/>
  <c r="I865" i="9" s="1"/>
  <c r="I909" i="9"/>
  <c r="E907" i="9"/>
  <c r="I907" i="9" s="1"/>
  <c r="I912" i="9"/>
  <c r="E940" i="9"/>
  <c r="F954" i="9"/>
  <c r="F953" i="9" s="1"/>
  <c r="E1005" i="9"/>
  <c r="I1005" i="9" s="1"/>
  <c r="H1007" i="9"/>
  <c r="H975" i="9"/>
  <c r="I1022" i="9"/>
  <c r="I1078" i="9"/>
  <c r="H1083" i="9"/>
  <c r="D1136" i="9"/>
  <c r="F1136" i="9"/>
  <c r="F1134" i="9"/>
  <c r="F1133" i="9" s="1"/>
  <c r="F1129" i="9" s="1"/>
  <c r="I1328" i="9"/>
  <c r="F1367" i="9"/>
  <c r="F1369" i="9"/>
  <c r="E1029" i="9"/>
  <c r="E1042" i="9"/>
  <c r="H1081" i="9"/>
  <c r="E1086" i="9"/>
  <c r="I1086" i="9" s="1"/>
  <c r="I1094" i="9"/>
  <c r="E1143" i="9"/>
  <c r="I1143" i="9" s="1"/>
  <c r="G1169" i="9"/>
  <c r="F1169" i="9"/>
  <c r="F1166" i="9" s="1"/>
  <c r="G1170" i="9"/>
  <c r="I1175" i="9"/>
  <c r="I1226" i="9"/>
  <c r="I1292" i="9"/>
  <c r="H1293" i="9"/>
  <c r="H1295" i="9"/>
  <c r="I1304" i="9"/>
  <c r="I1315" i="9"/>
  <c r="E1339" i="9"/>
  <c r="I1339" i="9" s="1"/>
  <c r="I1343" i="9"/>
  <c r="E1341" i="9"/>
  <c r="I1341" i="9" s="1"/>
  <c r="E1381" i="9"/>
  <c r="I1385" i="9"/>
  <c r="F1419" i="9"/>
  <c r="I1451" i="9"/>
  <c r="H1088" i="9"/>
  <c r="I1099" i="9"/>
  <c r="I1184" i="9"/>
  <c r="H1279" i="9"/>
  <c r="D1293" i="9"/>
  <c r="D1295" i="9"/>
  <c r="E1298" i="9"/>
  <c r="D962" i="9"/>
  <c r="E962" i="9" s="1"/>
  <c r="D968" i="9"/>
  <c r="F975" i="9"/>
  <c r="D1077" i="9"/>
  <c r="E1092" i="9"/>
  <c r="D1088" i="9"/>
  <c r="D1097" i="9"/>
  <c r="H1097" i="9"/>
  <c r="E1117" i="9"/>
  <c r="E1121" i="9"/>
  <c r="I1121" i="9" s="1"/>
  <c r="E1125" i="9"/>
  <c r="I1125" i="9" s="1"/>
  <c r="E1138" i="9"/>
  <c r="E1221" i="9"/>
  <c r="I1221" i="9" s="1"/>
  <c r="I1247" i="9"/>
  <c r="E1245" i="9"/>
  <c r="I1245" i="9" s="1"/>
  <c r="E1243" i="9"/>
  <c r="E1259" i="9"/>
  <c r="I1259" i="9" s="1"/>
  <c r="I1262" i="9"/>
  <c r="I1283" i="9"/>
  <c r="I1284" i="9"/>
  <c r="I1291" i="9"/>
  <c r="F1293" i="9"/>
  <c r="I1299" i="9"/>
  <c r="I1296" i="9"/>
  <c r="I1364" i="9"/>
  <c r="E1363" i="9"/>
  <c r="I1371" i="9"/>
  <c r="G1374" i="9"/>
  <c r="G1376" i="9"/>
  <c r="I1416" i="9"/>
  <c r="E1420" i="9"/>
  <c r="I1424" i="9"/>
  <c r="E1422" i="9"/>
  <c r="I1422" i="9" s="1"/>
  <c r="E1427" i="9"/>
  <c r="I1427" i="9" s="1"/>
  <c r="I1432" i="9"/>
  <c r="E1436" i="9"/>
  <c r="I1436" i="9" s="1"/>
  <c r="I1439" i="9"/>
  <c r="D1474" i="9"/>
  <c r="D1470" i="9" s="1"/>
  <c r="E1520" i="9"/>
  <c r="I1520" i="9" s="1"/>
  <c r="I1521" i="9"/>
  <c r="G1295" i="9"/>
  <c r="E1516" i="9"/>
  <c r="I1517" i="9"/>
  <c r="E1575" i="9"/>
  <c r="I1575" i="9" s="1"/>
  <c r="I1577" i="9"/>
  <c r="I1649" i="9"/>
  <c r="F1383" i="9"/>
  <c r="I1459" i="9"/>
  <c r="E1458" i="9"/>
  <c r="I1472" i="9"/>
  <c r="E1471" i="9"/>
  <c r="E1567" i="9"/>
  <c r="I1568" i="9"/>
  <c r="I1615" i="9"/>
  <c r="I1616" i="9"/>
  <c r="G1635" i="9"/>
  <c r="G1633" i="9"/>
  <c r="I1644" i="9"/>
  <c r="E1373" i="9"/>
  <c r="I1373" i="9" s="1"/>
  <c r="F1376" i="9"/>
  <c r="F1374" i="9"/>
  <c r="E1379" i="9"/>
  <c r="I1379" i="9" s="1"/>
  <c r="I1431" i="9"/>
  <c r="E1429" i="9"/>
  <c r="I1429" i="9" s="1"/>
  <c r="I1486" i="9"/>
  <c r="E1484" i="9"/>
  <c r="I1484" i="9" s="1"/>
  <c r="E1482" i="9"/>
  <c r="I1482" i="9" s="1"/>
  <c r="F1511" i="9"/>
  <c r="F1504" i="9" s="1"/>
  <c r="F1503" i="9" s="1"/>
  <c r="E1529" i="9"/>
  <c r="I1533" i="9"/>
  <c r="E1531" i="9"/>
  <c r="I1531" i="9" s="1"/>
  <c r="E1543" i="9"/>
  <c r="I1543" i="9" s="1"/>
  <c r="I1547" i="9"/>
  <c r="E1545" i="9"/>
  <c r="I1545" i="9" s="1"/>
  <c r="E1562" i="9"/>
  <c r="E1624" i="9"/>
  <c r="I1624" i="9" s="1"/>
  <c r="G1626" i="9"/>
  <c r="H1635" i="9"/>
  <c r="E1584" i="9"/>
  <c r="I1588" i="9"/>
  <c r="E1586" i="9"/>
  <c r="I1586" i="9" s="1"/>
  <c r="E1598" i="9"/>
  <c r="I1598" i="9" s="1"/>
  <c r="I1602" i="9"/>
  <c r="E1600" i="9"/>
  <c r="I1600" i="9" s="1"/>
  <c r="H1621" i="9"/>
  <c r="E1622" i="9"/>
  <c r="I1622" i="9" s="1"/>
  <c r="G1621" i="9"/>
  <c r="G1619" i="9"/>
  <c r="F1628" i="9"/>
  <c r="H1633" i="9"/>
  <c r="H1618" i="9" s="1"/>
  <c r="I1668" i="9"/>
  <c r="E1674" i="9"/>
  <c r="I1674" i="9" s="1"/>
  <c r="E1672" i="9"/>
  <c r="I1677" i="9"/>
  <c r="G1709" i="9"/>
  <c r="G1714" i="9"/>
  <c r="G1716" i="9"/>
  <c r="I1749" i="9"/>
  <c r="E1747" i="9"/>
  <c r="I1747" i="9" s="1"/>
  <c r="I1763" i="9"/>
  <c r="E1710" i="9"/>
  <c r="I1710" i="9" s="1"/>
  <c r="E1623" i="9"/>
  <c r="E1626" i="9"/>
  <c r="I1630" i="9"/>
  <c r="E1637" i="9"/>
  <c r="D1633" i="9"/>
  <c r="E1686" i="9"/>
  <c r="I1686" i="9" s="1"/>
  <c r="I1690" i="9"/>
  <c r="E1688" i="9"/>
  <c r="I1688" i="9" s="1"/>
  <c r="E1707" i="9"/>
  <c r="I1711" i="9"/>
  <c r="H1709" i="9"/>
  <c r="H1707" i="9"/>
  <c r="E1591" i="9"/>
  <c r="I1591" i="9" s="1"/>
  <c r="E1593" i="9"/>
  <c r="I1593" i="9" s="1"/>
  <c r="D1709" i="9"/>
  <c r="D1707" i="9"/>
  <c r="G1723" i="9"/>
  <c r="G1721" i="9"/>
  <c r="G1707" i="9"/>
  <c r="I1756" i="9"/>
  <c r="E1802" i="9"/>
  <c r="I1802" i="9" s="1"/>
  <c r="I1803" i="9"/>
  <c r="E1806" i="9"/>
  <c r="I1806" i="9" s="1"/>
  <c r="I1807" i="9"/>
  <c r="E1811" i="9"/>
  <c r="I1812" i="9"/>
  <c r="E1725" i="9"/>
  <c r="H1723" i="9"/>
  <c r="H1721" i="9"/>
  <c r="I1727" i="9"/>
  <c r="E1762" i="9"/>
  <c r="I1762" i="9" s="1"/>
  <c r="I1765" i="9"/>
  <c r="E1760" i="9"/>
  <c r="E1798" i="9"/>
  <c r="I1799" i="9"/>
  <c r="D1723" i="9"/>
  <c r="D1721" i="9"/>
  <c r="I1753" i="9"/>
  <c r="E1751" i="9"/>
  <c r="I1751" i="9" s="1"/>
  <c r="H1759" i="9"/>
  <c r="H1755" i="9" s="1"/>
  <c r="E1793" i="9"/>
  <c r="I1793" i="9" s="1"/>
  <c r="F1797" i="9"/>
  <c r="F1790" i="9" s="1"/>
  <c r="I1902" i="9"/>
  <c r="I1845" i="9"/>
  <c r="E1907" i="9"/>
  <c r="E1911" i="9"/>
  <c r="I1911" i="9" s="1"/>
  <c r="E1915" i="9"/>
  <c r="I1915" i="9" s="1"/>
  <c r="E1933" i="9"/>
  <c r="I1933" i="9" s="1"/>
  <c r="E1829" i="9"/>
  <c r="I1829" i="9" s="1"/>
  <c r="E1831" i="9"/>
  <c r="I1831" i="9" s="1"/>
  <c r="E1871" i="9"/>
  <c r="I1871" i="9" s="1"/>
  <c r="E1883" i="9"/>
  <c r="I1883" i="9" s="1"/>
  <c r="E1885" i="9"/>
  <c r="I1885" i="9" s="1"/>
  <c r="I256" i="8"/>
  <c r="F55" i="8"/>
  <c r="C17" i="8"/>
  <c r="E17" i="8" s="1"/>
  <c r="I17" i="8" s="1"/>
  <c r="F583" i="8"/>
  <c r="F579" i="8" s="1"/>
  <c r="F578" i="8" s="1"/>
  <c r="F662" i="8"/>
  <c r="F658" i="8" s="1"/>
  <c r="F657" i="8" s="1"/>
  <c r="F704" i="8" s="1"/>
  <c r="D58" i="8"/>
  <c r="E58" i="8" s="1"/>
  <c r="H1088" i="8"/>
  <c r="E1105" i="8"/>
  <c r="I1106" i="8"/>
  <c r="C1736" i="8"/>
  <c r="C1735" i="8" s="1"/>
  <c r="E1739" i="8"/>
  <c r="I1739" i="8" s="1"/>
  <c r="G19" i="8"/>
  <c r="H34" i="8"/>
  <c r="H44" i="8"/>
  <c r="G100" i="8"/>
  <c r="G96" i="8" s="1"/>
  <c r="G95" i="8" s="1"/>
  <c r="I81" i="8"/>
  <c r="D146" i="8"/>
  <c r="C146" i="8"/>
  <c r="G153" i="8"/>
  <c r="E169" i="8"/>
  <c r="E189" i="8"/>
  <c r="I189" i="8" s="1"/>
  <c r="H198" i="8"/>
  <c r="F229" i="8"/>
  <c r="F225" i="8" s="1"/>
  <c r="F224" i="8" s="1"/>
  <c r="F271" i="8" s="1"/>
  <c r="D295" i="8"/>
  <c r="I306" i="8"/>
  <c r="I314" i="8"/>
  <c r="D331" i="8"/>
  <c r="C334" i="8"/>
  <c r="E334" i="8" s="1"/>
  <c r="I334" i="8" s="1"/>
  <c r="H331" i="8"/>
  <c r="G44" i="8"/>
  <c r="G58" i="8"/>
  <c r="I58" i="8" s="1"/>
  <c r="F51" i="8"/>
  <c r="D437" i="8"/>
  <c r="D433" i="8" s="1"/>
  <c r="D432" i="8" s="1"/>
  <c r="D454" i="8"/>
  <c r="E460" i="8"/>
  <c r="I460" i="8" s="1"/>
  <c r="H454" i="8"/>
  <c r="H450" i="8" s="1"/>
  <c r="H503" i="8"/>
  <c r="H499" i="8" s="1"/>
  <c r="H534" i="8"/>
  <c r="H530" i="8" s="1"/>
  <c r="H529" i="8" s="1"/>
  <c r="G679" i="8"/>
  <c r="G675" i="8" s="1"/>
  <c r="G704" i="8" s="1"/>
  <c r="I684" i="8"/>
  <c r="E687" i="8"/>
  <c r="I687" i="8" s="1"/>
  <c r="E715" i="8"/>
  <c r="E716" i="8"/>
  <c r="I716" i="8" s="1"/>
  <c r="H712" i="8"/>
  <c r="F754" i="8"/>
  <c r="E847" i="8"/>
  <c r="I848" i="8"/>
  <c r="F994" i="8"/>
  <c r="F968" i="8"/>
  <c r="H1039" i="8"/>
  <c r="H1035" i="8" s="1"/>
  <c r="G1079" i="8"/>
  <c r="G969" i="8"/>
  <c r="I1125" i="8"/>
  <c r="E1075" i="8"/>
  <c r="D1540" i="8"/>
  <c r="I1617" i="8"/>
  <c r="E1614" i="8"/>
  <c r="I1614" i="8" s="1"/>
  <c r="H1602" i="8"/>
  <c r="H1601" i="8" s="1"/>
  <c r="C1622" i="8"/>
  <c r="E1716" i="8"/>
  <c r="I1716" i="8" s="1"/>
  <c r="I1720" i="8"/>
  <c r="F19" i="8"/>
  <c r="I25" i="8"/>
  <c r="D51" i="8"/>
  <c r="E51" i="8" s="1"/>
  <c r="I51" i="8" s="1"/>
  <c r="F42" i="8"/>
  <c r="D73" i="8"/>
  <c r="G48" i="8"/>
  <c r="I83" i="8"/>
  <c r="H60" i="8"/>
  <c r="E120" i="8"/>
  <c r="I120" i="8" s="1"/>
  <c r="C41" i="8"/>
  <c r="D167" i="8"/>
  <c r="G55" i="8"/>
  <c r="I171" i="8"/>
  <c r="H180" i="8"/>
  <c r="H176" i="8" s="1"/>
  <c r="H175" i="8" s="1"/>
  <c r="H223" i="8" s="1"/>
  <c r="F180" i="8"/>
  <c r="F176" i="8" s="1"/>
  <c r="F175" i="8" s="1"/>
  <c r="I185" i="8"/>
  <c r="H193" i="8"/>
  <c r="G246" i="8"/>
  <c r="G242" i="8" s="1"/>
  <c r="H278" i="8"/>
  <c r="H274" i="8" s="1"/>
  <c r="H273" i="8" s="1"/>
  <c r="I341" i="8"/>
  <c r="I342" i="8"/>
  <c r="E359" i="8"/>
  <c r="I359" i="8" s="1"/>
  <c r="H35" i="8"/>
  <c r="G43" i="8"/>
  <c r="F410" i="8"/>
  <c r="C437" i="8"/>
  <c r="C433" i="8" s="1"/>
  <c r="C432" i="8" s="1"/>
  <c r="F450" i="8"/>
  <c r="H551" i="8"/>
  <c r="H547" i="8" s="1"/>
  <c r="E601" i="8"/>
  <c r="G600" i="8"/>
  <c r="D712" i="8"/>
  <c r="E775" i="8"/>
  <c r="E852" i="8"/>
  <c r="I853" i="8"/>
  <c r="F939" i="8"/>
  <c r="E1021" i="8"/>
  <c r="C937" i="8"/>
  <c r="E937" i="8" s="1"/>
  <c r="I937" i="8" s="1"/>
  <c r="F1086" i="8"/>
  <c r="F977" i="8"/>
  <c r="I1094" i="8"/>
  <c r="H1097" i="8"/>
  <c r="H1096" i="8" s="1"/>
  <c r="I1408" i="8"/>
  <c r="E1404" i="8"/>
  <c r="C1653" i="8"/>
  <c r="H1691" i="8"/>
  <c r="H1684" i="8" s="1"/>
  <c r="H1683" i="8" s="1"/>
  <c r="I1881" i="8"/>
  <c r="E1676" i="8"/>
  <c r="I16" i="8"/>
  <c r="F23" i="8"/>
  <c r="F18" i="8" s="1"/>
  <c r="F14" i="8" s="1"/>
  <c r="G41" i="8"/>
  <c r="D55" i="8"/>
  <c r="F58" i="8"/>
  <c r="D60" i="8"/>
  <c r="E60" i="8" s="1"/>
  <c r="D100" i="8"/>
  <c r="D96" i="8" s="1"/>
  <c r="D95" i="8" s="1"/>
  <c r="H117" i="8"/>
  <c r="E148" i="8"/>
  <c r="E146" i="8" s="1"/>
  <c r="I146" i="8" s="1"/>
  <c r="C155" i="8"/>
  <c r="E155" i="8" s="1"/>
  <c r="I155" i="8" s="1"/>
  <c r="E157" i="8"/>
  <c r="F48" i="8"/>
  <c r="D180" i="8"/>
  <c r="D176" i="8" s="1"/>
  <c r="D175" i="8" s="1"/>
  <c r="E194" i="8"/>
  <c r="I194" i="8" s="1"/>
  <c r="E154" i="8"/>
  <c r="I204" i="8"/>
  <c r="D278" i="8"/>
  <c r="D274" i="8" s="1"/>
  <c r="D273" i="8" s="1"/>
  <c r="E279" i="8"/>
  <c r="I279" i="8" s="1"/>
  <c r="I293" i="8"/>
  <c r="D56" i="8"/>
  <c r="I349" i="8"/>
  <c r="F358" i="8"/>
  <c r="F354" i="8" s="1"/>
  <c r="F353" i="8" s="1"/>
  <c r="F400" i="8" s="1"/>
  <c r="D408" i="8"/>
  <c r="G424" i="8"/>
  <c r="D450" i="8"/>
  <c r="D479" i="8" s="1"/>
  <c r="H528" i="8"/>
  <c r="F503" i="8"/>
  <c r="F534" i="8"/>
  <c r="F530" i="8" s="1"/>
  <c r="F529" i="8" s="1"/>
  <c r="G596" i="8"/>
  <c r="G625" i="8" s="1"/>
  <c r="F600" i="8"/>
  <c r="E643" i="8"/>
  <c r="I643" i="8" s="1"/>
  <c r="D642" i="8"/>
  <c r="I645" i="8"/>
  <c r="G649" i="8"/>
  <c r="E722" i="8"/>
  <c r="H719" i="8"/>
  <c r="H728" i="8"/>
  <c r="F741" i="8"/>
  <c r="F737" i="8" s="1"/>
  <c r="F736" i="8" s="1"/>
  <c r="G832" i="8"/>
  <c r="F790" i="8"/>
  <c r="F786" i="8" s="1"/>
  <c r="F785" i="8" s="1"/>
  <c r="F832" i="8" s="1"/>
  <c r="E799" i="8"/>
  <c r="I801" i="8"/>
  <c r="H975" i="8"/>
  <c r="D986" i="8"/>
  <c r="C960" i="8"/>
  <c r="H960" i="8"/>
  <c r="H990" i="8"/>
  <c r="H992" i="8"/>
  <c r="E1000" i="8"/>
  <c r="E1433" i="8"/>
  <c r="I1434" i="8"/>
  <c r="E1545" i="8"/>
  <c r="I1549" i="8"/>
  <c r="E1634" i="8"/>
  <c r="I1634" i="8" s="1"/>
  <c r="I1638" i="8"/>
  <c r="C1807" i="8"/>
  <c r="F1863" i="8"/>
  <c r="F1859" i="8" s="1"/>
  <c r="D838" i="8"/>
  <c r="D834" i="8" s="1"/>
  <c r="D833" i="8" s="1"/>
  <c r="D904" i="8"/>
  <c r="D900" i="8" s="1"/>
  <c r="E941" i="8"/>
  <c r="H939" i="8"/>
  <c r="F943" i="8"/>
  <c r="D943" i="8"/>
  <c r="D938" i="8" s="1"/>
  <c r="G968" i="8"/>
  <c r="F1006" i="8"/>
  <c r="D1035" i="8"/>
  <c r="G1121" i="8"/>
  <c r="G1117" i="8" s="1"/>
  <c r="C1220" i="8"/>
  <c r="H1220" i="8"/>
  <c r="F1274" i="8"/>
  <c r="F1283" i="8"/>
  <c r="F1282" i="8" s="1"/>
  <c r="F1252" i="8" s="1"/>
  <c r="E1291" i="8"/>
  <c r="E1299" i="8"/>
  <c r="F1424" i="8"/>
  <c r="F1417" i="8" s="1"/>
  <c r="F1416" i="8" s="1"/>
  <c r="H1475" i="8"/>
  <c r="H1468" i="8" s="1"/>
  <c r="H1467" i="8" s="1"/>
  <c r="H1517" i="8" s="1"/>
  <c r="G1520" i="8"/>
  <c r="G1519" i="8" s="1"/>
  <c r="I1597" i="8"/>
  <c r="D1609" i="8"/>
  <c r="D1602" i="8" s="1"/>
  <c r="D1601" i="8" s="1"/>
  <c r="D1571" i="8" s="1"/>
  <c r="I1641" i="8"/>
  <c r="D1691" i="8"/>
  <c r="D1684" i="8" s="1"/>
  <c r="D1683" i="8" s="1"/>
  <c r="E1709" i="8"/>
  <c r="H1258" i="8"/>
  <c r="I1268" i="8"/>
  <c r="G1283" i="8"/>
  <c r="G1282" i="8" s="1"/>
  <c r="G1252" i="8" s="1"/>
  <c r="I1343" i="8"/>
  <c r="H1342" i="8"/>
  <c r="G1342" i="8"/>
  <c r="C967" i="8"/>
  <c r="I1353" i="8"/>
  <c r="D1468" i="8"/>
  <c r="D1467" i="8" s="1"/>
  <c r="I1502" i="8"/>
  <c r="I1552" i="8"/>
  <c r="I1665" i="8"/>
  <c r="I1687" i="8"/>
  <c r="H1704" i="8"/>
  <c r="G1708" i="8"/>
  <c r="G1704" i="8" s="1"/>
  <c r="G1733" i="8" s="1"/>
  <c r="I1714" i="8"/>
  <c r="I1758" i="8"/>
  <c r="D1787" i="8"/>
  <c r="D1786" i="8" s="1"/>
  <c r="I1809" i="8"/>
  <c r="D1846" i="8"/>
  <c r="D1863" i="8"/>
  <c r="D758" i="8"/>
  <c r="D754" i="8" s="1"/>
  <c r="D783" i="8" s="1"/>
  <c r="F807" i="8"/>
  <c r="F803" i="8" s="1"/>
  <c r="G838" i="8"/>
  <c r="G834" i="8" s="1"/>
  <c r="G833" i="8" s="1"/>
  <c r="G855" i="8"/>
  <c r="F887" i="8"/>
  <c r="F883" i="8" s="1"/>
  <c r="F882" i="8" s="1"/>
  <c r="E932" i="8"/>
  <c r="I932" i="8" s="1"/>
  <c r="G939" i="8"/>
  <c r="I949" i="8"/>
  <c r="H963" i="8"/>
  <c r="D960" i="8"/>
  <c r="D963" i="8"/>
  <c r="F967" i="8"/>
  <c r="D968" i="8"/>
  <c r="H1004" i="8"/>
  <c r="G1006" i="8"/>
  <c r="D1022" i="8"/>
  <c r="D1015" i="8" s="1"/>
  <c r="D1014" i="8" s="1"/>
  <c r="D1039" i="8"/>
  <c r="E1054" i="8"/>
  <c r="H962" i="8"/>
  <c r="D969" i="8"/>
  <c r="E969" i="8" s="1"/>
  <c r="I1089" i="8"/>
  <c r="D1088" i="8"/>
  <c r="H979" i="8"/>
  <c r="D934" i="8"/>
  <c r="F1076" i="8"/>
  <c r="F1155" i="8"/>
  <c r="G1260" i="8"/>
  <c r="F1267" i="8"/>
  <c r="E1286" i="8"/>
  <c r="C1303" i="8"/>
  <c r="H1307" i="8"/>
  <c r="G1307" i="8"/>
  <c r="G1303" i="8" s="1"/>
  <c r="E1345" i="8"/>
  <c r="E1368" i="8"/>
  <c r="I1368" i="8" s="1"/>
  <c r="H1385" i="8"/>
  <c r="F1389" i="8"/>
  <c r="F1385" i="8" s="1"/>
  <c r="H1417" i="8"/>
  <c r="H1416" i="8" s="1"/>
  <c r="G1475" i="8"/>
  <c r="H1488" i="8"/>
  <c r="D1492" i="8"/>
  <c r="D1488" i="8" s="1"/>
  <c r="D1517" i="8" s="1"/>
  <c r="D1579" i="8"/>
  <c r="E1583" i="8"/>
  <c r="E1610" i="8"/>
  <c r="E1678" i="8"/>
  <c r="I1678" i="8" s="1"/>
  <c r="D1743" i="8"/>
  <c r="D1736" i="8" s="1"/>
  <c r="D1735" i="8" s="1"/>
  <c r="I1790" i="8"/>
  <c r="H1794" i="8"/>
  <c r="H1787" i="8" s="1"/>
  <c r="H1786" i="8" s="1"/>
  <c r="E582" i="8"/>
  <c r="I582" i="8" s="1"/>
  <c r="G40" i="8"/>
  <c r="G38" i="8"/>
  <c r="G85" i="8"/>
  <c r="F167" i="8"/>
  <c r="I154" i="8"/>
  <c r="H343" i="8"/>
  <c r="F371" i="8"/>
  <c r="F417" i="8"/>
  <c r="E518" i="8"/>
  <c r="E520" i="8"/>
  <c r="I520" i="8" s="1"/>
  <c r="H647" i="8"/>
  <c r="E689" i="8"/>
  <c r="I689" i="8" s="1"/>
  <c r="I692" i="8"/>
  <c r="G783" i="8"/>
  <c r="D975" i="8"/>
  <c r="E1008" i="8"/>
  <c r="I1008" i="8" s="1"/>
  <c r="E1046" i="8"/>
  <c r="E996" i="8" s="1"/>
  <c r="C996" i="8"/>
  <c r="I1054" i="8"/>
  <c r="E21" i="8"/>
  <c r="I21" i="8" s="1"/>
  <c r="C19" i="8"/>
  <c r="E34" i="8"/>
  <c r="I34" i="8" s="1"/>
  <c r="C35" i="8"/>
  <c r="F44" i="8"/>
  <c r="F38" i="8" s="1"/>
  <c r="D50" i="8"/>
  <c r="F57" i="8"/>
  <c r="H71" i="8"/>
  <c r="F71" i="8"/>
  <c r="E77" i="8"/>
  <c r="I77" i="8" s="1"/>
  <c r="F78" i="8"/>
  <c r="G80" i="8"/>
  <c r="E93" i="8"/>
  <c r="I93" i="8" s="1"/>
  <c r="I128" i="8"/>
  <c r="I187" i="8"/>
  <c r="G198" i="8"/>
  <c r="G193" i="8" s="1"/>
  <c r="F201" i="8"/>
  <c r="I202" i="8"/>
  <c r="E206" i="8"/>
  <c r="I206" i="8" s="1"/>
  <c r="E213" i="8"/>
  <c r="I213" i="8" s="1"/>
  <c r="I231" i="8"/>
  <c r="E234" i="8"/>
  <c r="I243" i="8"/>
  <c r="I280" i="8"/>
  <c r="E283" i="8"/>
  <c r="I283" i="8" s="1"/>
  <c r="I307" i="8"/>
  <c r="E303" i="8"/>
  <c r="I303" i="8" s="1"/>
  <c r="E347" i="8"/>
  <c r="I347" i="8" s="1"/>
  <c r="D343" i="8"/>
  <c r="I360" i="8"/>
  <c r="E363" i="8"/>
  <c r="I363" i="8" s="1"/>
  <c r="I346" i="8"/>
  <c r="E405" i="8"/>
  <c r="I405" i="8" s="1"/>
  <c r="D404" i="8"/>
  <c r="F424" i="8"/>
  <c r="I428" i="8"/>
  <c r="I439" i="8"/>
  <c r="E438" i="8"/>
  <c r="E459" i="8"/>
  <c r="C412" i="8"/>
  <c r="F499" i="8"/>
  <c r="I522" i="8"/>
  <c r="E568" i="8"/>
  <c r="I568" i="8" s="1"/>
  <c r="E584" i="8"/>
  <c r="C588" i="8"/>
  <c r="C583" i="8" s="1"/>
  <c r="C579" i="8" s="1"/>
  <c r="C578" i="8" s="1"/>
  <c r="C625" i="8" s="1"/>
  <c r="D647" i="8"/>
  <c r="E652" i="8"/>
  <c r="E724" i="8"/>
  <c r="I725" i="8"/>
  <c r="H726" i="8"/>
  <c r="H711" i="8" s="1"/>
  <c r="H707" i="8" s="1"/>
  <c r="E732" i="8"/>
  <c r="I732" i="8" s="1"/>
  <c r="E766" i="8"/>
  <c r="I766" i="8" s="1"/>
  <c r="I775" i="8"/>
  <c r="E810" i="8"/>
  <c r="I810" i="8" s="1"/>
  <c r="E905" i="8"/>
  <c r="E907" i="8"/>
  <c r="I907" i="8" s="1"/>
  <c r="E919" i="8"/>
  <c r="I919" i="8" s="1"/>
  <c r="I941" i="8"/>
  <c r="I946" i="8"/>
  <c r="D954" i="8"/>
  <c r="D953" i="8" s="1"/>
  <c r="G962" i="8"/>
  <c r="I1009" i="8"/>
  <c r="E1010" i="8"/>
  <c r="I1010" i="8" s="1"/>
  <c r="D977" i="8"/>
  <c r="E977" i="8" s="1"/>
  <c r="I977" i="8" s="1"/>
  <c r="F1022" i="8"/>
  <c r="I1037" i="8"/>
  <c r="G1086" i="8"/>
  <c r="G1088" i="8"/>
  <c r="G1155" i="8"/>
  <c r="E1156" i="8"/>
  <c r="I1156" i="8" s="1"/>
  <c r="I1158" i="8"/>
  <c r="G1173" i="8"/>
  <c r="G1172" i="8" s="1"/>
  <c r="G1168" i="8" s="1"/>
  <c r="G1175" i="8"/>
  <c r="E1241" i="8"/>
  <c r="I1241" i="8" s="1"/>
  <c r="I1243" i="8"/>
  <c r="E1337" i="8"/>
  <c r="D1336" i="8"/>
  <c r="C24" i="8"/>
  <c r="I26" i="8"/>
  <c r="D35" i="8"/>
  <c r="D33" i="8" s="1"/>
  <c r="H43" i="8"/>
  <c r="F50" i="8"/>
  <c r="D42" i="8"/>
  <c r="H42" i="8"/>
  <c r="F60" i="8"/>
  <c r="E118" i="8"/>
  <c r="I118" i="8" s="1"/>
  <c r="C156" i="8"/>
  <c r="D48" i="8"/>
  <c r="H48" i="8"/>
  <c r="G158" i="8"/>
  <c r="F160" i="8"/>
  <c r="C199" i="8"/>
  <c r="C198" i="8" s="1"/>
  <c r="C193" i="8" s="1"/>
  <c r="I235" i="8"/>
  <c r="E238" i="8"/>
  <c r="I238" i="8" s="1"/>
  <c r="I284" i="8"/>
  <c r="E287" i="8"/>
  <c r="I288" i="8"/>
  <c r="G295" i="8"/>
  <c r="G291" i="8" s="1"/>
  <c r="C298" i="8"/>
  <c r="E326" i="8"/>
  <c r="E332" i="8"/>
  <c r="I332" i="8" s="1"/>
  <c r="C333" i="8"/>
  <c r="D329" i="8"/>
  <c r="E339" i="8"/>
  <c r="I339" i="8" s="1"/>
  <c r="D338" i="8"/>
  <c r="H338" i="8"/>
  <c r="F343" i="8"/>
  <c r="F345" i="8"/>
  <c r="G358" i="8"/>
  <c r="G354" i="8" s="1"/>
  <c r="G353" i="8" s="1"/>
  <c r="I364" i="8"/>
  <c r="E367" i="8"/>
  <c r="I367" i="8" s="1"/>
  <c r="I368" i="8"/>
  <c r="I393" i="8"/>
  <c r="D410" i="8"/>
  <c r="G410" i="8"/>
  <c r="G408" i="8"/>
  <c r="C419" i="8"/>
  <c r="G422" i="8"/>
  <c r="H437" i="8"/>
  <c r="H433" i="8" s="1"/>
  <c r="H432" i="8" s="1"/>
  <c r="G503" i="8"/>
  <c r="G499" i="8" s="1"/>
  <c r="G528" i="8" s="1"/>
  <c r="E504" i="8"/>
  <c r="I504" i="8" s="1"/>
  <c r="H576" i="8"/>
  <c r="C539" i="8"/>
  <c r="C534" i="8" s="1"/>
  <c r="C530" i="8" s="1"/>
  <c r="C529" i="8" s="1"/>
  <c r="C576" i="8" s="1"/>
  <c r="C551" i="8"/>
  <c r="C547" i="8" s="1"/>
  <c r="C561" i="8"/>
  <c r="E566" i="8"/>
  <c r="I566" i="8" s="1"/>
  <c r="I570" i="8"/>
  <c r="E603" i="8"/>
  <c r="I603" i="8" s="1"/>
  <c r="F649" i="8"/>
  <c r="I653" i="8"/>
  <c r="D679" i="8"/>
  <c r="C680" i="8"/>
  <c r="C679" i="8" s="1"/>
  <c r="C675" i="8" s="1"/>
  <c r="C637" i="8"/>
  <c r="C635" i="8" s="1"/>
  <c r="E729" i="8"/>
  <c r="I729" i="8" s="1"/>
  <c r="D741" i="8"/>
  <c r="D737" i="8" s="1"/>
  <c r="D736" i="8" s="1"/>
  <c r="E750" i="8"/>
  <c r="I750" i="8" s="1"/>
  <c r="E791" i="8"/>
  <c r="H807" i="8"/>
  <c r="H803" i="8" s="1"/>
  <c r="I812" i="8"/>
  <c r="F855" i="8"/>
  <c r="F851" i="8" s="1"/>
  <c r="G887" i="8"/>
  <c r="G883" i="8" s="1"/>
  <c r="G882" i="8" s="1"/>
  <c r="G706" i="8" s="1"/>
  <c r="I909" i="8"/>
  <c r="F904" i="8"/>
  <c r="F900" i="8" s="1"/>
  <c r="E936" i="8"/>
  <c r="I936" i="8" s="1"/>
  <c r="D939" i="8"/>
  <c r="E942" i="8"/>
  <c r="I942" i="8" s="1"/>
  <c r="D947" i="8"/>
  <c r="H947" i="8"/>
  <c r="D976" i="8"/>
  <c r="E1027" i="8"/>
  <c r="I1027" i="8" s="1"/>
  <c r="G1078" i="8"/>
  <c r="G1074" i="8" s="1"/>
  <c r="D1081" i="8"/>
  <c r="D1104" i="8"/>
  <c r="D1097" i="8" s="1"/>
  <c r="D1096" i="8" s="1"/>
  <c r="E1113" i="8"/>
  <c r="I1113" i="8" s="1"/>
  <c r="I1114" i="8"/>
  <c r="E1126" i="8"/>
  <c r="I1126" i="8" s="1"/>
  <c r="H1356" i="8"/>
  <c r="H1354" i="8"/>
  <c r="E1357" i="8"/>
  <c r="I1357" i="8" s="1"/>
  <c r="I1407" i="8"/>
  <c r="E15" i="8"/>
  <c r="F35" i="8"/>
  <c r="C44" i="8"/>
  <c r="E44" i="8" s="1"/>
  <c r="I44" i="8" s="1"/>
  <c r="F49" i="8"/>
  <c r="I68" i="8"/>
  <c r="F41" i="8"/>
  <c r="E75" i="8"/>
  <c r="E71" i="8" s="1"/>
  <c r="F87" i="8"/>
  <c r="I91" i="8"/>
  <c r="G60" i="8"/>
  <c r="H100" i="8"/>
  <c r="H96" i="8" s="1"/>
  <c r="H95" i="8" s="1"/>
  <c r="H65" i="8" s="1"/>
  <c r="F117" i="8"/>
  <c r="F113" i="8" s="1"/>
  <c r="F142" i="8" s="1"/>
  <c r="I161" i="8"/>
  <c r="H50" i="8"/>
  <c r="I170" i="8"/>
  <c r="E208" i="8"/>
  <c r="I208" i="8" s="1"/>
  <c r="E215" i="8"/>
  <c r="I215" i="8" s="1"/>
  <c r="H229" i="8"/>
  <c r="H225" i="8" s="1"/>
  <c r="H224" i="8" s="1"/>
  <c r="D291" i="8"/>
  <c r="C296" i="8"/>
  <c r="C295" i="8" s="1"/>
  <c r="C291" i="8" s="1"/>
  <c r="I310" i="8"/>
  <c r="G331" i="8"/>
  <c r="D375" i="8"/>
  <c r="D371" i="8" s="1"/>
  <c r="D400" i="8" s="1"/>
  <c r="D422" i="8"/>
  <c r="D499" i="8"/>
  <c r="D528" i="8" s="1"/>
  <c r="I601" i="8"/>
  <c r="E630" i="8"/>
  <c r="F635" i="8"/>
  <c r="E639" i="8"/>
  <c r="I639" i="8" s="1"/>
  <c r="I655" i="8"/>
  <c r="I682" i="8"/>
  <c r="I715" i="8"/>
  <c r="I722" i="8"/>
  <c r="D728" i="8"/>
  <c r="I799" i="8"/>
  <c r="D807" i="8"/>
  <c r="D803" i="8" s="1"/>
  <c r="E839" i="8"/>
  <c r="I840" i="8"/>
  <c r="I867" i="8"/>
  <c r="E863" i="8"/>
  <c r="I863" i="8" s="1"/>
  <c r="H855" i="8"/>
  <c r="H851" i="8" s="1"/>
  <c r="H880" i="8" s="1"/>
  <c r="C968" i="8"/>
  <c r="F976" i="8"/>
  <c r="F971" i="8" s="1"/>
  <c r="D992" i="8"/>
  <c r="D990" i="8"/>
  <c r="I995" i="8"/>
  <c r="C997" i="8"/>
  <c r="C989" i="8" s="1"/>
  <c r="C985" i="8" s="1"/>
  <c r="I1002" i="8"/>
  <c r="D1004" i="8"/>
  <c r="H1015" i="8"/>
  <c r="H1014" i="8" s="1"/>
  <c r="I1091" i="8"/>
  <c r="H1200" i="8"/>
  <c r="H1199" i="8" s="1"/>
  <c r="H1249" i="8" s="1"/>
  <c r="E1359" i="8"/>
  <c r="E1354" i="8" s="1"/>
  <c r="D1354" i="8"/>
  <c r="D1356" i="8"/>
  <c r="I1230" i="8"/>
  <c r="E1225" i="8"/>
  <c r="I1225" i="8" s="1"/>
  <c r="I1299" i="8"/>
  <c r="H1303" i="8"/>
  <c r="E1344" i="8"/>
  <c r="C1340" i="8"/>
  <c r="F1354" i="8"/>
  <c r="I1447" i="8"/>
  <c r="E1444" i="8"/>
  <c r="I1444" i="8" s="1"/>
  <c r="H1673" i="8"/>
  <c r="E1725" i="8"/>
  <c r="I1725" i="8" s="1"/>
  <c r="E1723" i="8"/>
  <c r="E1708" i="8" s="1"/>
  <c r="I1708" i="8" s="1"/>
  <c r="I1727" i="8"/>
  <c r="I1882" i="8"/>
  <c r="E1878" i="8"/>
  <c r="I1878" i="8" s="1"/>
  <c r="E1227" i="8"/>
  <c r="I1227" i="8" s="1"/>
  <c r="G1224" i="8"/>
  <c r="G1220" i="8" s="1"/>
  <c r="G1249" i="8" s="1"/>
  <c r="F1260" i="8"/>
  <c r="F1258" i="8"/>
  <c r="G1272" i="8"/>
  <c r="I1301" i="8"/>
  <c r="G1668" i="8"/>
  <c r="G1666" i="8"/>
  <c r="G1673" i="8"/>
  <c r="G1675" i="8"/>
  <c r="H291" i="8"/>
  <c r="H320" i="8" s="1"/>
  <c r="F295" i="8"/>
  <c r="F291" i="8" s="1"/>
  <c r="F320" i="8" s="1"/>
  <c r="E312" i="8"/>
  <c r="I312" i="8" s="1"/>
  <c r="F329" i="8"/>
  <c r="F328" i="8" s="1"/>
  <c r="E335" i="8"/>
  <c r="I335" i="8" s="1"/>
  <c r="H329" i="8"/>
  <c r="G336" i="8"/>
  <c r="G343" i="8"/>
  <c r="G345" i="8"/>
  <c r="I351" i="8"/>
  <c r="H358" i="8"/>
  <c r="H354" i="8" s="1"/>
  <c r="H353" i="8" s="1"/>
  <c r="H371" i="8"/>
  <c r="G375" i="8"/>
  <c r="G371" i="8" s="1"/>
  <c r="G400" i="8" s="1"/>
  <c r="E383" i="8"/>
  <c r="I383" i="8" s="1"/>
  <c r="H410" i="8"/>
  <c r="E414" i="8"/>
  <c r="I414" i="8" s="1"/>
  <c r="I421" i="8"/>
  <c r="G534" i="8"/>
  <c r="G530" i="8" s="1"/>
  <c r="G529" i="8" s="1"/>
  <c r="F547" i="8"/>
  <c r="E561" i="8"/>
  <c r="I561" i="8" s="1"/>
  <c r="D551" i="8"/>
  <c r="D547" i="8" s="1"/>
  <c r="D576" i="8" s="1"/>
  <c r="H600" i="8"/>
  <c r="H596" i="8" s="1"/>
  <c r="H625" i="8" s="1"/>
  <c r="H642" i="8"/>
  <c r="H679" i="8"/>
  <c r="H675" i="8" s="1"/>
  <c r="E718" i="8"/>
  <c r="I718" i="8" s="1"/>
  <c r="H714" i="8"/>
  <c r="G719" i="8"/>
  <c r="E746" i="8"/>
  <c r="I746" i="8" s="1"/>
  <c r="H741" i="8"/>
  <c r="H737" i="8" s="1"/>
  <c r="H736" i="8" s="1"/>
  <c r="H783" i="8" s="1"/>
  <c r="H758" i="8"/>
  <c r="H754" i="8" s="1"/>
  <c r="E761" i="8"/>
  <c r="I761" i="8" s="1"/>
  <c r="E773" i="8"/>
  <c r="E795" i="8"/>
  <c r="I795" i="8" s="1"/>
  <c r="E815" i="8"/>
  <c r="I815" i="8" s="1"/>
  <c r="E843" i="8"/>
  <c r="E865" i="8"/>
  <c r="D855" i="8"/>
  <c r="D851" i="8" s="1"/>
  <c r="D880" i="8" s="1"/>
  <c r="H900" i="8"/>
  <c r="H943" i="8"/>
  <c r="H961" i="8"/>
  <c r="H959" i="8" s="1"/>
  <c r="H970" i="8"/>
  <c r="F974" i="8"/>
  <c r="H976" i="8"/>
  <c r="H973" i="8" s="1"/>
  <c r="G963" i="8"/>
  <c r="E1069" i="8"/>
  <c r="E1068" i="8" s="1"/>
  <c r="E1077" i="8"/>
  <c r="I1077" i="8" s="1"/>
  <c r="H1079" i="8"/>
  <c r="G970" i="8"/>
  <c r="G966" i="8" s="1"/>
  <c r="I1154" i="8"/>
  <c r="C1254" i="8"/>
  <c r="E1255" i="8"/>
  <c r="H1260" i="8"/>
  <c r="D1258" i="8"/>
  <c r="I1286" i="8"/>
  <c r="I1298" i="8"/>
  <c r="E1295" i="8"/>
  <c r="I1295" i="8" s="1"/>
  <c r="E1308" i="8"/>
  <c r="I1312" i="8"/>
  <c r="E1310" i="8"/>
  <c r="I1310" i="8" s="1"/>
  <c r="I1326" i="8"/>
  <c r="E1322" i="8"/>
  <c r="G943" i="8"/>
  <c r="F954" i="8"/>
  <c r="F953" i="8" s="1"/>
  <c r="F992" i="8"/>
  <c r="C999" i="8"/>
  <c r="G999" i="8"/>
  <c r="G1004" i="8"/>
  <c r="F1040" i="8"/>
  <c r="F1039" i="8" s="1"/>
  <c r="F1104" i="8"/>
  <c r="F1097" i="8" s="1"/>
  <c r="F1096" i="8" s="1"/>
  <c r="G1104" i="8"/>
  <c r="H1117" i="8"/>
  <c r="D1121" i="8"/>
  <c r="E1129" i="8"/>
  <c r="I1133" i="8"/>
  <c r="E1151" i="8"/>
  <c r="C1148" i="8"/>
  <c r="C1147" i="8" s="1"/>
  <c r="H1168" i="8"/>
  <c r="D1172" i="8"/>
  <c r="D1168" i="8" s="1"/>
  <c r="F1175" i="8"/>
  <c r="F1173" i="8"/>
  <c r="D1224" i="8"/>
  <c r="D1220" i="8" s="1"/>
  <c r="I1236" i="8"/>
  <c r="E1232" i="8"/>
  <c r="I1232" i="8" s="1"/>
  <c r="I1280" i="8"/>
  <c r="H1290" i="8"/>
  <c r="H1283" i="8" s="1"/>
  <c r="H1282" i="8" s="1"/>
  <c r="G1340" i="8"/>
  <c r="D1340" i="8"/>
  <c r="F1349" i="8"/>
  <c r="D1389" i="8"/>
  <c r="I1395" i="8"/>
  <c r="E1392" i="8"/>
  <c r="I1392" i="8" s="1"/>
  <c r="E1406" i="8"/>
  <c r="I1406" i="8" s="1"/>
  <c r="D1424" i="8"/>
  <c r="D1417" i="8" s="1"/>
  <c r="D1416" i="8" s="1"/>
  <c r="F1441" i="8"/>
  <c r="F1437" i="8" s="1"/>
  <c r="F1466" i="8" s="1"/>
  <c r="E1489" i="8"/>
  <c r="I1489" i="8" s="1"/>
  <c r="I1490" i="8"/>
  <c r="I1703" i="8"/>
  <c r="E1700" i="8"/>
  <c r="I1700" i="8" s="1"/>
  <c r="I1772" i="8"/>
  <c r="E1768" i="8"/>
  <c r="I1433" i="8"/>
  <c r="I1461" i="8"/>
  <c r="E1458" i="8"/>
  <c r="I1458" i="8" s="1"/>
  <c r="I1471" i="8"/>
  <c r="F1571" i="8"/>
  <c r="I1621" i="8"/>
  <c r="E1618" i="8"/>
  <c r="I1618" i="8" s="1"/>
  <c r="E1636" i="8"/>
  <c r="I1639" i="8"/>
  <c r="D1661" i="8"/>
  <c r="D1659" i="8"/>
  <c r="E1136" i="8"/>
  <c r="E1160" i="8"/>
  <c r="I1160" i="8" s="1"/>
  <c r="I1179" i="8"/>
  <c r="G1258" i="8"/>
  <c r="G1257" i="8" s="1"/>
  <c r="G1253" i="8" s="1"/>
  <c r="D1265" i="8"/>
  <c r="H1265" i="8"/>
  <c r="D1307" i="8"/>
  <c r="D1303" i="8" s="1"/>
  <c r="E1324" i="8"/>
  <c r="I1324" i="8" s="1"/>
  <c r="D1385" i="8"/>
  <c r="G1385" i="8"/>
  <c r="E1528" i="8"/>
  <c r="I1583" i="8"/>
  <c r="G1591" i="8"/>
  <c r="F1626" i="8"/>
  <c r="F1622" i="8" s="1"/>
  <c r="F1651" i="8" s="1"/>
  <c r="I1637" i="8"/>
  <c r="E1587" i="8"/>
  <c r="I1587" i="8" s="1"/>
  <c r="I1666" i="8"/>
  <c r="I1671" i="8"/>
  <c r="I1672" i="8"/>
  <c r="I1676" i="8"/>
  <c r="E1677" i="8"/>
  <c r="C1673" i="8"/>
  <c r="I1681" i="8"/>
  <c r="I1696" i="8"/>
  <c r="E1803" i="8"/>
  <c r="I1803" i="8" s="1"/>
  <c r="I1804" i="8"/>
  <c r="I1140" i="8"/>
  <c r="I1161" i="8"/>
  <c r="E1164" i="8"/>
  <c r="I1164" i="8" s="1"/>
  <c r="F1200" i="8"/>
  <c r="F1199" i="8" s="1"/>
  <c r="F1224" i="8"/>
  <c r="E1234" i="8"/>
  <c r="I1234" i="8" s="1"/>
  <c r="E1263" i="8"/>
  <c r="I1263" i="8" s="1"/>
  <c r="E1270" i="8"/>
  <c r="I1271" i="8"/>
  <c r="F1307" i="8"/>
  <c r="F1303" i="8" s="1"/>
  <c r="I1327" i="8"/>
  <c r="H1340" i="8"/>
  <c r="E1390" i="8"/>
  <c r="I1390" i="8" s="1"/>
  <c r="G1424" i="8"/>
  <c r="E1429" i="8"/>
  <c r="I1429" i="8" s="1"/>
  <c r="I1438" i="8"/>
  <c r="H1441" i="8"/>
  <c r="E1442" i="8"/>
  <c r="G1488" i="8"/>
  <c r="I1505" i="8"/>
  <c r="E1500" i="8"/>
  <c r="I1500" i="8" s="1"/>
  <c r="F1584" i="8"/>
  <c r="I1612" i="8"/>
  <c r="I1630" i="8"/>
  <c r="E1580" i="8"/>
  <c r="I1580" i="8" s="1"/>
  <c r="C1675" i="8"/>
  <c r="I1698" i="8"/>
  <c r="I1711" i="8"/>
  <c r="E1662" i="8"/>
  <c r="I1662" i="8" s="1"/>
  <c r="F1811" i="8"/>
  <c r="F1807" i="8" s="1"/>
  <c r="E1871" i="8"/>
  <c r="I1871" i="8" s="1"/>
  <c r="I1876" i="8"/>
  <c r="E1456" i="8"/>
  <c r="I1456" i="8" s="1"/>
  <c r="C1468" i="8"/>
  <c r="C1467" i="8" s="1"/>
  <c r="G1468" i="8"/>
  <c r="G1467" i="8" s="1"/>
  <c r="G1517" i="8" s="1"/>
  <c r="E1476" i="8"/>
  <c r="I1476" i="8" s="1"/>
  <c r="F1492" i="8"/>
  <c r="F1488" i="8" s="1"/>
  <c r="H1527" i="8"/>
  <c r="H1520" i="8" s="1"/>
  <c r="H1519" i="8" s="1"/>
  <c r="G1586" i="8"/>
  <c r="H1626" i="8"/>
  <c r="H1622" i="8" s="1"/>
  <c r="H1651" i="8" s="1"/>
  <c r="F1668" i="8"/>
  <c r="H1675" i="8"/>
  <c r="G1743" i="8"/>
  <c r="G1736" i="8" s="1"/>
  <c r="G1735" i="8" s="1"/>
  <c r="E1748" i="8"/>
  <c r="F1846" i="8"/>
  <c r="F1839" i="8" s="1"/>
  <c r="F1838" i="8" s="1"/>
  <c r="H1859" i="8"/>
  <c r="F1527" i="8"/>
  <c r="F1520" i="8" s="1"/>
  <c r="F1519" i="8" s="1"/>
  <c r="F1569" i="8" s="1"/>
  <c r="D1527" i="8"/>
  <c r="D1520" i="8" s="1"/>
  <c r="D1519" i="8" s="1"/>
  <c r="G1544" i="8"/>
  <c r="G1540" i="8" s="1"/>
  <c r="G1569" i="8" s="1"/>
  <c r="E1554" i="8"/>
  <c r="E1559" i="8"/>
  <c r="I1559" i="8" s="1"/>
  <c r="I1588" i="8"/>
  <c r="D1584" i="8"/>
  <c r="H1584" i="8"/>
  <c r="D1626" i="8"/>
  <c r="D1622" i="8" s="1"/>
  <c r="F1704" i="8"/>
  <c r="F1733" i="8" s="1"/>
  <c r="I1749" i="8"/>
  <c r="F1760" i="8"/>
  <c r="F1756" i="8" s="1"/>
  <c r="E1770" i="8"/>
  <c r="I1770" i="8" s="1"/>
  <c r="H1760" i="8"/>
  <c r="H1756" i="8" s="1"/>
  <c r="H1785" i="8" s="1"/>
  <c r="E1795" i="8"/>
  <c r="H1839" i="8"/>
  <c r="H1838" i="8" s="1"/>
  <c r="G1846" i="8"/>
  <c r="G1839" i="8" s="1"/>
  <c r="G1838" i="8" s="1"/>
  <c r="D1859" i="8"/>
  <c r="I1860" i="8"/>
  <c r="G1863" i="8"/>
  <c r="G1859" i="8" s="1"/>
  <c r="D1760" i="8"/>
  <c r="D1756" i="8" s="1"/>
  <c r="D1785" i="8" s="1"/>
  <c r="F1794" i="8"/>
  <c r="F1787" i="8" s="1"/>
  <c r="F1786" i="8" s="1"/>
  <c r="F1653" i="8" s="1"/>
  <c r="I1819" i="8"/>
  <c r="D1811" i="8"/>
  <c r="D1807" i="8" s="1"/>
  <c r="G223" i="8"/>
  <c r="I15" i="8"/>
  <c r="D65" i="8"/>
  <c r="E19" i="8"/>
  <c r="G27" i="8"/>
  <c r="I30" i="8"/>
  <c r="F33" i="8"/>
  <c r="G47" i="8"/>
  <c r="G45" i="8"/>
  <c r="I76" i="8"/>
  <c r="D80" i="8"/>
  <c r="D78" i="8"/>
  <c r="D49" i="8"/>
  <c r="I84" i="8"/>
  <c r="I98" i="8"/>
  <c r="I111" i="8"/>
  <c r="E109" i="8"/>
  <c r="I109" i="8" s="1"/>
  <c r="D158" i="8"/>
  <c r="D160" i="8"/>
  <c r="E163" i="8"/>
  <c r="G165" i="8"/>
  <c r="G167" i="8"/>
  <c r="C144" i="8"/>
  <c r="F193" i="8"/>
  <c r="E199" i="8"/>
  <c r="E201" i="8"/>
  <c r="I230" i="8"/>
  <c r="E249" i="8"/>
  <c r="I249" i="8" s="1"/>
  <c r="E247" i="8"/>
  <c r="I252" i="8"/>
  <c r="D320" i="8"/>
  <c r="E278" i="8"/>
  <c r="F324" i="8"/>
  <c r="E336" i="8"/>
  <c r="I336" i="8" s="1"/>
  <c r="I340" i="8"/>
  <c r="E338" i="8"/>
  <c r="H479" i="8"/>
  <c r="H402" i="8"/>
  <c r="I540" i="8"/>
  <c r="E539" i="8"/>
  <c r="I539" i="8" s="1"/>
  <c r="E22" i="8"/>
  <c r="I22" i="8" s="1"/>
  <c r="H27" i="8"/>
  <c r="H18" i="8" s="1"/>
  <c r="H14" i="8" s="1"/>
  <c r="C33" i="8"/>
  <c r="G33" i="8"/>
  <c r="E56" i="8"/>
  <c r="I74" i="8"/>
  <c r="I88" i="8"/>
  <c r="H85" i="8"/>
  <c r="H87" i="8"/>
  <c r="H57" i="8"/>
  <c r="D113" i="8"/>
  <c r="D142" i="8" s="1"/>
  <c r="H113" i="8"/>
  <c r="I129" i="8"/>
  <c r="E127" i="8"/>
  <c r="I127" i="8" s="1"/>
  <c r="E125" i="8"/>
  <c r="I125" i="8" s="1"/>
  <c r="I148" i="8"/>
  <c r="H153" i="8"/>
  <c r="I157" i="8"/>
  <c r="F158" i="8"/>
  <c r="I164" i="8"/>
  <c r="E167" i="8"/>
  <c r="E165" i="8"/>
  <c r="I165" i="8" s="1"/>
  <c r="I169" i="8"/>
  <c r="D223" i="8"/>
  <c r="D144" i="8"/>
  <c r="F153" i="8"/>
  <c r="F151" i="8"/>
  <c r="F150" i="8" s="1"/>
  <c r="F145" i="8" s="1"/>
  <c r="I234" i="8"/>
  <c r="H246" i="8"/>
  <c r="H242" i="8" s="1"/>
  <c r="I259" i="8"/>
  <c r="E254" i="8"/>
  <c r="I254" i="8" s="1"/>
  <c r="G278" i="8"/>
  <c r="G274" i="8" s="1"/>
  <c r="G273" i="8" s="1"/>
  <c r="I287" i="8"/>
  <c r="G324" i="8"/>
  <c r="G328" i="8"/>
  <c r="G323" i="8"/>
  <c r="D402" i="8"/>
  <c r="F528" i="8"/>
  <c r="F576" i="8"/>
  <c r="D27" i="8"/>
  <c r="D18" i="8" s="1"/>
  <c r="D14" i="8" s="1"/>
  <c r="E28" i="8"/>
  <c r="I75" i="8"/>
  <c r="G71" i="8"/>
  <c r="G73" i="8"/>
  <c r="I89" i="8"/>
  <c r="D85" i="8"/>
  <c r="D70" i="8" s="1"/>
  <c r="D66" i="8" s="1"/>
  <c r="D87" i="8"/>
  <c r="D57" i="8"/>
  <c r="D54" i="8" s="1"/>
  <c r="E90" i="8"/>
  <c r="I114" i="8"/>
  <c r="I147" i="8"/>
  <c r="I173" i="8"/>
  <c r="I182" i="8"/>
  <c r="E181" i="8"/>
  <c r="G229" i="8"/>
  <c r="G225" i="8" s="1"/>
  <c r="G224" i="8" s="1"/>
  <c r="D246" i="8"/>
  <c r="D242" i="8" s="1"/>
  <c r="D271" i="8" s="1"/>
  <c r="I266" i="8"/>
  <c r="E261" i="8"/>
  <c r="I261" i="8" s="1"/>
  <c r="H328" i="8"/>
  <c r="H324" i="8" s="1"/>
  <c r="H400" i="8"/>
  <c r="H323" i="8"/>
  <c r="F47" i="8"/>
  <c r="H54" i="8"/>
  <c r="H52" i="8"/>
  <c r="E80" i="8"/>
  <c r="E78" i="8"/>
  <c r="I82" i="8"/>
  <c r="H80" i="8"/>
  <c r="H78" i="8"/>
  <c r="H49" i="8"/>
  <c r="F85" i="8"/>
  <c r="F56" i="8"/>
  <c r="G65" i="8"/>
  <c r="G142" i="8"/>
  <c r="I101" i="8"/>
  <c r="I107" i="8"/>
  <c r="E105" i="8"/>
  <c r="I105" i="8" s="1"/>
  <c r="E132" i="8"/>
  <c r="I132" i="8" s="1"/>
  <c r="E134" i="8"/>
  <c r="I134" i="8" s="1"/>
  <c r="I136" i="8"/>
  <c r="H158" i="8"/>
  <c r="H160" i="8"/>
  <c r="F223" i="8"/>
  <c r="I177" i="8"/>
  <c r="I292" i="8"/>
  <c r="I301" i="8"/>
  <c r="E298" i="8"/>
  <c r="I298" i="8" s="1"/>
  <c r="E296" i="8"/>
  <c r="I168" i="8"/>
  <c r="D323" i="8"/>
  <c r="I372" i="8"/>
  <c r="I380" i="8"/>
  <c r="E376" i="8"/>
  <c r="E378" i="8"/>
  <c r="I378" i="8" s="1"/>
  <c r="F479" i="8"/>
  <c r="F402" i="8"/>
  <c r="D417" i="8"/>
  <c r="D415" i="8"/>
  <c r="D407" i="8" s="1"/>
  <c r="D403" i="8" s="1"/>
  <c r="H417" i="8"/>
  <c r="H415" i="8"/>
  <c r="I438" i="8"/>
  <c r="I443" i="8"/>
  <c r="E442" i="8"/>
  <c r="I442" i="8" s="1"/>
  <c r="I465" i="8"/>
  <c r="E418" i="8"/>
  <c r="I483" i="8"/>
  <c r="E533" i="8"/>
  <c r="I533" i="8" s="1"/>
  <c r="E535" i="8"/>
  <c r="I536" i="8"/>
  <c r="I584" i="8"/>
  <c r="E629" i="8"/>
  <c r="I630" i="8"/>
  <c r="G635" i="8"/>
  <c r="G633" i="8"/>
  <c r="E644" i="8"/>
  <c r="D640" i="8"/>
  <c r="F627" i="8"/>
  <c r="C714" i="8"/>
  <c r="C712" i="8"/>
  <c r="E717" i="8"/>
  <c r="I717" i="8" s="1"/>
  <c r="F783" i="8"/>
  <c r="I813" i="8"/>
  <c r="E808" i="8"/>
  <c r="E827" i="8"/>
  <c r="C824" i="8"/>
  <c r="C822" i="8"/>
  <c r="C807" i="8" s="1"/>
  <c r="C803" i="8" s="1"/>
  <c r="E933" i="8"/>
  <c r="C973" i="8"/>
  <c r="C971" i="8"/>
  <c r="E976" i="8"/>
  <c r="E1003" i="8"/>
  <c r="D970" i="8"/>
  <c r="E970" i="8" s="1"/>
  <c r="G57" i="8"/>
  <c r="E67" i="8"/>
  <c r="F73" i="8"/>
  <c r="C78" i="8"/>
  <c r="C70" i="8" s="1"/>
  <c r="C66" i="8" s="1"/>
  <c r="G78" i="8"/>
  <c r="C80" i="8"/>
  <c r="G87" i="8"/>
  <c r="D151" i="8"/>
  <c r="D150" i="8" s="1"/>
  <c r="D145" i="8" s="1"/>
  <c r="H151" i="8"/>
  <c r="H150" i="8" s="1"/>
  <c r="H145" i="8" s="1"/>
  <c r="G160" i="8"/>
  <c r="I313" i="8"/>
  <c r="I315" i="8"/>
  <c r="E348" i="8"/>
  <c r="C376" i="8"/>
  <c r="C375" i="8" s="1"/>
  <c r="C371" i="8" s="1"/>
  <c r="E385" i="8"/>
  <c r="I385" i="8" s="1"/>
  <c r="I387" i="8"/>
  <c r="E404" i="8"/>
  <c r="H408" i="8"/>
  <c r="F415" i="8"/>
  <c r="F407" i="8" s="1"/>
  <c r="F403" i="8" s="1"/>
  <c r="E422" i="8"/>
  <c r="I426" i="8"/>
  <c r="I452" i="8"/>
  <c r="E451" i="8"/>
  <c r="I466" i="8"/>
  <c r="E464" i="8"/>
  <c r="I464" i="8" s="1"/>
  <c r="I473" i="8"/>
  <c r="E471" i="8"/>
  <c r="I471" i="8" s="1"/>
  <c r="I501" i="8"/>
  <c r="E500" i="8"/>
  <c r="E516" i="8"/>
  <c r="C420" i="8"/>
  <c r="G547" i="8"/>
  <c r="G576" i="8" s="1"/>
  <c r="I556" i="8"/>
  <c r="E554" i="8"/>
  <c r="I554" i="8" s="1"/>
  <c r="I597" i="8"/>
  <c r="E637" i="8"/>
  <c r="I646" i="8"/>
  <c r="E647" i="8"/>
  <c r="I652" i="8"/>
  <c r="G627" i="8"/>
  <c r="I665" i="8"/>
  <c r="E663" i="8"/>
  <c r="D675" i="8"/>
  <c r="F714" i="8"/>
  <c r="F712" i="8"/>
  <c r="G721" i="8"/>
  <c r="I723" i="8"/>
  <c r="G728" i="8"/>
  <c r="G726" i="8"/>
  <c r="C706" i="8"/>
  <c r="E742" i="8"/>
  <c r="I755" i="8"/>
  <c r="E856" i="8"/>
  <c r="I860" i="8"/>
  <c r="E858" i="8"/>
  <c r="I858" i="8" s="1"/>
  <c r="F929" i="8"/>
  <c r="G929" i="8"/>
  <c r="I890" i="8"/>
  <c r="E888" i="8"/>
  <c r="D997" i="8"/>
  <c r="F937" i="8"/>
  <c r="F1018" i="8"/>
  <c r="E305" i="8"/>
  <c r="I305" i="8" s="1"/>
  <c r="F331" i="8"/>
  <c r="D336" i="8"/>
  <c r="D345" i="8"/>
  <c r="H345" i="8"/>
  <c r="E392" i="8"/>
  <c r="I392" i="8" s="1"/>
  <c r="G402" i="8"/>
  <c r="D424" i="8"/>
  <c r="H424" i="8"/>
  <c r="C455" i="8"/>
  <c r="C454" i="8" s="1"/>
  <c r="C450" i="8" s="1"/>
  <c r="G454" i="8"/>
  <c r="G450" i="8" s="1"/>
  <c r="G479" i="8" s="1"/>
  <c r="E462" i="8"/>
  <c r="I462" i="8" s="1"/>
  <c r="E469" i="8"/>
  <c r="I469" i="8" s="1"/>
  <c r="E485" i="8"/>
  <c r="I485" i="8" s="1"/>
  <c r="C482" i="8"/>
  <c r="C481" i="8" s="1"/>
  <c r="E487" i="8"/>
  <c r="I488" i="8"/>
  <c r="C511" i="8"/>
  <c r="C503" i="8" s="1"/>
  <c r="C499" i="8" s="1"/>
  <c r="C513" i="8"/>
  <c r="I531" i="8"/>
  <c r="E552" i="8"/>
  <c r="E559" i="8"/>
  <c r="I559" i="8" s="1"/>
  <c r="D625" i="8"/>
  <c r="F596" i="8"/>
  <c r="F625" i="8" s="1"/>
  <c r="C610" i="8"/>
  <c r="C608" i="8"/>
  <c r="C600" i="8" s="1"/>
  <c r="C596" i="8" s="1"/>
  <c r="E612" i="8"/>
  <c r="E638" i="8"/>
  <c r="I638" i="8" s="1"/>
  <c r="H635" i="8"/>
  <c r="H633" i="8"/>
  <c r="F640" i="8"/>
  <c r="F642" i="8"/>
  <c r="E650" i="8"/>
  <c r="I650" i="8" s="1"/>
  <c r="G647" i="8"/>
  <c r="H662" i="8"/>
  <c r="H658" i="8" s="1"/>
  <c r="H657" i="8" s="1"/>
  <c r="I669" i="8"/>
  <c r="E667" i="8"/>
  <c r="I667" i="8" s="1"/>
  <c r="E636" i="8"/>
  <c r="I636" i="8" s="1"/>
  <c r="I683" i="8"/>
  <c r="E696" i="8"/>
  <c r="I696" i="8" s="1"/>
  <c r="I699" i="8"/>
  <c r="E709" i="8"/>
  <c r="C708" i="8"/>
  <c r="D711" i="8"/>
  <c r="D707" i="8" s="1"/>
  <c r="E719" i="8"/>
  <c r="I719" i="8" s="1"/>
  <c r="E721" i="8"/>
  <c r="I724" i="8"/>
  <c r="I730" i="8"/>
  <c r="C731" i="8"/>
  <c r="E768" i="8"/>
  <c r="I768" i="8" s="1"/>
  <c r="I771" i="8"/>
  <c r="I773" i="8"/>
  <c r="I847" i="8"/>
  <c r="E838" i="8"/>
  <c r="I852" i="8"/>
  <c r="G992" i="8"/>
  <c r="G990" i="8"/>
  <c r="G989" i="8" s="1"/>
  <c r="G961" i="8"/>
  <c r="F1074" i="8"/>
  <c r="F960" i="8"/>
  <c r="D1074" i="8"/>
  <c r="D1072" i="8"/>
  <c r="D961" i="8"/>
  <c r="E411" i="8"/>
  <c r="E425" i="8"/>
  <c r="I425" i="8" s="1"/>
  <c r="I430" i="8"/>
  <c r="E491" i="8"/>
  <c r="I491" i="8" s="1"/>
  <c r="I508" i="8"/>
  <c r="E506" i="8"/>
  <c r="I506" i="8" s="1"/>
  <c r="I518" i="8"/>
  <c r="I549" i="8"/>
  <c r="E548" i="8"/>
  <c r="E588" i="8"/>
  <c r="I588" i="8" s="1"/>
  <c r="E615" i="8"/>
  <c r="I615" i="8" s="1"/>
  <c r="I619" i="8"/>
  <c r="E617" i="8"/>
  <c r="I617" i="8" s="1"/>
  <c r="D635" i="8"/>
  <c r="D633" i="8"/>
  <c r="H640" i="8"/>
  <c r="D662" i="8"/>
  <c r="D658" i="8" s="1"/>
  <c r="D657" i="8" s="1"/>
  <c r="I673" i="8"/>
  <c r="E671" i="8"/>
  <c r="I671" i="8" s="1"/>
  <c r="G714" i="8"/>
  <c r="G712" i="8"/>
  <c r="G711" i="8" s="1"/>
  <c r="G707" i="8" s="1"/>
  <c r="F728" i="8"/>
  <c r="F726" i="8"/>
  <c r="I734" i="8"/>
  <c r="I901" i="8"/>
  <c r="I987" i="8"/>
  <c r="E986" i="8"/>
  <c r="E1044" i="8"/>
  <c r="C1040" i="8"/>
  <c r="C1039" i="8" s="1"/>
  <c r="C1035" i="8" s="1"/>
  <c r="C994" i="8"/>
  <c r="C1100" i="8"/>
  <c r="E1101" i="8"/>
  <c r="I1101" i="8" s="1"/>
  <c r="F633" i="8"/>
  <c r="D649" i="8"/>
  <c r="H649" i="8"/>
  <c r="I676" i="8"/>
  <c r="D721" i="8"/>
  <c r="H721" i="8"/>
  <c r="E759" i="8"/>
  <c r="E817" i="8"/>
  <c r="I817" i="8" s="1"/>
  <c r="I865" i="8"/>
  <c r="I874" i="8"/>
  <c r="E872" i="8"/>
  <c r="I872" i="8" s="1"/>
  <c r="E870" i="8"/>
  <c r="I870" i="8" s="1"/>
  <c r="I884" i="8"/>
  <c r="H887" i="8"/>
  <c r="H883" i="8" s="1"/>
  <c r="H882" i="8" s="1"/>
  <c r="H929" i="8" s="1"/>
  <c r="I894" i="8"/>
  <c r="E892" i="8"/>
  <c r="I892" i="8" s="1"/>
  <c r="E944" i="8"/>
  <c r="C943" i="8"/>
  <c r="F947" i="8"/>
  <c r="F938" i="8" s="1"/>
  <c r="I950" i="8"/>
  <c r="E954" i="8"/>
  <c r="E962" i="8"/>
  <c r="H957" i="8"/>
  <c r="E997" i="8"/>
  <c r="I1001" i="8"/>
  <c r="F997" i="8"/>
  <c r="F999" i="8"/>
  <c r="F969" i="8"/>
  <c r="E993" i="8"/>
  <c r="I1043" i="8"/>
  <c r="I1098" i="8"/>
  <c r="I1118" i="8"/>
  <c r="E680" i="8"/>
  <c r="K740" i="8"/>
  <c r="D790" i="8"/>
  <c r="D786" i="8" s="1"/>
  <c r="D785" i="8" s="1"/>
  <c r="H790" i="8"/>
  <c r="H786" i="8" s="1"/>
  <c r="H785" i="8" s="1"/>
  <c r="H832" i="8" s="1"/>
  <c r="I804" i="8"/>
  <c r="I839" i="8"/>
  <c r="G851" i="8"/>
  <c r="G880" i="8" s="1"/>
  <c r="D887" i="8"/>
  <c r="D883" i="8" s="1"/>
  <c r="D882" i="8" s="1"/>
  <c r="I898" i="8"/>
  <c r="E896" i="8"/>
  <c r="I896" i="8" s="1"/>
  <c r="E904" i="8"/>
  <c r="I904" i="8" s="1"/>
  <c r="I905" i="8"/>
  <c r="E912" i="8"/>
  <c r="I912" i="8" s="1"/>
  <c r="I916" i="8"/>
  <c r="E914" i="8"/>
  <c r="I914" i="8" s="1"/>
  <c r="G938" i="8"/>
  <c r="E945" i="8"/>
  <c r="I945" i="8" s="1"/>
  <c r="E968" i="8"/>
  <c r="H966" i="8"/>
  <c r="H964" i="8"/>
  <c r="G954" i="8"/>
  <c r="G953" i="8" s="1"/>
  <c r="G986" i="8"/>
  <c r="I996" i="8"/>
  <c r="H1064" i="8"/>
  <c r="H984" i="8"/>
  <c r="E1019" i="8"/>
  <c r="I1019" i="8" s="1"/>
  <c r="C1018" i="8"/>
  <c r="C935" i="8"/>
  <c r="E935" i="8" s="1"/>
  <c r="E1023" i="8"/>
  <c r="I1024" i="8"/>
  <c r="I1036" i="8"/>
  <c r="I1068" i="8"/>
  <c r="I1069" i="8"/>
  <c r="C1078" i="8"/>
  <c r="C1074" i="8" s="1"/>
  <c r="E1128" i="8"/>
  <c r="I1128" i="8" s="1"/>
  <c r="C1122" i="8"/>
  <c r="C1121" i="8" s="1"/>
  <c r="C1117" i="8" s="1"/>
  <c r="I1129" i="8"/>
  <c r="I1136" i="8"/>
  <c r="I1169" i="8"/>
  <c r="F838" i="8"/>
  <c r="F834" i="8" s="1"/>
  <c r="F833" i="8" s="1"/>
  <c r="I843" i="8"/>
  <c r="C851" i="8"/>
  <c r="E940" i="8"/>
  <c r="C939" i="8"/>
  <c r="C938" i="8" s="1"/>
  <c r="D989" i="8"/>
  <c r="I1021" i="8"/>
  <c r="E1081" i="8"/>
  <c r="E947" i="8"/>
  <c r="C964" i="8"/>
  <c r="C966" i="8"/>
  <c r="G975" i="8"/>
  <c r="F986" i="8"/>
  <c r="F990" i="8"/>
  <c r="I1046" i="8"/>
  <c r="I1084" i="8"/>
  <c r="F1088" i="8"/>
  <c r="I1092" i="8"/>
  <c r="I1105" i="8"/>
  <c r="F1124" i="8"/>
  <c r="F1122" i="8"/>
  <c r="F1121" i="8" s="1"/>
  <c r="F1117" i="8" s="1"/>
  <c r="G1152" i="8"/>
  <c r="F1152" i="8"/>
  <c r="C1175" i="8"/>
  <c r="C1173" i="8"/>
  <c r="C1172" i="8" s="1"/>
  <c r="C1168" i="8" s="1"/>
  <c r="E1177" i="8"/>
  <c r="E1187" i="8"/>
  <c r="I1187" i="8" s="1"/>
  <c r="E1189" i="8"/>
  <c r="I1189" i="8" s="1"/>
  <c r="I1191" i="8"/>
  <c r="E921" i="8"/>
  <c r="I921" i="8" s="1"/>
  <c r="D979" i="8"/>
  <c r="E979" i="8" s="1"/>
  <c r="I979" i="8" s="1"/>
  <c r="I1000" i="8"/>
  <c r="D1006" i="8"/>
  <c r="H1006" i="8"/>
  <c r="G1018" i="8"/>
  <c r="E1031" i="8"/>
  <c r="I1031" i="8" s="1"/>
  <c r="I1082" i="8"/>
  <c r="F1079" i="8"/>
  <c r="F1081" i="8"/>
  <c r="H1086" i="8"/>
  <c r="G1097" i="8"/>
  <c r="G1096" i="8" s="1"/>
  <c r="E1109" i="8"/>
  <c r="I1109" i="8" s="1"/>
  <c r="E1122" i="8"/>
  <c r="D1155" i="8"/>
  <c r="D1148" i="8" s="1"/>
  <c r="D1147" i="8" s="1"/>
  <c r="H1155" i="8"/>
  <c r="H1148" i="8" s="1"/>
  <c r="H1147" i="8" s="1"/>
  <c r="H1197" i="8" s="1"/>
  <c r="F1172" i="8"/>
  <c r="F1168" i="8" s="1"/>
  <c r="E1203" i="8"/>
  <c r="I1203" i="8" s="1"/>
  <c r="E1221" i="8"/>
  <c r="I1222" i="8"/>
  <c r="D999" i="8"/>
  <c r="H999" i="8"/>
  <c r="H997" i="8"/>
  <c r="H989" i="8" s="1"/>
  <c r="H985" i="8" s="1"/>
  <c r="I1012" i="8"/>
  <c r="F1035" i="8"/>
  <c r="G1040" i="8"/>
  <c r="G1039" i="8" s="1"/>
  <c r="G1035" i="8" s="1"/>
  <c r="I1051" i="8"/>
  <c r="E1049" i="8"/>
  <c r="I1049" i="8" s="1"/>
  <c r="E1047" i="8"/>
  <c r="I1047" i="8" s="1"/>
  <c r="E1056" i="8"/>
  <c r="I1056" i="8" s="1"/>
  <c r="I1058" i="8"/>
  <c r="I1075" i="8"/>
  <c r="E1076" i="8"/>
  <c r="H1074" i="8"/>
  <c r="H1072" i="8"/>
  <c r="E1079" i="8"/>
  <c r="I1083" i="8"/>
  <c r="G1081" i="8"/>
  <c r="E1090" i="8"/>
  <c r="D1086" i="8"/>
  <c r="H1066" i="8"/>
  <c r="D1117" i="8"/>
  <c r="D1146" i="8" s="1"/>
  <c r="E1155" i="8"/>
  <c r="E1180" i="8"/>
  <c r="I1180" i="8" s="1"/>
  <c r="E1182" i="8"/>
  <c r="I1182" i="8" s="1"/>
  <c r="I1184" i="8"/>
  <c r="D1200" i="8"/>
  <c r="D1199" i="8" s="1"/>
  <c r="D1249" i="8" s="1"/>
  <c r="E1208" i="8"/>
  <c r="I1209" i="8"/>
  <c r="E1212" i="8"/>
  <c r="I1212" i="8" s="1"/>
  <c r="I1213" i="8"/>
  <c r="E1216" i="8"/>
  <c r="I1216" i="8" s="1"/>
  <c r="I1217" i="8"/>
  <c r="F1220" i="8"/>
  <c r="F1249" i="8" s="1"/>
  <c r="H1272" i="8"/>
  <c r="H1274" i="8"/>
  <c r="D1332" i="8"/>
  <c r="D1252" i="8"/>
  <c r="I1308" i="8"/>
  <c r="E1315" i="8"/>
  <c r="I1315" i="8" s="1"/>
  <c r="I1319" i="8"/>
  <c r="E1317" i="8"/>
  <c r="I1317" i="8" s="1"/>
  <c r="G1349" i="8"/>
  <c r="G1347" i="8"/>
  <c r="I1358" i="8"/>
  <c r="I1386" i="8"/>
  <c r="E1451" i="8"/>
  <c r="I1451" i="8" s="1"/>
  <c r="E1449" i="8"/>
  <c r="I1449" i="8" s="1"/>
  <c r="I1454" i="8"/>
  <c r="I1538" i="8"/>
  <c r="E1536" i="8"/>
  <c r="I1536" i="8" s="1"/>
  <c r="F1661" i="8"/>
  <c r="F1659" i="8"/>
  <c r="H1659" i="8"/>
  <c r="H1658" i="8" s="1"/>
  <c r="H1654" i="8" s="1"/>
  <c r="H1661" i="8"/>
  <c r="E1679" i="8"/>
  <c r="I1679" i="8" s="1"/>
  <c r="D1673" i="8"/>
  <c r="E1131" i="8"/>
  <c r="I1131" i="8" s="1"/>
  <c r="E1138" i="8"/>
  <c r="I1138" i="8" s="1"/>
  <c r="E1239" i="8"/>
  <c r="I1239" i="8" s="1"/>
  <c r="E1264" i="8"/>
  <c r="I1264" i="8" s="1"/>
  <c r="H1257" i="8"/>
  <c r="H1253" i="8" s="1"/>
  <c r="G1267" i="8"/>
  <c r="I1269" i="8"/>
  <c r="I1276" i="8"/>
  <c r="D1272" i="8"/>
  <c r="D1257" i="8" s="1"/>
  <c r="D1253" i="8" s="1"/>
  <c r="D1274" i="8"/>
  <c r="E1277" i="8"/>
  <c r="F1332" i="8"/>
  <c r="E1290" i="8"/>
  <c r="I1290" i="8" s="1"/>
  <c r="I1291" i="8"/>
  <c r="I1322" i="8"/>
  <c r="I1337" i="8"/>
  <c r="I1344" i="8"/>
  <c r="I1345" i="8"/>
  <c r="E1351" i="8"/>
  <c r="C1349" i="8"/>
  <c r="C1347" i="8"/>
  <c r="I1362" i="8"/>
  <c r="G1414" i="8"/>
  <c r="G1417" i="8"/>
  <c r="G1416" i="8" s="1"/>
  <c r="D1441" i="8"/>
  <c r="I1442" i="8"/>
  <c r="E1350" i="8"/>
  <c r="I1452" i="8"/>
  <c r="F1475" i="8"/>
  <c r="F1468" i="8" s="1"/>
  <c r="F1467" i="8" s="1"/>
  <c r="F1591" i="8"/>
  <c r="F1593" i="8"/>
  <c r="G1651" i="8"/>
  <c r="G1571" i="8"/>
  <c r="E1265" i="8"/>
  <c r="E1267" i="8"/>
  <c r="I1270" i="8"/>
  <c r="F1272" i="8"/>
  <c r="I1278" i="8"/>
  <c r="G1332" i="8"/>
  <c r="I1285" i="8"/>
  <c r="I1304" i="8"/>
  <c r="D1342" i="8"/>
  <c r="F1340" i="8"/>
  <c r="F1342" i="8"/>
  <c r="E1346" i="8"/>
  <c r="I1346" i="8" s="1"/>
  <c r="E1352" i="8"/>
  <c r="I1352" i="8" s="1"/>
  <c r="H1349" i="8"/>
  <c r="H1347" i="8"/>
  <c r="F1414" i="8"/>
  <c r="E1365" i="8"/>
  <c r="D1414" i="8"/>
  <c r="H1414" i="8"/>
  <c r="E1397" i="8"/>
  <c r="I1397" i="8" s="1"/>
  <c r="I1401" i="8"/>
  <c r="E1399" i="8"/>
  <c r="I1399" i="8" s="1"/>
  <c r="E1420" i="8"/>
  <c r="I1420" i="8" s="1"/>
  <c r="C1417" i="8"/>
  <c r="C1416" i="8" s="1"/>
  <c r="C1334" i="8" s="1"/>
  <c r="G1437" i="8"/>
  <c r="E1480" i="8"/>
  <c r="I1480" i="8" s="1"/>
  <c r="I1481" i="8"/>
  <c r="E1484" i="8"/>
  <c r="I1484" i="8" s="1"/>
  <c r="I1485" i="8"/>
  <c r="E1493" i="8"/>
  <c r="I1497" i="8"/>
  <c r="E1495" i="8"/>
  <c r="I1495" i="8" s="1"/>
  <c r="E1507" i="8"/>
  <c r="I1507" i="8" s="1"/>
  <c r="I1511" i="8"/>
  <c r="E1509" i="8"/>
  <c r="I1509" i="8" s="1"/>
  <c r="I1541" i="8"/>
  <c r="F1579" i="8"/>
  <c r="F1577" i="8"/>
  <c r="F1576" i="8" s="1"/>
  <c r="H1577" i="8"/>
  <c r="H1579" i="8"/>
  <c r="H1571" i="8"/>
  <c r="D1651" i="8"/>
  <c r="C1258" i="8"/>
  <c r="C1257" i="8" s="1"/>
  <c r="C1253" i="8" s="1"/>
  <c r="E1258" i="8"/>
  <c r="E1260" i="8"/>
  <c r="I1262" i="8"/>
  <c r="D1349" i="8"/>
  <c r="D1347" i="8"/>
  <c r="D1339" i="8" s="1"/>
  <c r="G1354" i="8"/>
  <c r="G1356" i="8"/>
  <c r="I1404" i="8"/>
  <c r="I1418" i="8"/>
  <c r="I1427" i="8"/>
  <c r="E1425" i="8"/>
  <c r="D1437" i="8"/>
  <c r="D1466" i="8" s="1"/>
  <c r="H1437" i="8"/>
  <c r="H1466" i="8" s="1"/>
  <c r="E1523" i="8"/>
  <c r="I1523" i="8" s="1"/>
  <c r="I1604" i="8"/>
  <c r="I1623" i="8"/>
  <c r="D1267" i="8"/>
  <c r="H1267" i="8"/>
  <c r="G1274" i="8"/>
  <c r="E1336" i="8"/>
  <c r="F1347" i="8"/>
  <c r="F1356" i="8"/>
  <c r="I1534" i="8"/>
  <c r="E1532" i="8"/>
  <c r="I1532" i="8" s="1"/>
  <c r="E1544" i="8"/>
  <c r="I1545" i="8"/>
  <c r="I1554" i="8"/>
  <c r="E1574" i="8"/>
  <c r="C1573" i="8"/>
  <c r="E1584" i="8"/>
  <c r="E1586" i="8"/>
  <c r="I1589" i="8"/>
  <c r="I1599" i="8"/>
  <c r="I1636" i="8"/>
  <c r="E1656" i="8"/>
  <c r="C1655" i="8"/>
  <c r="D1675" i="8"/>
  <c r="I1738" i="8"/>
  <c r="I1528" i="8"/>
  <c r="E1547" i="8"/>
  <c r="I1547" i="8" s="1"/>
  <c r="I1550" i="8"/>
  <c r="G1579" i="8"/>
  <c r="G1577" i="8"/>
  <c r="G1576" i="8" s="1"/>
  <c r="G1572" i="8" s="1"/>
  <c r="G1584" i="8"/>
  <c r="I1590" i="8"/>
  <c r="H1591" i="8"/>
  <c r="H1593" i="8"/>
  <c r="E1643" i="8"/>
  <c r="I1643" i="8" s="1"/>
  <c r="I1646" i="8"/>
  <c r="G1661" i="8"/>
  <c r="G1659" i="8"/>
  <c r="G1658" i="8" s="1"/>
  <c r="G1654" i="8" s="1"/>
  <c r="H1733" i="8"/>
  <c r="F1785" i="8"/>
  <c r="I1856" i="8"/>
  <c r="E1855" i="8"/>
  <c r="I1855" i="8" s="1"/>
  <c r="E1561" i="8"/>
  <c r="I1561" i="8" s="1"/>
  <c r="I1564" i="8"/>
  <c r="F1572" i="8"/>
  <c r="I1581" i="8"/>
  <c r="C1579" i="8"/>
  <c r="C1577" i="8"/>
  <c r="C1576" i="8" s="1"/>
  <c r="E1582" i="8"/>
  <c r="I1582" i="8" s="1"/>
  <c r="I1595" i="8"/>
  <c r="D1591" i="8"/>
  <c r="D1593" i="8"/>
  <c r="E1596" i="8"/>
  <c r="I1610" i="8"/>
  <c r="I1631" i="8"/>
  <c r="E1629" i="8"/>
  <c r="I1629" i="8" s="1"/>
  <c r="E1627" i="8"/>
  <c r="I1644" i="8"/>
  <c r="E1594" i="8"/>
  <c r="I1663" i="8"/>
  <c r="C1661" i="8"/>
  <c r="C1659" i="8"/>
  <c r="C1658" i="8" s="1"/>
  <c r="E1664" i="8"/>
  <c r="I1664" i="8" s="1"/>
  <c r="I1693" i="8"/>
  <c r="E1692" i="8"/>
  <c r="G1785" i="8"/>
  <c r="I1748" i="8"/>
  <c r="E1743" i="8"/>
  <c r="I1743" i="8" s="1"/>
  <c r="I1830" i="8"/>
  <c r="E1828" i="8"/>
  <c r="I1828" i="8" s="1"/>
  <c r="E1826" i="8"/>
  <c r="I1826" i="8" s="1"/>
  <c r="D1586" i="8"/>
  <c r="H1586" i="8"/>
  <c r="G1593" i="8"/>
  <c r="D1668" i="8"/>
  <c r="E1675" i="8"/>
  <c r="I1675" i="8" s="1"/>
  <c r="E1673" i="8"/>
  <c r="I1677" i="8"/>
  <c r="F1675" i="8"/>
  <c r="F1673" i="8"/>
  <c r="D1733" i="8"/>
  <c r="I1706" i="8"/>
  <c r="E1705" i="8"/>
  <c r="I1757" i="8"/>
  <c r="I1779" i="8"/>
  <c r="E1777" i="8"/>
  <c r="I1777" i="8" s="1"/>
  <c r="E1775" i="8"/>
  <c r="I1775" i="8" s="1"/>
  <c r="D1836" i="8"/>
  <c r="I1789" i="8"/>
  <c r="I1795" i="8"/>
  <c r="H1807" i="8"/>
  <c r="E1842" i="8"/>
  <c r="I1842" i="8" s="1"/>
  <c r="D1839" i="8"/>
  <c r="D1838" i="8" s="1"/>
  <c r="I1852" i="8"/>
  <c r="E1851" i="8"/>
  <c r="I1851" i="8" s="1"/>
  <c r="D1666" i="8"/>
  <c r="I1709" i="8"/>
  <c r="I1721" i="8"/>
  <c r="E1718" i="8"/>
  <c r="I1718" i="8" s="1"/>
  <c r="I1744" i="8"/>
  <c r="I1752" i="8"/>
  <c r="E1761" i="8"/>
  <c r="I1765" i="8"/>
  <c r="E1763" i="8"/>
  <c r="I1763" i="8" s="1"/>
  <c r="E1794" i="8"/>
  <c r="E1787" i="8" s="1"/>
  <c r="I1799" i="8"/>
  <c r="I1808" i="8"/>
  <c r="I1848" i="8"/>
  <c r="E1847" i="8"/>
  <c r="I1670" i="8"/>
  <c r="I1685" i="8"/>
  <c r="I1719" i="8"/>
  <c r="E1669" i="8"/>
  <c r="I1669" i="8" s="1"/>
  <c r="I1768" i="8"/>
  <c r="G1794" i="8"/>
  <c r="G1787" i="8" s="1"/>
  <c r="G1786" i="8" s="1"/>
  <c r="G1836" i="8" s="1"/>
  <c r="E1812" i="8"/>
  <c r="I1816" i="8"/>
  <c r="E1814" i="8"/>
  <c r="I1814" i="8" s="1"/>
  <c r="E1864" i="8"/>
  <c r="I1861" i="8"/>
  <c r="E1880" i="8"/>
  <c r="I1880" i="8" s="1"/>
  <c r="E1821" i="8"/>
  <c r="I1821" i="8" s="1"/>
  <c r="E1866" i="8"/>
  <c r="I1866" i="8" s="1"/>
  <c r="C685" i="7"/>
  <c r="C683" i="7"/>
  <c r="C380" i="7"/>
  <c r="D996" i="7"/>
  <c r="D994" i="7"/>
  <c r="D993" i="7"/>
  <c r="C993" i="7"/>
  <c r="C249" i="7"/>
  <c r="D249" i="7"/>
  <c r="C250" i="7"/>
  <c r="C761" i="7"/>
  <c r="D761" i="7"/>
  <c r="E762" i="7"/>
  <c r="E763" i="7"/>
  <c r="C762" i="7"/>
  <c r="G1152" i="7"/>
  <c r="F1152" i="7"/>
  <c r="G1154" i="7"/>
  <c r="F1154" i="7"/>
  <c r="G1179" i="7"/>
  <c r="F1179" i="7"/>
  <c r="G1177" i="7"/>
  <c r="F1177" i="7"/>
  <c r="E1043" i="7"/>
  <c r="C1179" i="7"/>
  <c r="E1179" i="7" s="1"/>
  <c r="C1177" i="7"/>
  <c r="E1177" i="7" s="1"/>
  <c r="I1196" i="7"/>
  <c r="E1195" i="7"/>
  <c r="I1195" i="7" s="1"/>
  <c r="I1194" i="7"/>
  <c r="E1193" i="7"/>
  <c r="I1193" i="7" s="1"/>
  <c r="E1192" i="7"/>
  <c r="I1192" i="7" s="1"/>
  <c r="E1191" i="7"/>
  <c r="I1190" i="7"/>
  <c r="H1189" i="7"/>
  <c r="G1189" i="7"/>
  <c r="F1189" i="7"/>
  <c r="D1189" i="7"/>
  <c r="I1188" i="7"/>
  <c r="H1187" i="7"/>
  <c r="G1187" i="7"/>
  <c r="F1187" i="7"/>
  <c r="D1187" i="7"/>
  <c r="E1186" i="7"/>
  <c r="I1186" i="7" s="1"/>
  <c r="E1185" i="7"/>
  <c r="I1185" i="7" s="1"/>
  <c r="E1184" i="7"/>
  <c r="I1183" i="7"/>
  <c r="H1182" i="7"/>
  <c r="G1182" i="7"/>
  <c r="F1182" i="7"/>
  <c r="D1182" i="7"/>
  <c r="I1181" i="7"/>
  <c r="H1180" i="7"/>
  <c r="G1180" i="7"/>
  <c r="F1180" i="7"/>
  <c r="D1180" i="7"/>
  <c r="J1179" i="7"/>
  <c r="E1178" i="7"/>
  <c r="I1178" i="7" s="1"/>
  <c r="J1177" i="7"/>
  <c r="E1176" i="7"/>
  <c r="I1176" i="7" s="1"/>
  <c r="H1175" i="7"/>
  <c r="D1175" i="7"/>
  <c r="I1174" i="7"/>
  <c r="H1173" i="7"/>
  <c r="D1173" i="7"/>
  <c r="I1171" i="7"/>
  <c r="E1170" i="7"/>
  <c r="I1170" i="7" s="1"/>
  <c r="H1169" i="7"/>
  <c r="G1169" i="7"/>
  <c r="F1169" i="7"/>
  <c r="D1169" i="7"/>
  <c r="E1167" i="7"/>
  <c r="I1167" i="7" s="1"/>
  <c r="E1166" i="7"/>
  <c r="I1166" i="7" s="1"/>
  <c r="E1165" i="7"/>
  <c r="H1164" i="7"/>
  <c r="G1164" i="7"/>
  <c r="F1164" i="7"/>
  <c r="D1164" i="7"/>
  <c r="E1163" i="7"/>
  <c r="I1163" i="7" s="1"/>
  <c r="E1162" i="7"/>
  <c r="I1162" i="7" s="1"/>
  <c r="E1161" i="7"/>
  <c r="H1160" i="7"/>
  <c r="G1160" i="7"/>
  <c r="F1160" i="7"/>
  <c r="D1160" i="7"/>
  <c r="C1160" i="7"/>
  <c r="C1155" i="7" s="1"/>
  <c r="E1159" i="7"/>
  <c r="I1159" i="7" s="1"/>
  <c r="E1158" i="7"/>
  <c r="I1158" i="7" s="1"/>
  <c r="E1157" i="7"/>
  <c r="I1157" i="7" s="1"/>
  <c r="H1156" i="7"/>
  <c r="G1156" i="7"/>
  <c r="F1156" i="7"/>
  <c r="D1156" i="7"/>
  <c r="J1154" i="7"/>
  <c r="E1154" i="7"/>
  <c r="E1153" i="7"/>
  <c r="I1153" i="7" s="1"/>
  <c r="J1152" i="7"/>
  <c r="C1151" i="7"/>
  <c r="H1151" i="7"/>
  <c r="D1151" i="7"/>
  <c r="E1150" i="7"/>
  <c r="I1150" i="7" s="1"/>
  <c r="E1149" i="7"/>
  <c r="I1149" i="7" s="1"/>
  <c r="E1125" i="7"/>
  <c r="F1128" i="7"/>
  <c r="F1126" i="7"/>
  <c r="D1122" i="7"/>
  <c r="D1124" i="7"/>
  <c r="C1128" i="7"/>
  <c r="E1128" i="7" s="1"/>
  <c r="C1126" i="7"/>
  <c r="E1126" i="7" s="1"/>
  <c r="J1128" i="7"/>
  <c r="J1126" i="7"/>
  <c r="F1103" i="7"/>
  <c r="F1101" i="7"/>
  <c r="J1103" i="7"/>
  <c r="C1103" i="7" s="1"/>
  <c r="E1103" i="7" s="1"/>
  <c r="J1101" i="7"/>
  <c r="C1101" i="7" s="1"/>
  <c r="E1127" i="7"/>
  <c r="G1122" i="7"/>
  <c r="H1124" i="7"/>
  <c r="H1122" i="7"/>
  <c r="E1119" i="7"/>
  <c r="H1118" i="7"/>
  <c r="G1118" i="7"/>
  <c r="F1118" i="7"/>
  <c r="E1118" i="7"/>
  <c r="D1118" i="7"/>
  <c r="E1116" i="7"/>
  <c r="E1115" i="7"/>
  <c r="E1114" i="7"/>
  <c r="H1113" i="7"/>
  <c r="G1113" i="7"/>
  <c r="F1113" i="7"/>
  <c r="D1113" i="7"/>
  <c r="E1112" i="7"/>
  <c r="E1111" i="7"/>
  <c r="E1110" i="7"/>
  <c r="H1109" i="7"/>
  <c r="G1109" i="7"/>
  <c r="F1109" i="7"/>
  <c r="D1109" i="7"/>
  <c r="C1109" i="7"/>
  <c r="C1104" i="7" s="1"/>
  <c r="E1108" i="7"/>
  <c r="E1107" i="7"/>
  <c r="E1106" i="7"/>
  <c r="H1105" i="7"/>
  <c r="G1105" i="7"/>
  <c r="F1105" i="7"/>
  <c r="D1105" i="7"/>
  <c r="E1102" i="7"/>
  <c r="H1100" i="7"/>
  <c r="D1100" i="7"/>
  <c r="E1099" i="7"/>
  <c r="E1098" i="7"/>
  <c r="C1021" i="7"/>
  <c r="C1019" i="7"/>
  <c r="F1019" i="7"/>
  <c r="G1021" i="7"/>
  <c r="F1021" i="7"/>
  <c r="G1019" i="7"/>
  <c r="F1046" i="7"/>
  <c r="J1021" i="7"/>
  <c r="J1019" i="7"/>
  <c r="G1046" i="7"/>
  <c r="G1044" i="7"/>
  <c r="F1044" i="7"/>
  <c r="C1044" i="7"/>
  <c r="C994" i="7" s="1"/>
  <c r="C1046" i="7"/>
  <c r="C996" i="7" s="1"/>
  <c r="J1046" i="7"/>
  <c r="J1044" i="7"/>
  <c r="C613" i="7"/>
  <c r="E613" i="7" s="1"/>
  <c r="I613" i="7" s="1"/>
  <c r="C612" i="7"/>
  <c r="E612" i="7" s="1"/>
  <c r="I626" i="7"/>
  <c r="I624" i="7"/>
  <c r="E623" i="7"/>
  <c r="I623" i="7" s="1"/>
  <c r="I622" i="7"/>
  <c r="E621" i="7"/>
  <c r="I621" i="7" s="1"/>
  <c r="E620" i="7"/>
  <c r="I620" i="7" s="1"/>
  <c r="E619" i="7"/>
  <c r="I619" i="7" s="1"/>
  <c r="E618" i="7"/>
  <c r="I618" i="7" s="1"/>
  <c r="H617" i="7"/>
  <c r="G617" i="7"/>
  <c r="F617" i="7"/>
  <c r="D617" i="7"/>
  <c r="I616" i="7"/>
  <c r="H615" i="7"/>
  <c r="G615" i="7"/>
  <c r="F615" i="7"/>
  <c r="D615" i="7"/>
  <c r="C615" i="7"/>
  <c r="E614" i="7"/>
  <c r="I614" i="7" s="1"/>
  <c r="E611" i="7"/>
  <c r="I611" i="7" s="1"/>
  <c r="H610" i="7"/>
  <c r="G610" i="7"/>
  <c r="F610" i="7"/>
  <c r="D610" i="7"/>
  <c r="I609" i="7"/>
  <c r="H608" i="7"/>
  <c r="G608" i="7"/>
  <c r="F608" i="7"/>
  <c r="D608" i="7"/>
  <c r="E607" i="7"/>
  <c r="I607" i="7" s="1"/>
  <c r="E606" i="7"/>
  <c r="I606" i="7" s="1"/>
  <c r="E605" i="7"/>
  <c r="E604" i="7"/>
  <c r="I604" i="7" s="1"/>
  <c r="H603" i="7"/>
  <c r="G603" i="7"/>
  <c r="F603" i="7"/>
  <c r="D603" i="7"/>
  <c r="I602" i="7"/>
  <c r="H601" i="7"/>
  <c r="G601" i="7"/>
  <c r="F601" i="7"/>
  <c r="D601" i="7"/>
  <c r="C601" i="7"/>
  <c r="I599" i="7"/>
  <c r="E598" i="7"/>
  <c r="I598" i="7" s="1"/>
  <c r="H597" i="7"/>
  <c r="G597" i="7"/>
  <c r="F597" i="7"/>
  <c r="D597" i="7"/>
  <c r="E595" i="7"/>
  <c r="I595" i="7" s="1"/>
  <c r="E594" i="7"/>
  <c r="I594" i="7" s="1"/>
  <c r="E593" i="7"/>
  <c r="I593" i="7" s="1"/>
  <c r="I592" i="7"/>
  <c r="C592" i="7"/>
  <c r="E591" i="7"/>
  <c r="I591" i="7" s="1"/>
  <c r="E590" i="7"/>
  <c r="I590" i="7" s="1"/>
  <c r="K589" i="7"/>
  <c r="C589" i="7" s="1"/>
  <c r="E589" i="7" s="1"/>
  <c r="H588" i="7"/>
  <c r="G588" i="7"/>
  <c r="F588" i="7"/>
  <c r="D588" i="7"/>
  <c r="E587" i="7"/>
  <c r="I587" i="7" s="1"/>
  <c r="E586" i="7"/>
  <c r="I586" i="7" s="1"/>
  <c r="E585" i="7"/>
  <c r="H584" i="7"/>
  <c r="G584" i="7"/>
  <c r="F584" i="7"/>
  <c r="D584" i="7"/>
  <c r="C584" i="7"/>
  <c r="K582" i="7"/>
  <c r="C582" i="7" s="1"/>
  <c r="E581" i="7"/>
  <c r="I581" i="7" s="1"/>
  <c r="E580" i="7"/>
  <c r="I580" i="7" s="1"/>
  <c r="C564" i="7"/>
  <c r="E564" i="7" s="1"/>
  <c r="C563" i="7"/>
  <c r="E563" i="7" s="1"/>
  <c r="I563" i="7" s="1"/>
  <c r="I575" i="7"/>
  <c r="E574" i="7"/>
  <c r="I574" i="7" s="1"/>
  <c r="I573" i="7"/>
  <c r="E572" i="7"/>
  <c r="I572" i="7" s="1"/>
  <c r="E571" i="7"/>
  <c r="I571" i="7" s="1"/>
  <c r="E570" i="7"/>
  <c r="E569" i="7"/>
  <c r="I569" i="7" s="1"/>
  <c r="H568" i="7"/>
  <c r="G568" i="7"/>
  <c r="F568" i="7"/>
  <c r="D568" i="7"/>
  <c r="I567" i="7"/>
  <c r="H566" i="7"/>
  <c r="G566" i="7"/>
  <c r="F566" i="7"/>
  <c r="D566" i="7"/>
  <c r="C566" i="7"/>
  <c r="E565" i="7"/>
  <c r="I565" i="7" s="1"/>
  <c r="E562" i="7"/>
  <c r="I562" i="7" s="1"/>
  <c r="H561" i="7"/>
  <c r="G561" i="7"/>
  <c r="F561" i="7"/>
  <c r="D561" i="7"/>
  <c r="I560" i="7"/>
  <c r="H559" i="7"/>
  <c r="G559" i="7"/>
  <c r="F559" i="7"/>
  <c r="D559" i="7"/>
  <c r="E558" i="7"/>
  <c r="I558" i="7" s="1"/>
  <c r="E557" i="7"/>
  <c r="I557" i="7" s="1"/>
  <c r="E556" i="7"/>
  <c r="E555" i="7"/>
  <c r="I555" i="7" s="1"/>
  <c r="H554" i="7"/>
  <c r="G554" i="7"/>
  <c r="F554" i="7"/>
  <c r="D554" i="7"/>
  <c r="I553" i="7"/>
  <c r="H552" i="7"/>
  <c r="G552" i="7"/>
  <c r="F552" i="7"/>
  <c r="D552" i="7"/>
  <c r="C552" i="7"/>
  <c r="I550" i="7"/>
  <c r="E549" i="7"/>
  <c r="E548" i="7" s="1"/>
  <c r="H548" i="7"/>
  <c r="G548" i="7"/>
  <c r="F548" i="7"/>
  <c r="D548" i="7"/>
  <c r="E546" i="7"/>
  <c r="I546" i="7" s="1"/>
  <c r="E545" i="7"/>
  <c r="I545" i="7" s="1"/>
  <c r="E544" i="7"/>
  <c r="I544" i="7" s="1"/>
  <c r="I543" i="7"/>
  <c r="C543" i="7"/>
  <c r="E542" i="7"/>
  <c r="I542" i="7" s="1"/>
  <c r="E541" i="7"/>
  <c r="I541" i="7" s="1"/>
  <c r="K540" i="7"/>
  <c r="C540" i="7" s="1"/>
  <c r="E540" i="7" s="1"/>
  <c r="H539" i="7"/>
  <c r="G539" i="7"/>
  <c r="F539" i="7"/>
  <c r="D539" i="7"/>
  <c r="E538" i="7"/>
  <c r="E537" i="7"/>
  <c r="I537" i="7" s="1"/>
  <c r="E536" i="7"/>
  <c r="I536" i="7" s="1"/>
  <c r="H535" i="7"/>
  <c r="G535" i="7"/>
  <c r="F535" i="7"/>
  <c r="D535" i="7"/>
  <c r="C535" i="7"/>
  <c r="K533" i="7"/>
  <c r="C533" i="7" s="1"/>
  <c r="E532" i="7"/>
  <c r="I532" i="7" s="1"/>
  <c r="E531" i="7"/>
  <c r="I531" i="7" s="1"/>
  <c r="C516" i="7"/>
  <c r="E516" i="7" s="1"/>
  <c r="I516" i="7" s="1"/>
  <c r="C515" i="7"/>
  <c r="E515" i="7" s="1"/>
  <c r="I515" i="7" s="1"/>
  <c r="K439" i="7"/>
  <c r="C439" i="7" s="1"/>
  <c r="K443" i="7"/>
  <c r="I527" i="7"/>
  <c r="E526" i="7"/>
  <c r="I526" i="7" s="1"/>
  <c r="I525" i="7"/>
  <c r="E524" i="7"/>
  <c r="I524" i="7" s="1"/>
  <c r="E523" i="7"/>
  <c r="I523" i="7" s="1"/>
  <c r="E522" i="7"/>
  <c r="I522" i="7" s="1"/>
  <c r="E521" i="7"/>
  <c r="I521" i="7" s="1"/>
  <c r="H520" i="7"/>
  <c r="G520" i="7"/>
  <c r="F520" i="7"/>
  <c r="D520" i="7"/>
  <c r="I519" i="7"/>
  <c r="H518" i="7"/>
  <c r="G518" i="7"/>
  <c r="F518" i="7"/>
  <c r="D518" i="7"/>
  <c r="C518" i="7"/>
  <c r="E517" i="7"/>
  <c r="I517" i="7" s="1"/>
  <c r="E514" i="7"/>
  <c r="I514" i="7" s="1"/>
  <c r="H513" i="7"/>
  <c r="G513" i="7"/>
  <c r="F513" i="7"/>
  <c r="D513" i="7"/>
  <c r="I512" i="7"/>
  <c r="H511" i="7"/>
  <c r="G511" i="7"/>
  <c r="F511" i="7"/>
  <c r="D511" i="7"/>
  <c r="E510" i="7"/>
  <c r="I510" i="7" s="1"/>
  <c r="E509" i="7"/>
  <c r="I509" i="7" s="1"/>
  <c r="E508" i="7"/>
  <c r="E507" i="7"/>
  <c r="I507" i="7" s="1"/>
  <c r="H506" i="7"/>
  <c r="G506" i="7"/>
  <c r="F506" i="7"/>
  <c r="D506" i="7"/>
  <c r="I505" i="7"/>
  <c r="H504" i="7"/>
  <c r="G504" i="7"/>
  <c r="F504" i="7"/>
  <c r="D504" i="7"/>
  <c r="C504" i="7"/>
  <c r="I502" i="7"/>
  <c r="E501" i="7"/>
  <c r="E500" i="7" s="1"/>
  <c r="H500" i="7"/>
  <c r="G500" i="7"/>
  <c r="F500" i="7"/>
  <c r="D500" i="7"/>
  <c r="E498" i="7"/>
  <c r="I498" i="7" s="1"/>
  <c r="E497" i="7"/>
  <c r="I497" i="7" s="1"/>
  <c r="E496" i="7"/>
  <c r="I496" i="7" s="1"/>
  <c r="I495" i="7"/>
  <c r="C495" i="7"/>
  <c r="E494" i="7"/>
  <c r="I494" i="7" s="1"/>
  <c r="E493" i="7"/>
  <c r="I493" i="7" s="1"/>
  <c r="K492" i="7"/>
  <c r="C492" i="7" s="1"/>
  <c r="E492" i="7" s="1"/>
  <c r="H491" i="7"/>
  <c r="G491" i="7"/>
  <c r="F491" i="7"/>
  <c r="D491" i="7"/>
  <c r="E490" i="7"/>
  <c r="I490" i="7" s="1"/>
  <c r="E489" i="7"/>
  <c r="I489" i="7" s="1"/>
  <c r="E488" i="7"/>
  <c r="I488" i="7" s="1"/>
  <c r="H487" i="7"/>
  <c r="G487" i="7"/>
  <c r="F487" i="7"/>
  <c r="D487" i="7"/>
  <c r="C487" i="7"/>
  <c r="K485" i="7"/>
  <c r="C485" i="7" s="1"/>
  <c r="E485" i="7" s="1"/>
  <c r="I485" i="7" s="1"/>
  <c r="E484" i="7"/>
  <c r="I484" i="7" s="1"/>
  <c r="E483" i="7"/>
  <c r="I483" i="7" s="1"/>
  <c r="E475" i="7"/>
  <c r="I475" i="7" s="1"/>
  <c r="E474" i="7"/>
  <c r="I474" i="7" s="1"/>
  <c r="E473" i="7"/>
  <c r="E472" i="7"/>
  <c r="I472" i="7" s="1"/>
  <c r="H471" i="7"/>
  <c r="G471" i="7"/>
  <c r="F471" i="7"/>
  <c r="D471" i="7"/>
  <c r="I470" i="7"/>
  <c r="H469" i="7"/>
  <c r="G469" i="7"/>
  <c r="F469" i="7"/>
  <c r="D469" i="7"/>
  <c r="E468" i="7"/>
  <c r="I468" i="7" s="1"/>
  <c r="E467" i="7"/>
  <c r="I467" i="7" s="1"/>
  <c r="E466" i="7"/>
  <c r="E465" i="7"/>
  <c r="I465" i="7" s="1"/>
  <c r="H464" i="7"/>
  <c r="G464" i="7"/>
  <c r="F464" i="7"/>
  <c r="D464" i="7"/>
  <c r="I463" i="7"/>
  <c r="H462" i="7"/>
  <c r="G462" i="7"/>
  <c r="F462" i="7"/>
  <c r="D462" i="7"/>
  <c r="C462" i="7"/>
  <c r="H438" i="7"/>
  <c r="G438" i="7"/>
  <c r="F438" i="7"/>
  <c r="D438" i="7"/>
  <c r="H442" i="7"/>
  <c r="G442" i="7"/>
  <c r="F442" i="7"/>
  <c r="D442" i="7"/>
  <c r="E449" i="7"/>
  <c r="E448" i="7"/>
  <c r="E447" i="7"/>
  <c r="E445" i="7"/>
  <c r="E444" i="7"/>
  <c r="E443" i="7"/>
  <c r="E441" i="7"/>
  <c r="E440" i="7"/>
  <c r="E435" i="7"/>
  <c r="C460" i="7"/>
  <c r="C459" i="7"/>
  <c r="C442" i="7"/>
  <c r="K436" i="7"/>
  <c r="C436" i="7" s="1"/>
  <c r="E436" i="7" s="1"/>
  <c r="C446" i="7"/>
  <c r="F1188" i="9" l="1"/>
  <c r="F1187" i="9" s="1"/>
  <c r="F1183" i="9" s="1"/>
  <c r="G1083" i="9"/>
  <c r="G961" i="9"/>
  <c r="G1188" i="9"/>
  <c r="G1187" i="9" s="1"/>
  <c r="G1183" i="9" s="1"/>
  <c r="F1109" i="9"/>
  <c r="F1108" i="9" s="1"/>
  <c r="F1161" i="9" s="1"/>
  <c r="G1048" i="9"/>
  <c r="G1190" i="9"/>
  <c r="F153" i="9"/>
  <c r="H1366" i="9"/>
  <c r="F632" i="9"/>
  <c r="F628" i="9" s="1"/>
  <c r="I1865" i="9"/>
  <c r="E1735" i="9"/>
  <c r="I1095" i="9"/>
  <c r="E167" i="9"/>
  <c r="I167" i="9" s="1"/>
  <c r="G1359" i="9"/>
  <c r="G929" i="9"/>
  <c r="H528" i="9"/>
  <c r="I1580" i="9"/>
  <c r="I1525" i="9"/>
  <c r="I1239" i="9"/>
  <c r="H1614" i="9"/>
  <c r="D1415" i="9"/>
  <c r="D1447" i="9" s="1"/>
  <c r="I1704" i="9"/>
  <c r="G1166" i="9"/>
  <c r="I1166" i="9" s="1"/>
  <c r="H1447" i="9"/>
  <c r="H880" i="9"/>
  <c r="D1359" i="9"/>
  <c r="I1077" i="9"/>
  <c r="F1415" i="9"/>
  <c r="F1447" i="9" s="1"/>
  <c r="E1307" i="9"/>
  <c r="G271" i="9"/>
  <c r="D223" i="9"/>
  <c r="G1447" i="9"/>
  <c r="I1920" i="9"/>
  <c r="G1270" i="9"/>
  <c r="D271" i="9"/>
  <c r="H400" i="9"/>
  <c r="H576" i="9"/>
  <c r="H1789" i="9"/>
  <c r="H1729" i="9"/>
  <c r="F1789" i="9"/>
  <c r="F1729" i="9"/>
  <c r="F1702" i="9" s="1"/>
  <c r="D1789" i="9"/>
  <c r="D1842" i="9" s="1"/>
  <c r="G1789" i="9"/>
  <c r="G1842" i="9" s="1"/>
  <c r="G1729" i="9"/>
  <c r="I1642" i="9"/>
  <c r="E1641" i="9"/>
  <c r="G479" i="9"/>
  <c r="D576" i="9"/>
  <c r="D1734" i="9"/>
  <c r="D1787" i="9" s="1"/>
  <c r="H1734" i="9"/>
  <c r="H1701" i="9" s="1"/>
  <c r="H1389" i="9"/>
  <c r="G1734" i="9"/>
  <c r="G1787" i="9" s="1"/>
  <c r="G1389" i="9"/>
  <c r="G1046" i="9"/>
  <c r="G1045" i="9" s="1"/>
  <c r="G1041" i="9" s="1"/>
  <c r="H1449" i="9"/>
  <c r="H1502" i="9" s="1"/>
  <c r="H1301" i="9"/>
  <c r="G1449" i="9"/>
  <c r="G1361" i="9" s="1"/>
  <c r="G1301" i="9"/>
  <c r="D1449" i="9"/>
  <c r="D1502" i="9" s="1"/>
  <c r="F1449" i="9"/>
  <c r="F1502" i="9" s="1"/>
  <c r="F1301" i="9"/>
  <c r="D1270" i="9"/>
  <c r="G576" i="9"/>
  <c r="H223" i="9"/>
  <c r="G320" i="9"/>
  <c r="F1190" i="9"/>
  <c r="F528" i="9"/>
  <c r="F479" i="9"/>
  <c r="H1359" i="9"/>
  <c r="D45" i="9"/>
  <c r="I1192" i="9"/>
  <c r="G832" i="9"/>
  <c r="G971" i="9"/>
  <c r="F400" i="9"/>
  <c r="H964" i="9"/>
  <c r="H52" i="9"/>
  <c r="H38" i="9"/>
  <c r="G993" i="9"/>
  <c r="G992" i="9" s="1"/>
  <c r="G988" i="9" s="1"/>
  <c r="F1085" i="9"/>
  <c r="F961" i="9" s="1"/>
  <c r="F320" i="9"/>
  <c r="I44" i="9"/>
  <c r="E943" i="9"/>
  <c r="I943" i="9" s="1"/>
  <c r="D1556" i="9"/>
  <c r="H40" i="9"/>
  <c r="H832" i="9"/>
  <c r="F1896" i="9"/>
  <c r="H1073" i="9"/>
  <c r="F625" i="9"/>
  <c r="H1896" i="9"/>
  <c r="H54" i="9"/>
  <c r="G973" i="9"/>
  <c r="G144" i="9"/>
  <c r="F328" i="9"/>
  <c r="F324" i="9" s="1"/>
  <c r="G1278" i="9"/>
  <c r="G783" i="9"/>
  <c r="D142" i="9"/>
  <c r="F832" i="9"/>
  <c r="F880" i="9"/>
  <c r="F18" i="9"/>
  <c r="F14" i="9" s="1"/>
  <c r="G1366" i="9"/>
  <c r="I1100" i="9"/>
  <c r="H966" i="9"/>
  <c r="E438" i="9"/>
  <c r="E437" i="9" s="1"/>
  <c r="I437" i="9" s="1"/>
  <c r="G625" i="9"/>
  <c r="H271" i="9"/>
  <c r="H632" i="9"/>
  <c r="H628" i="9" s="1"/>
  <c r="E35" i="9"/>
  <c r="I35" i="9" s="1"/>
  <c r="G402" i="9"/>
  <c r="D320" i="9"/>
  <c r="H704" i="9"/>
  <c r="F42" i="9"/>
  <c r="F38" i="9" s="1"/>
  <c r="G880" i="9"/>
  <c r="E714" i="9"/>
  <c r="I714" i="9" s="1"/>
  <c r="I977" i="9"/>
  <c r="I60" i="9"/>
  <c r="E649" i="9"/>
  <c r="I649" i="9" s="1"/>
  <c r="I51" i="9"/>
  <c r="D47" i="9"/>
  <c r="F271" i="9"/>
  <c r="H1699" i="9"/>
  <c r="E1851" i="9"/>
  <c r="I1851" i="9" s="1"/>
  <c r="G528" i="9"/>
  <c r="G223" i="9"/>
  <c r="I20" i="9"/>
  <c r="G52" i="9"/>
  <c r="G704" i="9"/>
  <c r="D400" i="9"/>
  <c r="H479" i="9"/>
  <c r="D1951" i="9"/>
  <c r="H1613" i="9"/>
  <c r="G995" i="9"/>
  <c r="F402" i="9"/>
  <c r="H1611" i="9"/>
  <c r="F1699" i="9"/>
  <c r="G938" i="9"/>
  <c r="H783" i="9"/>
  <c r="G1161" i="9"/>
  <c r="D625" i="9"/>
  <c r="H402" i="9"/>
  <c r="H320" i="9"/>
  <c r="H45" i="9"/>
  <c r="G328" i="9"/>
  <c r="G324" i="9" s="1"/>
  <c r="D832" i="9"/>
  <c r="D1896" i="9"/>
  <c r="I1626" i="9"/>
  <c r="E1170" i="9"/>
  <c r="E1163" i="9" s="1"/>
  <c r="I962" i="9"/>
  <c r="D929" i="9"/>
  <c r="G957" i="9"/>
  <c r="G1951" i="9"/>
  <c r="F1618" i="9"/>
  <c r="F1614" i="9" s="1"/>
  <c r="G142" i="9"/>
  <c r="H142" i="9"/>
  <c r="H931" i="9"/>
  <c r="H18" i="9"/>
  <c r="H14" i="9" s="1"/>
  <c r="F706" i="9"/>
  <c r="G38" i="9"/>
  <c r="D783" i="9"/>
  <c r="D1215" i="9"/>
  <c r="E1628" i="9"/>
  <c r="I1628" i="9" s="1"/>
  <c r="E1288" i="9"/>
  <c r="I1288" i="9" s="1"/>
  <c r="I1276" i="9"/>
  <c r="I1381" i="9"/>
  <c r="D992" i="9"/>
  <c r="D988" i="9" s="1"/>
  <c r="I982" i="9"/>
  <c r="E728" i="9"/>
  <c r="I728" i="9" s="1"/>
  <c r="I719" i="9"/>
  <c r="G400" i="9"/>
  <c r="G1699" i="9"/>
  <c r="E1314" i="9"/>
  <c r="I1314" i="9" s="1"/>
  <c r="D528" i="9"/>
  <c r="G1611" i="9"/>
  <c r="H1842" i="9"/>
  <c r="F1359" i="9"/>
  <c r="F929" i="9"/>
  <c r="G54" i="9"/>
  <c r="E1286" i="9"/>
  <c r="I1286" i="9" s="1"/>
  <c r="D1273" i="9"/>
  <c r="I43" i="9"/>
  <c r="E229" i="9"/>
  <c r="I229" i="9" s="1"/>
  <c r="D1699" i="9"/>
  <c r="F1787" i="9"/>
  <c r="H957" i="9"/>
  <c r="F992" i="9"/>
  <c r="F988" i="9" s="1"/>
  <c r="G959" i="9"/>
  <c r="D938" i="9"/>
  <c r="G407" i="9"/>
  <c r="G403" i="9" s="1"/>
  <c r="F52" i="9"/>
  <c r="H150" i="9"/>
  <c r="H145" i="9" s="1"/>
  <c r="F1951" i="9"/>
  <c r="H1270" i="9"/>
  <c r="F576" i="9"/>
  <c r="I56" i="9"/>
  <c r="G40" i="9"/>
  <c r="E19" i="9"/>
  <c r="I19" i="9" s="1"/>
  <c r="G1896" i="9"/>
  <c r="H625" i="9"/>
  <c r="I947" i="9"/>
  <c r="H711" i="9"/>
  <c r="H707" i="9" s="1"/>
  <c r="H47" i="9"/>
  <c r="D18" i="9"/>
  <c r="D14" i="9" s="1"/>
  <c r="E1225" i="9"/>
  <c r="E1218" i="9" s="1"/>
  <c r="F937" i="9"/>
  <c r="D150" i="9"/>
  <c r="D145" i="9" s="1"/>
  <c r="F70" i="9"/>
  <c r="F66" i="9" s="1"/>
  <c r="F54" i="9"/>
  <c r="D1278" i="9"/>
  <c r="H1215" i="9"/>
  <c r="G18" i="9"/>
  <c r="G14" i="9" s="1"/>
  <c r="H959" i="9"/>
  <c r="E721" i="9"/>
  <c r="I721" i="9" s="1"/>
  <c r="H144" i="9"/>
  <c r="I970" i="9"/>
  <c r="D1073" i="9"/>
  <c r="E1814" i="9"/>
  <c r="I1814" i="9" s="1"/>
  <c r="E726" i="9"/>
  <c r="I726" i="9" s="1"/>
  <c r="E712" i="9"/>
  <c r="I712" i="9" s="1"/>
  <c r="E325" i="9"/>
  <c r="I325" i="9" s="1"/>
  <c r="E422" i="9"/>
  <c r="I422" i="9" s="1"/>
  <c r="E1097" i="9"/>
  <c r="I1097" i="9" s="1"/>
  <c r="E967" i="9"/>
  <c r="I967" i="9" s="1"/>
  <c r="E647" i="9"/>
  <c r="I647" i="9" s="1"/>
  <c r="E1923" i="9"/>
  <c r="I1923" i="9" s="1"/>
  <c r="E80" i="9"/>
  <c r="I80" i="9" s="1"/>
  <c r="E424" i="9"/>
  <c r="I424" i="9" s="1"/>
  <c r="E199" i="9"/>
  <c r="E198" i="9" s="1"/>
  <c r="I198" i="9" s="1"/>
  <c r="E23" i="9"/>
  <c r="I23" i="9" s="1"/>
  <c r="E278" i="9"/>
  <c r="E1474" i="9"/>
  <c r="I1474" i="9" s="1"/>
  <c r="D1611" i="9"/>
  <c r="E976" i="9"/>
  <c r="E971" i="9" s="1"/>
  <c r="I1719" i="9"/>
  <c r="I1714" i="9"/>
  <c r="G1613" i="9"/>
  <c r="E1331" i="9"/>
  <c r="E1327" i="9" s="1"/>
  <c r="I630" i="9"/>
  <c r="H1951" i="9"/>
  <c r="E1395" i="9"/>
  <c r="E1716" i="9"/>
  <c r="I1716" i="9" s="1"/>
  <c r="E1709" i="9"/>
  <c r="I1709" i="9" s="1"/>
  <c r="I1475" i="9"/>
  <c r="E1281" i="9"/>
  <c r="I1281" i="9" s="1"/>
  <c r="F1366" i="9"/>
  <c r="F1362" i="9" s="1"/>
  <c r="F704" i="9"/>
  <c r="H328" i="9"/>
  <c r="H324" i="9" s="1"/>
  <c r="G150" i="9"/>
  <c r="G145" i="9" s="1"/>
  <c r="E27" i="9"/>
  <c r="I27" i="9" s="1"/>
  <c r="F407" i="9"/>
  <c r="F403" i="9" s="1"/>
  <c r="I165" i="9"/>
  <c r="I58" i="9"/>
  <c r="F938" i="9"/>
  <c r="D1109" i="9"/>
  <c r="D1108" i="9" s="1"/>
  <c r="D1075" i="9" s="1"/>
  <c r="D934" i="9"/>
  <c r="D704" i="9"/>
  <c r="D1706" i="9"/>
  <c r="E358" i="9"/>
  <c r="I358" i="9" s="1"/>
  <c r="I359" i="9"/>
  <c r="E1742" i="9"/>
  <c r="I1742" i="9" s="1"/>
  <c r="E1279" i="9"/>
  <c r="I1279" i="9" s="1"/>
  <c r="E1188" i="9"/>
  <c r="I1169" i="9"/>
  <c r="F1278" i="9"/>
  <c r="G706" i="9"/>
  <c r="E904" i="9"/>
  <c r="I904" i="9" s="1"/>
  <c r="E180" i="9"/>
  <c r="I180" i="9" s="1"/>
  <c r="E78" i="9"/>
  <c r="I78" i="9" s="1"/>
  <c r="I57" i="9"/>
  <c r="I336" i="9"/>
  <c r="E201" i="9"/>
  <c r="I201" i="9" s="1"/>
  <c r="E1654" i="9"/>
  <c r="G1556" i="9"/>
  <c r="D1366" i="9"/>
  <c r="F1270" i="9"/>
  <c r="D52" i="9"/>
  <c r="D54" i="9"/>
  <c r="F1556" i="9"/>
  <c r="E708" i="9"/>
  <c r="I709" i="9"/>
  <c r="E551" i="9"/>
  <c r="I551" i="9" s="1"/>
  <c r="I552" i="9"/>
  <c r="E419" i="9"/>
  <c r="H407" i="9"/>
  <c r="H403" i="9" s="1"/>
  <c r="E85" i="9"/>
  <c r="I85" i="9" s="1"/>
  <c r="I89" i="9"/>
  <c r="E87" i="9"/>
  <c r="I87" i="9" s="1"/>
  <c r="I601" i="9"/>
  <c r="E600" i="9"/>
  <c r="I540" i="9"/>
  <c r="E539" i="9"/>
  <c r="I539" i="9" s="1"/>
  <c r="I355" i="9"/>
  <c r="I75" i="9"/>
  <c r="E73" i="9"/>
  <c r="I73" i="9" s="1"/>
  <c r="E71" i="9"/>
  <c r="G47" i="9"/>
  <c r="G45" i="9"/>
  <c r="I729" i="9"/>
  <c r="E55" i="9"/>
  <c r="E100" i="9"/>
  <c r="I300" i="9"/>
  <c r="E298" i="9"/>
  <c r="I298" i="9" s="1"/>
  <c r="E296" i="9"/>
  <c r="E1759" i="9"/>
  <c r="E1755" i="9" s="1"/>
  <c r="I1760" i="9"/>
  <c r="I1811" i="9"/>
  <c r="H1706" i="9"/>
  <c r="I1562" i="9"/>
  <c r="F1611" i="9"/>
  <c r="I1363" i="9"/>
  <c r="F973" i="9"/>
  <c r="F971" i="9"/>
  <c r="E1295" i="9"/>
  <c r="I1295" i="9" s="1"/>
  <c r="I1298" i="9"/>
  <c r="E1293" i="9"/>
  <c r="I1293" i="9" s="1"/>
  <c r="H1278" i="9"/>
  <c r="H1080" i="9"/>
  <c r="H1076" i="9" s="1"/>
  <c r="I969" i="9"/>
  <c r="E1000" i="9"/>
  <c r="I1000" i="9" s="1"/>
  <c r="F1024" i="9"/>
  <c r="F935" i="9"/>
  <c r="I975" i="9"/>
  <c r="H992" i="9"/>
  <c r="H988" i="9" s="1"/>
  <c r="G632" i="9"/>
  <c r="G628" i="9" s="1"/>
  <c r="I589" i="9"/>
  <c r="E588" i="9"/>
  <c r="I588" i="9" s="1"/>
  <c r="D632" i="9"/>
  <c r="D628" i="9" s="1"/>
  <c r="I548" i="9"/>
  <c r="I332" i="9"/>
  <c r="E41" i="9"/>
  <c r="I41" i="9" s="1"/>
  <c r="G966" i="9"/>
  <c r="G964" i="9"/>
  <c r="E963" i="9"/>
  <c r="I963" i="9" s="1"/>
  <c r="D973" i="9"/>
  <c r="D971" i="9"/>
  <c r="F711" i="9"/>
  <c r="F707" i="9" s="1"/>
  <c r="E741" i="9"/>
  <c r="I742" i="9"/>
  <c r="E404" i="9"/>
  <c r="I405" i="9"/>
  <c r="I147" i="9"/>
  <c r="E34" i="9"/>
  <c r="E146" i="9"/>
  <c r="E155" i="9"/>
  <c r="I68" i="9"/>
  <c r="E67" i="9"/>
  <c r="I487" i="9"/>
  <c r="I629" i="9"/>
  <c r="I492" i="9"/>
  <c r="E491" i="9"/>
  <c r="I491" i="9" s="1"/>
  <c r="I50" i="9"/>
  <c r="E338" i="9"/>
  <c r="I338" i="9" s="1"/>
  <c r="E1369" i="9"/>
  <c r="I1369" i="9" s="1"/>
  <c r="I1112" i="9"/>
  <c r="E1046" i="9"/>
  <c r="E1048" i="9"/>
  <c r="I1048" i="9" s="1"/>
  <c r="E997" i="9"/>
  <c r="I1050" i="9"/>
  <c r="E989" i="9"/>
  <c r="I990" i="9"/>
  <c r="I901" i="9"/>
  <c r="E758" i="9"/>
  <c r="I759" i="9"/>
  <c r="G1080" i="9"/>
  <c r="G1076" i="9" s="1"/>
  <c r="F1842" i="9"/>
  <c r="F1701" i="9"/>
  <c r="I1637" i="9"/>
  <c r="E1635" i="9"/>
  <c r="I1635" i="9" s="1"/>
  <c r="E1633" i="9"/>
  <c r="I1633" i="9" s="1"/>
  <c r="G1618" i="9"/>
  <c r="G1614" i="9" s="1"/>
  <c r="E1367" i="9"/>
  <c r="D966" i="9"/>
  <c r="D964" i="9"/>
  <c r="I1042" i="9"/>
  <c r="E1002" i="9"/>
  <c r="I1002" i="9" s="1"/>
  <c r="I1384" i="9"/>
  <c r="E1383" i="9"/>
  <c r="I1383" i="9" s="1"/>
  <c r="G1024" i="9"/>
  <c r="G935" i="9"/>
  <c r="E954" i="9"/>
  <c r="D953" i="9"/>
  <c r="I839" i="9"/>
  <c r="E838" i="9"/>
  <c r="E968" i="9"/>
  <c r="E960" i="9"/>
  <c r="I960" i="9" s="1"/>
  <c r="H1161" i="9"/>
  <c r="H1075" i="9"/>
  <c r="E662" i="9"/>
  <c r="I663" i="9"/>
  <c r="I804" i="9"/>
  <c r="F966" i="9"/>
  <c r="F964" i="9"/>
  <c r="E999" i="9"/>
  <c r="I999" i="9" s="1"/>
  <c r="I1052" i="9"/>
  <c r="E503" i="9"/>
  <c r="I504" i="9"/>
  <c r="I194" i="9"/>
  <c r="I118" i="9"/>
  <c r="E117" i="9"/>
  <c r="I436" i="9"/>
  <c r="E343" i="9"/>
  <c r="I343" i="9" s="1"/>
  <c r="I347" i="9"/>
  <c r="E345" i="9"/>
  <c r="I345" i="9" s="1"/>
  <c r="F144" i="9"/>
  <c r="F223" i="9"/>
  <c r="F47" i="9"/>
  <c r="F45" i="9"/>
  <c r="I535" i="9"/>
  <c r="I459" i="9"/>
  <c r="E455" i="9"/>
  <c r="E457" i="9"/>
  <c r="I457" i="9" s="1"/>
  <c r="F150" i="9"/>
  <c r="F145" i="9" s="1"/>
  <c r="E679" i="9"/>
  <c r="I679" i="9" s="1"/>
  <c r="I680" i="9"/>
  <c r="D144" i="9"/>
  <c r="E48" i="9"/>
  <c r="I48" i="9" s="1"/>
  <c r="E1906" i="9"/>
  <c r="I1907" i="9"/>
  <c r="I1798" i="9"/>
  <c r="E1797" i="9"/>
  <c r="E1723" i="9"/>
  <c r="I1723" i="9" s="1"/>
  <c r="E1721" i="9"/>
  <c r="I1721" i="9" s="1"/>
  <c r="I1725" i="9"/>
  <c r="I1707" i="9"/>
  <c r="I1567" i="9"/>
  <c r="E1566" i="9"/>
  <c r="I1566" i="9" s="1"/>
  <c r="I1471" i="9"/>
  <c r="I1516" i="9"/>
  <c r="E1511" i="9"/>
  <c r="E1242" i="9"/>
  <c r="E1238" i="9" s="1"/>
  <c r="I1243" i="9"/>
  <c r="I1138" i="9"/>
  <c r="E1134" i="9"/>
  <c r="E1136" i="9"/>
  <c r="I1136" i="9" s="1"/>
  <c r="E1087" i="9"/>
  <c r="I1087" i="9" s="1"/>
  <c r="E937" i="9"/>
  <c r="E1027" i="9"/>
  <c r="I1027" i="9" s="1"/>
  <c r="I1672" i="9"/>
  <c r="E1671" i="9"/>
  <c r="E1667" i="9" s="1"/>
  <c r="E1457" i="9"/>
  <c r="I1458" i="9"/>
  <c r="F1163" i="9"/>
  <c r="F1162" i="9" s="1"/>
  <c r="E974" i="9"/>
  <c r="I974" i="9" s="1"/>
  <c r="E1868" i="9"/>
  <c r="E1864" i="9" s="1"/>
  <c r="G1706" i="9"/>
  <c r="I1623" i="9"/>
  <c r="E1621" i="9"/>
  <c r="I1621" i="9" s="1"/>
  <c r="E1619" i="9"/>
  <c r="I1584" i="9"/>
  <c r="E1583" i="9"/>
  <c r="E1579" i="9" s="1"/>
  <c r="I1529" i="9"/>
  <c r="E1528" i="9"/>
  <c r="E1524" i="9" s="1"/>
  <c r="H1556" i="9"/>
  <c r="I1420" i="9"/>
  <c r="E1419" i="9"/>
  <c r="E1415" i="9" s="1"/>
  <c r="E1190" i="9"/>
  <c r="I1117" i="9"/>
  <c r="E1116" i="9"/>
  <c r="I1116" i="9" s="1"/>
  <c r="I1092" i="9"/>
  <c r="E1090" i="9"/>
  <c r="I1090" i="9" s="1"/>
  <c r="E1088" i="9"/>
  <c r="I1088" i="9" s="1"/>
  <c r="E1028" i="9"/>
  <c r="I1028" i="9" s="1"/>
  <c r="I1029" i="9"/>
  <c r="H973" i="9"/>
  <c r="H971" i="9"/>
  <c r="I940" i="9"/>
  <c r="E939" i="9"/>
  <c r="D1083" i="9"/>
  <c r="D1081" i="9"/>
  <c r="D1080" i="9" s="1"/>
  <c r="D1076" i="9" s="1"/>
  <c r="D961" i="9"/>
  <c r="E1085" i="9"/>
  <c r="G937" i="9"/>
  <c r="E935" i="9"/>
  <c r="E1025" i="9"/>
  <c r="I1025" i="9" s="1"/>
  <c r="D1618" i="9"/>
  <c r="D1614" i="9" s="1"/>
  <c r="I1378" i="9"/>
  <c r="E1374" i="9"/>
  <c r="I1374" i="9" s="1"/>
  <c r="E1376" i="9"/>
  <c r="I1376" i="9" s="1"/>
  <c r="E807" i="9"/>
  <c r="I807" i="9" s="1"/>
  <c r="I676" i="9"/>
  <c r="G711" i="9"/>
  <c r="G707" i="9" s="1"/>
  <c r="E640" i="9"/>
  <c r="I640" i="9" s="1"/>
  <c r="I644" i="9"/>
  <c r="E642" i="9"/>
  <c r="I642" i="9" s="1"/>
  <c r="H929" i="9"/>
  <c r="H706" i="9"/>
  <c r="E1007" i="9"/>
  <c r="I1007" i="9" s="1"/>
  <c r="I1011" i="9"/>
  <c r="E1009" i="9"/>
  <c r="I1009" i="9" s="1"/>
  <c r="I888" i="9"/>
  <c r="E887" i="9"/>
  <c r="D880" i="9"/>
  <c r="E331" i="9"/>
  <c r="I331" i="9" s="1"/>
  <c r="I333" i="9"/>
  <c r="E329" i="9"/>
  <c r="D706" i="9"/>
  <c r="I584" i="9"/>
  <c r="D479" i="9"/>
  <c r="D402" i="9"/>
  <c r="E246" i="9"/>
  <c r="I247" i="9"/>
  <c r="E158" i="9"/>
  <c r="I158" i="9" s="1"/>
  <c r="I162" i="9"/>
  <c r="E160" i="9"/>
  <c r="I160" i="9" s="1"/>
  <c r="I637" i="9"/>
  <c r="E635" i="9"/>
  <c r="I635" i="9" s="1"/>
  <c r="E633" i="9"/>
  <c r="D70" i="9"/>
  <c r="D66" i="9" s="1"/>
  <c r="I791" i="9"/>
  <c r="E790" i="9"/>
  <c r="E412" i="9"/>
  <c r="E375" i="9"/>
  <c r="I376" i="9"/>
  <c r="F142" i="9"/>
  <c r="F65" i="9"/>
  <c r="H70" i="9"/>
  <c r="H66" i="9" s="1"/>
  <c r="D40" i="9"/>
  <c r="D38" i="9"/>
  <c r="I856" i="9"/>
  <c r="E855" i="9"/>
  <c r="D407" i="9"/>
  <c r="D403" i="9" s="1"/>
  <c r="D328" i="9"/>
  <c r="D324" i="9" s="1"/>
  <c r="E52" i="9"/>
  <c r="E1124" i="8"/>
  <c r="C1072" i="8"/>
  <c r="C1071" i="8" s="1"/>
  <c r="C1067" i="8" s="1"/>
  <c r="D931" i="8"/>
  <c r="D1569" i="8"/>
  <c r="D1334" i="8"/>
  <c r="D1064" i="8"/>
  <c r="D984" i="8"/>
  <c r="G271" i="8"/>
  <c r="F1888" i="8"/>
  <c r="E1389" i="8"/>
  <c r="I1389" i="8" s="1"/>
  <c r="I1079" i="8"/>
  <c r="E1004" i="8"/>
  <c r="I1004" i="8" s="1"/>
  <c r="D985" i="8"/>
  <c r="F973" i="8"/>
  <c r="C479" i="8"/>
  <c r="H70" i="8"/>
  <c r="H66" i="8" s="1"/>
  <c r="I80" i="8"/>
  <c r="F323" i="8"/>
  <c r="H271" i="8"/>
  <c r="I167" i="8"/>
  <c r="H144" i="8"/>
  <c r="G1888" i="8"/>
  <c r="C1339" i="8"/>
  <c r="C1335" i="8" s="1"/>
  <c r="I1723" i="8"/>
  <c r="G1653" i="8"/>
  <c r="F1257" i="8"/>
  <c r="F1253" i="8" s="1"/>
  <c r="D966" i="8"/>
  <c r="D929" i="8"/>
  <c r="F632" i="8"/>
  <c r="F628" i="8" s="1"/>
  <c r="F959" i="8"/>
  <c r="I976" i="8"/>
  <c r="I71" i="8"/>
  <c r="H142" i="8"/>
  <c r="E73" i="8"/>
  <c r="I201" i="8"/>
  <c r="G18" i="8"/>
  <c r="G14" i="8" s="1"/>
  <c r="E790" i="8"/>
  <c r="E786" i="8" s="1"/>
  <c r="F45" i="8"/>
  <c r="F961" i="8"/>
  <c r="F957" i="8" s="1"/>
  <c r="F1072" i="8"/>
  <c r="F1071" i="8" s="1"/>
  <c r="F1067" i="8" s="1"/>
  <c r="F144" i="8"/>
  <c r="H33" i="8"/>
  <c r="D1658" i="8"/>
  <c r="D1654" i="8" s="1"/>
  <c r="H1836" i="8"/>
  <c r="D1335" i="8"/>
  <c r="I947" i="8"/>
  <c r="I962" i="8"/>
  <c r="D328" i="8"/>
  <c r="D324" i="8" s="1"/>
  <c r="H1146" i="8"/>
  <c r="H938" i="8"/>
  <c r="H931" i="8" s="1"/>
  <c r="H981" i="8" s="1"/>
  <c r="I60" i="8"/>
  <c r="F40" i="8"/>
  <c r="H1569" i="8"/>
  <c r="H1334" i="8"/>
  <c r="H1332" i="8"/>
  <c r="H1252" i="8"/>
  <c r="I1354" i="8"/>
  <c r="F1146" i="8"/>
  <c r="C329" i="8"/>
  <c r="C328" i="8" s="1"/>
  <c r="C324" i="8" s="1"/>
  <c r="C42" i="8"/>
  <c r="E333" i="8"/>
  <c r="C23" i="8"/>
  <c r="C18" i="8" s="1"/>
  <c r="C14" i="8" s="1"/>
  <c r="E24" i="8"/>
  <c r="E457" i="8"/>
  <c r="I457" i="8" s="1"/>
  <c r="E455" i="8"/>
  <c r="I455" i="8" s="1"/>
  <c r="I459" i="8"/>
  <c r="E1661" i="8"/>
  <c r="I1661" i="8" s="1"/>
  <c r="E1579" i="8"/>
  <c r="I1579" i="8" s="1"/>
  <c r="D1576" i="8"/>
  <c r="D1572" i="8" s="1"/>
  <c r="I1584" i="8"/>
  <c r="I1265" i="8"/>
  <c r="G1072" i="8"/>
  <c r="G1071" i="8" s="1"/>
  <c r="G1067" i="8" s="1"/>
  <c r="F989" i="8"/>
  <c r="F985" i="8" s="1"/>
  <c r="G964" i="8"/>
  <c r="F880" i="8"/>
  <c r="D632" i="8"/>
  <c r="D628" i="8" s="1"/>
  <c r="I422" i="8"/>
  <c r="E358" i="8"/>
  <c r="I358" i="8" s="1"/>
  <c r="I338" i="8"/>
  <c r="F1836" i="8"/>
  <c r="I1255" i="8"/>
  <c r="E1254" i="8"/>
  <c r="I1254" i="8" s="1"/>
  <c r="E1356" i="8"/>
  <c r="I1356" i="8" s="1"/>
  <c r="E419" i="8"/>
  <c r="I419" i="8" s="1"/>
  <c r="C49" i="8"/>
  <c r="E49" i="8" s="1"/>
  <c r="I49" i="8" s="1"/>
  <c r="H971" i="8"/>
  <c r="E1527" i="8"/>
  <c r="I1527" i="8" s="1"/>
  <c r="D1197" i="8"/>
  <c r="I1673" i="8"/>
  <c r="E1577" i="8"/>
  <c r="I1544" i="8"/>
  <c r="I1359" i="8"/>
  <c r="G1339" i="8"/>
  <c r="G1335" i="8" s="1"/>
  <c r="I1152" i="8"/>
  <c r="I791" i="8"/>
  <c r="E714" i="8"/>
  <c r="C633" i="8"/>
  <c r="C632" i="8" s="1"/>
  <c r="C628" i="8" s="1"/>
  <c r="I970" i="8"/>
  <c r="E100" i="8"/>
  <c r="I100" i="8" s="1"/>
  <c r="F70" i="8"/>
  <c r="F66" i="8" s="1"/>
  <c r="E229" i="8"/>
  <c r="E225" i="8" s="1"/>
  <c r="G150" i="8"/>
  <c r="G145" i="8" s="1"/>
  <c r="E1609" i="8"/>
  <c r="G407" i="8"/>
  <c r="G403" i="8" s="1"/>
  <c r="I326" i="8"/>
  <c r="E325" i="8"/>
  <c r="I325" i="8" s="1"/>
  <c r="H40" i="8"/>
  <c r="H38" i="8"/>
  <c r="E1006" i="8"/>
  <c r="I1006" i="8" s="1"/>
  <c r="I1260" i="8"/>
  <c r="H1339" i="8"/>
  <c r="H1335" i="8" s="1"/>
  <c r="D832" i="8"/>
  <c r="E712" i="8"/>
  <c r="C402" i="8"/>
  <c r="F711" i="8"/>
  <c r="F707" i="8" s="1"/>
  <c r="H407" i="8"/>
  <c r="H403" i="8" s="1"/>
  <c r="E437" i="8"/>
  <c r="H1888" i="8"/>
  <c r="H1653" i="8"/>
  <c r="C151" i="8"/>
  <c r="C150" i="8" s="1"/>
  <c r="C145" i="8" s="1"/>
  <c r="C153" i="8"/>
  <c r="C43" i="8"/>
  <c r="E43" i="8" s="1"/>
  <c r="I43" i="8" s="1"/>
  <c r="E156" i="8"/>
  <c r="D38" i="8"/>
  <c r="D40" i="8"/>
  <c r="E412" i="8"/>
  <c r="E410" i="8" s="1"/>
  <c r="I410" i="8" s="1"/>
  <c r="C408" i="8"/>
  <c r="E35" i="8"/>
  <c r="I35" i="8" s="1"/>
  <c r="D973" i="8"/>
  <c r="D971" i="8"/>
  <c r="E975" i="8"/>
  <c r="I975" i="8" s="1"/>
  <c r="F1517" i="8"/>
  <c r="F1334" i="8"/>
  <c r="E1786" i="8"/>
  <c r="I1787" i="8"/>
  <c r="E1863" i="8"/>
  <c r="I1864" i="8"/>
  <c r="I1577" i="8"/>
  <c r="I1692" i="8"/>
  <c r="E1691" i="8"/>
  <c r="E1340" i="8"/>
  <c r="C1654" i="8"/>
  <c r="H1576" i="8"/>
  <c r="H1572" i="8" s="1"/>
  <c r="G1466" i="8"/>
  <c r="E1086" i="8"/>
  <c r="I1086" i="8" s="1"/>
  <c r="I1090" i="8"/>
  <c r="E1088" i="8"/>
  <c r="I1088" i="8" s="1"/>
  <c r="I1076" i="8"/>
  <c r="I1221" i="8"/>
  <c r="E1704" i="8"/>
  <c r="I1704" i="8" s="1"/>
  <c r="I1705" i="8"/>
  <c r="E1593" i="8"/>
  <c r="I1593" i="8" s="1"/>
  <c r="I1596" i="8"/>
  <c r="E1591" i="8"/>
  <c r="I1591" i="8" s="1"/>
  <c r="E1736" i="8"/>
  <c r="E1655" i="8"/>
  <c r="I1656" i="8"/>
  <c r="I1586" i="8"/>
  <c r="E1573" i="8"/>
  <c r="I1574" i="8"/>
  <c r="E1342" i="8"/>
  <c r="I1342" i="8" s="1"/>
  <c r="E1283" i="8"/>
  <c r="E1441" i="8"/>
  <c r="G1334" i="8"/>
  <c r="E1274" i="8"/>
  <c r="I1274" i="8" s="1"/>
  <c r="I1277" i="8"/>
  <c r="E1272" i="8"/>
  <c r="I1272" i="8" s="1"/>
  <c r="F1658" i="8"/>
  <c r="F1654" i="8" s="1"/>
  <c r="E1520" i="8"/>
  <c r="E1307" i="8"/>
  <c r="I1208" i="8"/>
  <c r="E1207" i="8"/>
  <c r="G1146" i="8"/>
  <c r="G1015" i="8"/>
  <c r="G1014" i="8" s="1"/>
  <c r="E1224" i="8"/>
  <c r="I1224" i="8" s="1"/>
  <c r="E1175" i="8"/>
  <c r="I1175" i="8" s="1"/>
  <c r="E1173" i="8"/>
  <c r="I1177" i="8"/>
  <c r="G1151" i="8"/>
  <c r="G1148" i="8" s="1"/>
  <c r="G1147" i="8" s="1"/>
  <c r="G1197" i="8" s="1"/>
  <c r="G935" i="8"/>
  <c r="D964" i="8"/>
  <c r="I790" i="8"/>
  <c r="C963" i="8"/>
  <c r="E963" i="8" s="1"/>
  <c r="I963" i="8" s="1"/>
  <c r="E1078" i="8"/>
  <c r="I1078" i="8" s="1"/>
  <c r="G985" i="8"/>
  <c r="I993" i="8"/>
  <c r="E960" i="8"/>
  <c r="I960" i="8" s="1"/>
  <c r="I714" i="8"/>
  <c r="C992" i="8"/>
  <c r="C961" i="8"/>
  <c r="D959" i="8"/>
  <c r="D957" i="8"/>
  <c r="C728" i="8"/>
  <c r="C726" i="8"/>
  <c r="C711" i="8" s="1"/>
  <c r="C707" i="8" s="1"/>
  <c r="E731" i="8"/>
  <c r="C57" i="8"/>
  <c r="H632" i="8"/>
  <c r="H628" i="8" s="1"/>
  <c r="I856" i="8"/>
  <c r="E855" i="8"/>
  <c r="I647" i="8"/>
  <c r="I637" i="8"/>
  <c r="E635" i="8"/>
  <c r="I635" i="8" s="1"/>
  <c r="E633" i="8"/>
  <c r="E420" i="8"/>
  <c r="C415" i="8"/>
  <c r="C50" i="8"/>
  <c r="I451" i="8"/>
  <c r="C417" i="8"/>
  <c r="I404" i="8"/>
  <c r="E345" i="8"/>
  <c r="I345" i="8" s="1"/>
  <c r="I348" i="8"/>
  <c r="E343" i="8"/>
  <c r="I343" i="8" s="1"/>
  <c r="I67" i="8"/>
  <c r="G632" i="8"/>
  <c r="G628" i="8" s="1"/>
  <c r="I629" i="8"/>
  <c r="I535" i="8"/>
  <c r="E534" i="8"/>
  <c r="I534" i="8" s="1"/>
  <c r="I418" i="8"/>
  <c r="E48" i="8"/>
  <c r="I48" i="8" s="1"/>
  <c r="I376" i="8"/>
  <c r="E375" i="8"/>
  <c r="I296" i="8"/>
  <c r="E295" i="8"/>
  <c r="F54" i="8"/>
  <c r="F52" i="8"/>
  <c r="E87" i="8"/>
  <c r="I87" i="8" s="1"/>
  <c r="I90" i="8"/>
  <c r="E85" i="8"/>
  <c r="I28" i="8"/>
  <c r="E27" i="8"/>
  <c r="I27" i="8" s="1"/>
  <c r="I56" i="8"/>
  <c r="E354" i="8"/>
  <c r="E160" i="8"/>
  <c r="I160" i="8" s="1"/>
  <c r="I163" i="8"/>
  <c r="E158" i="8"/>
  <c r="I158" i="8" s="1"/>
  <c r="I1594" i="8"/>
  <c r="E974" i="8"/>
  <c r="I1336" i="8"/>
  <c r="I1493" i="8"/>
  <c r="E1492" i="8"/>
  <c r="E1668" i="8"/>
  <c r="I1668" i="8" s="1"/>
  <c r="E1121" i="8"/>
  <c r="I1122" i="8"/>
  <c r="E1104" i="8"/>
  <c r="I1104" i="8" s="1"/>
  <c r="E939" i="8"/>
  <c r="I940" i="8"/>
  <c r="I786" i="8"/>
  <c r="E785" i="8"/>
  <c r="I1023" i="8"/>
  <c r="E1022" i="8"/>
  <c r="I1022" i="8" s="1"/>
  <c r="E679" i="8"/>
  <c r="I680" i="8"/>
  <c r="E953" i="8"/>
  <c r="I954" i="8"/>
  <c r="E943" i="8"/>
  <c r="I943" i="8" s="1"/>
  <c r="I944" i="8"/>
  <c r="I712" i="8"/>
  <c r="I548" i="8"/>
  <c r="D1071" i="8"/>
  <c r="D1067" i="8" s="1"/>
  <c r="G959" i="8"/>
  <c r="G957" i="8"/>
  <c r="F1015" i="8"/>
  <c r="F1014" i="8" s="1"/>
  <c r="I516" i="8"/>
  <c r="E513" i="8"/>
  <c r="I513" i="8" s="1"/>
  <c r="E511" i="8"/>
  <c r="G54" i="8"/>
  <c r="G52" i="8"/>
  <c r="G37" i="8" s="1"/>
  <c r="G32" i="8" s="1"/>
  <c r="G62" i="8" s="1"/>
  <c r="D706" i="8"/>
  <c r="H706" i="8"/>
  <c r="G320" i="8"/>
  <c r="I73" i="8"/>
  <c r="I199" i="8"/>
  <c r="E198" i="8"/>
  <c r="E117" i="8"/>
  <c r="D52" i="8"/>
  <c r="G144" i="8"/>
  <c r="I1812" i="8"/>
  <c r="E1811" i="8"/>
  <c r="D1888" i="8"/>
  <c r="D1653" i="8"/>
  <c r="E1659" i="8"/>
  <c r="E1424" i="8"/>
  <c r="I1425" i="8"/>
  <c r="E1364" i="8"/>
  <c r="I1365" i="8"/>
  <c r="I1267" i="8"/>
  <c r="I1350" i="8"/>
  <c r="E967" i="8"/>
  <c r="I967" i="8" s="1"/>
  <c r="I1351" i="8"/>
  <c r="E1347" i="8"/>
  <c r="I1347" i="8" s="1"/>
  <c r="E1349" i="8"/>
  <c r="I1349" i="8" s="1"/>
  <c r="I1155" i="8"/>
  <c r="E1148" i="8"/>
  <c r="I1124" i="8"/>
  <c r="G973" i="8"/>
  <c r="G971" i="8"/>
  <c r="D1066" i="8"/>
  <c r="F964" i="8"/>
  <c r="F956" i="8" s="1"/>
  <c r="F952" i="8" s="1"/>
  <c r="I969" i="8"/>
  <c r="F966" i="8"/>
  <c r="I997" i="8"/>
  <c r="H956" i="8"/>
  <c r="H952" i="8" s="1"/>
  <c r="I1044" i="8"/>
  <c r="E1042" i="8"/>
  <c r="I1042" i="8" s="1"/>
  <c r="E994" i="8"/>
  <c r="E1040" i="8"/>
  <c r="E900" i="8"/>
  <c r="I900" i="8" s="1"/>
  <c r="D627" i="8"/>
  <c r="D704" i="8"/>
  <c r="E834" i="8"/>
  <c r="I838" i="8"/>
  <c r="I487" i="8"/>
  <c r="E486" i="8"/>
  <c r="E887" i="8"/>
  <c r="I888" i="8"/>
  <c r="E662" i="8"/>
  <c r="I663" i="8"/>
  <c r="I500" i="8"/>
  <c r="I1003" i="8"/>
  <c r="E999" i="8"/>
  <c r="I999" i="8" s="1"/>
  <c r="I933" i="8"/>
  <c r="I827" i="8"/>
  <c r="E822" i="8"/>
  <c r="I822" i="8" s="1"/>
  <c r="E824" i="8"/>
  <c r="I824" i="8" s="1"/>
  <c r="F706" i="8"/>
  <c r="E583" i="8"/>
  <c r="E55" i="8"/>
  <c r="I55" i="8" s="1"/>
  <c r="H47" i="8"/>
  <c r="H45" i="8"/>
  <c r="H37" i="8" s="1"/>
  <c r="I78" i="8"/>
  <c r="G70" i="8"/>
  <c r="G66" i="8" s="1"/>
  <c r="F37" i="8"/>
  <c r="F32" i="8" s="1"/>
  <c r="F62" i="8" s="1"/>
  <c r="E246" i="8"/>
  <c r="I247" i="8"/>
  <c r="I19" i="8"/>
  <c r="E1846" i="8"/>
  <c r="I1846" i="8" s="1"/>
  <c r="I1847" i="8"/>
  <c r="I1794" i="8"/>
  <c r="I1761" i="8"/>
  <c r="E1760" i="8"/>
  <c r="E1626" i="8"/>
  <c r="I1627" i="8"/>
  <c r="C1572" i="8"/>
  <c r="I1258" i="8"/>
  <c r="E1540" i="8"/>
  <c r="I1540" i="8" s="1"/>
  <c r="F1339" i="8"/>
  <c r="F1335" i="8" s="1"/>
  <c r="E1475" i="8"/>
  <c r="H1071" i="8"/>
  <c r="H1067" i="8" s="1"/>
  <c r="F1151" i="8"/>
  <c r="F935" i="8"/>
  <c r="I935" i="8" s="1"/>
  <c r="I1081" i="8"/>
  <c r="C934" i="8"/>
  <c r="C1015" i="8"/>
  <c r="C1014" i="8" s="1"/>
  <c r="C984" i="8" s="1"/>
  <c r="E1018" i="8"/>
  <c r="E966" i="8"/>
  <c r="I966" i="8" s="1"/>
  <c r="E964" i="8"/>
  <c r="I964" i="8" s="1"/>
  <c r="I968" i="8"/>
  <c r="E758" i="8"/>
  <c r="I759" i="8"/>
  <c r="E1100" i="8"/>
  <c r="C1097" i="8"/>
  <c r="C1096" i="8" s="1"/>
  <c r="C1066" i="8" s="1"/>
  <c r="I986" i="8"/>
  <c r="I411" i="8"/>
  <c r="E41" i="8"/>
  <c r="I41" i="8" s="1"/>
  <c r="I721" i="8"/>
  <c r="E708" i="8"/>
  <c r="I709" i="8"/>
  <c r="H627" i="8"/>
  <c r="H704" i="8"/>
  <c r="I612" i="8"/>
  <c r="E610" i="8"/>
  <c r="I610" i="8" s="1"/>
  <c r="E608" i="8"/>
  <c r="E551" i="8"/>
  <c r="I551" i="8" s="1"/>
  <c r="I552" i="8"/>
  <c r="C528" i="8"/>
  <c r="E741" i="8"/>
  <c r="I742" i="8"/>
  <c r="E649" i="8"/>
  <c r="I649" i="8" s="1"/>
  <c r="I808" i="8"/>
  <c r="E640" i="8"/>
  <c r="I640" i="8" s="1"/>
  <c r="I644" i="8"/>
  <c r="E642" i="8"/>
  <c r="I642" i="8" s="1"/>
  <c r="E454" i="8"/>
  <c r="I454" i="8" s="1"/>
  <c r="E180" i="8"/>
  <c r="I181" i="8"/>
  <c r="E424" i="8"/>
  <c r="I424" i="8" s="1"/>
  <c r="E224" i="8"/>
  <c r="I225" i="8"/>
  <c r="I278" i="8"/>
  <c r="E274" i="8"/>
  <c r="I229" i="8"/>
  <c r="D47" i="8"/>
  <c r="D45" i="8"/>
  <c r="E1169" i="7"/>
  <c r="I1169" i="7" s="1"/>
  <c r="H534" i="7"/>
  <c r="H530" i="7" s="1"/>
  <c r="H529" i="7" s="1"/>
  <c r="C992" i="7"/>
  <c r="H1172" i="7"/>
  <c r="H1168" i="7" s="1"/>
  <c r="G1173" i="7"/>
  <c r="G1172" i="7" s="1"/>
  <c r="G1168" i="7" s="1"/>
  <c r="E1180" i="7"/>
  <c r="I1180" i="7" s="1"/>
  <c r="F1173" i="7"/>
  <c r="F1172" i="7" s="1"/>
  <c r="F1168" i="7" s="1"/>
  <c r="D1172" i="7"/>
  <c r="D1168" i="7" s="1"/>
  <c r="E1113" i="7"/>
  <c r="I1154" i="7"/>
  <c r="G1155" i="7"/>
  <c r="H1155" i="7"/>
  <c r="H1148" i="7" s="1"/>
  <c r="H1147" i="7" s="1"/>
  <c r="D486" i="7"/>
  <c r="D482" i="7" s="1"/>
  <c r="E1105" i="7"/>
  <c r="H1104" i="7"/>
  <c r="H1097" i="7" s="1"/>
  <c r="H1096" i="7" s="1"/>
  <c r="G1175" i="7"/>
  <c r="G1151" i="7"/>
  <c r="C1173" i="7"/>
  <c r="C1172" i="7" s="1"/>
  <c r="C1168" i="7" s="1"/>
  <c r="E566" i="7"/>
  <c r="I566" i="7" s="1"/>
  <c r="E1164" i="7"/>
  <c r="I1164" i="7" s="1"/>
  <c r="F1151" i="7"/>
  <c r="D1155" i="7"/>
  <c r="D1148" i="7" s="1"/>
  <c r="D1147" i="7" s="1"/>
  <c r="G534" i="7"/>
  <c r="G530" i="7" s="1"/>
  <c r="G529" i="7" s="1"/>
  <c r="E1160" i="7"/>
  <c r="I1160" i="7" s="1"/>
  <c r="F1104" i="7"/>
  <c r="C1122" i="7"/>
  <c r="C1121" i="7" s="1"/>
  <c r="C1117" i="7" s="1"/>
  <c r="E1187" i="7"/>
  <c r="I1187" i="7" s="1"/>
  <c r="I1179" i="7"/>
  <c r="F1155" i="7"/>
  <c r="D1104" i="7"/>
  <c r="D1097" i="7" s="1"/>
  <c r="D1096" i="7" s="1"/>
  <c r="F534" i="7"/>
  <c r="F530" i="7" s="1"/>
  <c r="F529" i="7" s="1"/>
  <c r="G1104" i="7"/>
  <c r="C1124" i="7"/>
  <c r="E1109" i="7"/>
  <c r="F1122" i="7"/>
  <c r="C1175" i="7"/>
  <c r="C1148" i="7"/>
  <c r="C1147" i="7" s="1"/>
  <c r="E1151" i="7"/>
  <c r="I1177" i="7"/>
  <c r="E1175" i="7"/>
  <c r="E1173" i="7"/>
  <c r="E1152" i="7"/>
  <c r="I1152" i="7" s="1"/>
  <c r="I1165" i="7"/>
  <c r="I1184" i="7"/>
  <c r="E1189" i="7"/>
  <c r="I1189" i="7" s="1"/>
  <c r="F1175" i="7"/>
  <c r="E1156" i="7"/>
  <c r="E1182" i="7"/>
  <c r="I1182" i="7" s="1"/>
  <c r="I1161" i="7"/>
  <c r="I1191" i="7"/>
  <c r="G1100" i="7"/>
  <c r="F1100" i="7"/>
  <c r="C1100" i="7"/>
  <c r="E1100" i="7" s="1"/>
  <c r="E1122" i="7"/>
  <c r="E1124" i="7"/>
  <c r="E1101" i="7"/>
  <c r="F1124" i="7"/>
  <c r="G1124" i="7"/>
  <c r="E442" i="7"/>
  <c r="E535" i="7"/>
  <c r="I535" i="7" s="1"/>
  <c r="F583" i="7"/>
  <c r="F579" i="7" s="1"/>
  <c r="F578" i="7" s="1"/>
  <c r="F486" i="7"/>
  <c r="F482" i="7" s="1"/>
  <c r="H486" i="7"/>
  <c r="H482" i="7" s="1"/>
  <c r="G503" i="7"/>
  <c r="G499" i="7" s="1"/>
  <c r="E584" i="7"/>
  <c r="I584" i="7" s="1"/>
  <c r="E597" i="7"/>
  <c r="I597" i="7" s="1"/>
  <c r="G486" i="7"/>
  <c r="G482" i="7" s="1"/>
  <c r="G583" i="7"/>
  <c r="G579" i="7" s="1"/>
  <c r="G578" i="7" s="1"/>
  <c r="F437" i="7"/>
  <c r="C561" i="7"/>
  <c r="E552" i="7"/>
  <c r="I552" i="7" s="1"/>
  <c r="G437" i="7"/>
  <c r="G600" i="7"/>
  <c r="G596" i="7" s="1"/>
  <c r="E603" i="7"/>
  <c r="I603" i="7" s="1"/>
  <c r="H437" i="7"/>
  <c r="I500" i="7"/>
  <c r="I549" i="7"/>
  <c r="G551" i="7"/>
  <c r="G547" i="7" s="1"/>
  <c r="H600" i="7"/>
  <c r="H596" i="7" s="1"/>
  <c r="E615" i="7"/>
  <c r="I615" i="7" s="1"/>
  <c r="I501" i="7"/>
  <c r="C511" i="7"/>
  <c r="C503" i="7" s="1"/>
  <c r="C499" i="7" s="1"/>
  <c r="F551" i="7"/>
  <c r="F547" i="7" s="1"/>
  <c r="I570" i="7"/>
  <c r="H551" i="7"/>
  <c r="H547" i="7" s="1"/>
  <c r="E601" i="7"/>
  <c r="I601" i="7" s="1"/>
  <c r="E487" i="7"/>
  <c r="I487" i="7" s="1"/>
  <c r="F503" i="7"/>
  <c r="F499" i="7" s="1"/>
  <c r="E568" i="7"/>
  <c r="I568" i="7" s="1"/>
  <c r="D583" i="7"/>
  <c r="D579" i="7" s="1"/>
  <c r="D578" i="7" s="1"/>
  <c r="F600" i="7"/>
  <c r="F596" i="7" s="1"/>
  <c r="E520" i="7"/>
  <c r="I520" i="7" s="1"/>
  <c r="D534" i="7"/>
  <c r="D530" i="7" s="1"/>
  <c r="D529" i="7" s="1"/>
  <c r="E518" i="7"/>
  <c r="I518" i="7" s="1"/>
  <c r="C513" i="7"/>
  <c r="D600" i="7"/>
  <c r="D596" i="7" s="1"/>
  <c r="H503" i="7"/>
  <c r="H499" i="7" s="1"/>
  <c r="D551" i="7"/>
  <c r="D547" i="7" s="1"/>
  <c r="I605" i="7"/>
  <c r="D503" i="7"/>
  <c r="D499" i="7" s="1"/>
  <c r="D437" i="7"/>
  <c r="H583" i="7"/>
  <c r="H579" i="7" s="1"/>
  <c r="H578" i="7" s="1"/>
  <c r="I589" i="7"/>
  <c r="E588" i="7"/>
  <c r="I588" i="7" s="1"/>
  <c r="E610" i="7"/>
  <c r="I610" i="7" s="1"/>
  <c r="E608" i="7"/>
  <c r="I608" i="7" s="1"/>
  <c r="I612" i="7"/>
  <c r="I585" i="7"/>
  <c r="C608" i="7"/>
  <c r="C600" i="7" s="1"/>
  <c r="C596" i="7" s="1"/>
  <c r="C610" i="7"/>
  <c r="C588" i="7"/>
  <c r="C583" i="7" s="1"/>
  <c r="C579" i="7" s="1"/>
  <c r="C578" i="7" s="1"/>
  <c r="E582" i="7"/>
  <c r="E617" i="7"/>
  <c r="I617" i="7" s="1"/>
  <c r="I564" i="7"/>
  <c r="E559" i="7"/>
  <c r="I559" i="7" s="1"/>
  <c r="E561" i="7"/>
  <c r="I561" i="7" s="1"/>
  <c r="E533" i="7"/>
  <c r="I533" i="7" s="1"/>
  <c r="I540" i="7"/>
  <c r="E539" i="7"/>
  <c r="I539" i="7" s="1"/>
  <c r="E554" i="7"/>
  <c r="I554" i="7" s="1"/>
  <c r="I556" i="7"/>
  <c r="C539" i="7"/>
  <c r="C534" i="7" s="1"/>
  <c r="C530" i="7" s="1"/>
  <c r="C529" i="7" s="1"/>
  <c r="I548" i="7"/>
  <c r="C559" i="7"/>
  <c r="C551" i="7" s="1"/>
  <c r="C547" i="7" s="1"/>
  <c r="I538" i="7"/>
  <c r="E439" i="7"/>
  <c r="E438" i="7" s="1"/>
  <c r="C438" i="7"/>
  <c r="C437" i="7" s="1"/>
  <c r="I508" i="7"/>
  <c r="E504" i="7"/>
  <c r="E506" i="7"/>
  <c r="I506" i="7" s="1"/>
  <c r="I492" i="7"/>
  <c r="E491" i="7"/>
  <c r="I491" i="7" s="1"/>
  <c r="C491" i="7"/>
  <c r="C486" i="7" s="1"/>
  <c r="C482" i="7" s="1"/>
  <c r="E511" i="7"/>
  <c r="I511" i="7" s="1"/>
  <c r="E513" i="7"/>
  <c r="I513" i="7" s="1"/>
  <c r="E469" i="7"/>
  <c r="I469" i="7" s="1"/>
  <c r="E471" i="7"/>
  <c r="I471" i="7" s="1"/>
  <c r="I473" i="7"/>
  <c r="C469" i="7"/>
  <c r="I466" i="7"/>
  <c r="E462" i="7"/>
  <c r="I462" i="7" s="1"/>
  <c r="E464" i="7"/>
  <c r="I464" i="7" s="1"/>
  <c r="H1362" i="9" l="1"/>
  <c r="G1163" i="9"/>
  <c r="G1162" i="9" s="1"/>
  <c r="G1215" i="9" s="1"/>
  <c r="H1361" i="9"/>
  <c r="G1701" i="9"/>
  <c r="I438" i="9"/>
  <c r="G1274" i="9"/>
  <c r="F1274" i="9"/>
  <c r="G1362" i="9"/>
  <c r="E1919" i="9"/>
  <c r="I1919" i="9" s="1"/>
  <c r="E1470" i="9"/>
  <c r="H1274" i="9"/>
  <c r="G1702" i="9"/>
  <c r="H1702" i="9"/>
  <c r="E1810" i="9"/>
  <c r="I1641" i="9"/>
  <c r="I1190" i="9"/>
  <c r="D1701" i="9"/>
  <c r="D1361" i="9"/>
  <c r="G1502" i="9"/>
  <c r="E225" i="9"/>
  <c r="I225" i="9" s="1"/>
  <c r="F1361" i="9"/>
  <c r="D1729" i="9"/>
  <c r="D1702" i="9" s="1"/>
  <c r="H1787" i="9"/>
  <c r="I976" i="9"/>
  <c r="D1389" i="9"/>
  <c r="D1362" i="9" s="1"/>
  <c r="D1301" i="9"/>
  <c r="D1274" i="9" s="1"/>
  <c r="D931" i="9"/>
  <c r="I1225" i="9"/>
  <c r="F1081" i="9"/>
  <c r="F1080" i="9" s="1"/>
  <c r="F1076" i="9" s="1"/>
  <c r="F1215" i="9"/>
  <c r="F1083" i="9"/>
  <c r="E176" i="9"/>
  <c r="E175" i="9" s="1"/>
  <c r="I1188" i="9"/>
  <c r="H37" i="9"/>
  <c r="H32" i="9" s="1"/>
  <c r="H62" i="9" s="1"/>
  <c r="I1170" i="9"/>
  <c r="E1278" i="9"/>
  <c r="G956" i="9"/>
  <c r="G952" i="9" s="1"/>
  <c r="F40" i="9"/>
  <c r="E1844" i="9"/>
  <c r="I1844" i="9" s="1"/>
  <c r="F37" i="9"/>
  <c r="F32" i="9" s="1"/>
  <c r="F62" i="9" s="1"/>
  <c r="I52" i="9"/>
  <c r="E1734" i="9"/>
  <c r="I1470" i="9"/>
  <c r="G37" i="9"/>
  <c r="G32" i="9" s="1"/>
  <c r="G62" i="9" s="1"/>
  <c r="D37" i="9"/>
  <c r="D32" i="9" s="1"/>
  <c r="D62" i="9" s="1"/>
  <c r="H956" i="9"/>
  <c r="I199" i="9"/>
  <c r="E1187" i="9"/>
  <c r="E900" i="9"/>
  <c r="I900" i="9" s="1"/>
  <c r="I971" i="9"/>
  <c r="E711" i="9"/>
  <c r="I711" i="9" s="1"/>
  <c r="I1810" i="9"/>
  <c r="E803" i="9"/>
  <c r="I803" i="9" s="1"/>
  <c r="E534" i="9"/>
  <c r="E530" i="9" s="1"/>
  <c r="I278" i="9"/>
  <c r="E274" i="9"/>
  <c r="E675" i="9"/>
  <c r="I675" i="9" s="1"/>
  <c r="I937" i="9"/>
  <c r="E433" i="9"/>
  <c r="I433" i="9" s="1"/>
  <c r="E547" i="9"/>
  <c r="I547" i="9" s="1"/>
  <c r="E18" i="9"/>
  <c r="E14" i="9" s="1"/>
  <c r="E354" i="9"/>
  <c r="I354" i="9" s="1"/>
  <c r="E1109" i="9"/>
  <c r="I1109" i="9" s="1"/>
  <c r="E1394" i="9"/>
  <c r="I1394" i="9" s="1"/>
  <c r="I1395" i="9"/>
  <c r="I1331" i="9"/>
  <c r="I1327" i="9"/>
  <c r="E1706" i="9"/>
  <c r="I1654" i="9"/>
  <c r="E1647" i="9"/>
  <c r="D1161" i="9"/>
  <c r="E938" i="9"/>
  <c r="I938" i="9" s="1"/>
  <c r="I939" i="9"/>
  <c r="I67" i="9"/>
  <c r="I741" i="9"/>
  <c r="E737" i="9"/>
  <c r="F1021" i="9"/>
  <c r="F1020" i="9" s="1"/>
  <c r="F934" i="9"/>
  <c r="F931" i="9" s="1"/>
  <c r="I855" i="9"/>
  <c r="E851" i="9"/>
  <c r="I851" i="9" s="1"/>
  <c r="I375" i="9"/>
  <c r="E371" i="9"/>
  <c r="I371" i="9" s="1"/>
  <c r="I790" i="9"/>
  <c r="E786" i="9"/>
  <c r="E583" i="9"/>
  <c r="I1419" i="9"/>
  <c r="I1906" i="9"/>
  <c r="E1899" i="9"/>
  <c r="I117" i="9"/>
  <c r="E113" i="9"/>
  <c r="I113" i="9" s="1"/>
  <c r="E486" i="9"/>
  <c r="E42" i="9"/>
  <c r="I146" i="9"/>
  <c r="I404" i="9"/>
  <c r="E410" i="9"/>
  <c r="I410" i="9" s="1"/>
  <c r="I412" i="9"/>
  <c r="E408" i="9"/>
  <c r="I246" i="9"/>
  <c r="E242" i="9"/>
  <c r="I242" i="9" s="1"/>
  <c r="F1075" i="9"/>
  <c r="I1524" i="9"/>
  <c r="I1528" i="9"/>
  <c r="I1619" i="9"/>
  <c r="E1618" i="9"/>
  <c r="E1614" i="9" s="1"/>
  <c r="I1242" i="9"/>
  <c r="I1238" i="9"/>
  <c r="I1797" i="9"/>
  <c r="E1790" i="9"/>
  <c r="E454" i="9"/>
  <c r="I455" i="9"/>
  <c r="I503" i="9"/>
  <c r="E499" i="9"/>
  <c r="I499" i="9" s="1"/>
  <c r="I662" i="9"/>
  <c r="E658" i="9"/>
  <c r="E966" i="9"/>
  <c r="I966" i="9" s="1"/>
  <c r="E964" i="9"/>
  <c r="I964" i="9" s="1"/>
  <c r="I968" i="9"/>
  <c r="E953" i="9"/>
  <c r="I954" i="9"/>
  <c r="I758" i="9"/>
  <c r="E754" i="9"/>
  <c r="I754" i="9" s="1"/>
  <c r="I989" i="9"/>
  <c r="E1045" i="9"/>
  <c r="E1041" i="9" s="1"/>
  <c r="I1046" i="9"/>
  <c r="F959" i="9"/>
  <c r="F957" i="9"/>
  <c r="F956" i="9" s="1"/>
  <c r="F952" i="9" s="1"/>
  <c r="E33" i="9"/>
  <c r="I34" i="9"/>
  <c r="E973" i="9"/>
  <c r="I973" i="9" s="1"/>
  <c r="E1162" i="9"/>
  <c r="I1163" i="9"/>
  <c r="E1559" i="9"/>
  <c r="I600" i="9"/>
  <c r="E596" i="9"/>
  <c r="I596" i="9" s="1"/>
  <c r="I708" i="9"/>
  <c r="E1024" i="9"/>
  <c r="I100" i="9"/>
  <c r="E96" i="9"/>
  <c r="E417" i="9"/>
  <c r="I417" i="9" s="1"/>
  <c r="E415" i="9"/>
  <c r="I415" i="9" s="1"/>
  <c r="I419" i="9"/>
  <c r="I633" i="9"/>
  <c r="E632" i="9"/>
  <c r="E328" i="9"/>
  <c r="I329" i="9"/>
  <c r="I887" i="9"/>
  <c r="E883" i="9"/>
  <c r="D959" i="9"/>
  <c r="D957" i="9"/>
  <c r="D956" i="9" s="1"/>
  <c r="D952" i="9" s="1"/>
  <c r="I1583" i="9"/>
  <c r="I1579" i="9"/>
  <c r="I1868" i="9"/>
  <c r="I1864" i="9"/>
  <c r="I1671" i="9"/>
  <c r="I1667" i="9"/>
  <c r="E193" i="9"/>
  <c r="I193" i="9" s="1"/>
  <c r="G1021" i="9"/>
  <c r="G1020" i="9" s="1"/>
  <c r="G934" i="9"/>
  <c r="G931" i="9" s="1"/>
  <c r="E1366" i="9"/>
  <c r="I1367" i="9"/>
  <c r="I1218" i="9"/>
  <c r="E1217" i="9"/>
  <c r="E995" i="9"/>
  <c r="I995" i="9" s="1"/>
  <c r="E993" i="9"/>
  <c r="I997" i="9"/>
  <c r="I155" i="9"/>
  <c r="E153" i="9"/>
  <c r="I153" i="9" s="1"/>
  <c r="E151" i="9"/>
  <c r="E295" i="9"/>
  <c r="I296" i="9"/>
  <c r="E1083" i="9"/>
  <c r="E1081" i="9"/>
  <c r="I1085" i="9"/>
  <c r="I1457" i="9"/>
  <c r="E1450" i="9"/>
  <c r="E1133" i="9"/>
  <c r="E1129" i="9" s="1"/>
  <c r="I1134" i="9"/>
  <c r="E1504" i="9"/>
  <c r="I1511" i="9"/>
  <c r="I838" i="9"/>
  <c r="E834" i="9"/>
  <c r="I935" i="9"/>
  <c r="E961" i="9"/>
  <c r="I1759" i="9"/>
  <c r="I1755" i="9"/>
  <c r="I55" i="9"/>
  <c r="E54" i="9"/>
  <c r="I54" i="9" s="1"/>
  <c r="E70" i="9"/>
  <c r="I70" i="9" s="1"/>
  <c r="I71" i="9"/>
  <c r="E49" i="9"/>
  <c r="D37" i="8"/>
  <c r="D32" i="8" s="1"/>
  <c r="D62" i="8" s="1"/>
  <c r="H32" i="8"/>
  <c r="H62" i="8" s="1"/>
  <c r="E1385" i="8"/>
  <c r="I1385" i="8" s="1"/>
  <c r="C407" i="8"/>
  <c r="C403" i="8" s="1"/>
  <c r="E1257" i="8"/>
  <c r="E96" i="8"/>
  <c r="I96" i="8" s="1"/>
  <c r="D956" i="8"/>
  <c r="D952" i="8" s="1"/>
  <c r="D981" i="8" s="1"/>
  <c r="E971" i="8"/>
  <c r="I437" i="8"/>
  <c r="E433" i="8"/>
  <c r="C40" i="8"/>
  <c r="E42" i="8"/>
  <c r="C38" i="8"/>
  <c r="I24" i="8"/>
  <c r="E23" i="8"/>
  <c r="E807" i="8"/>
  <c r="E153" i="8"/>
  <c r="I153" i="8" s="1"/>
  <c r="E151" i="8"/>
  <c r="I151" i="8" s="1"/>
  <c r="I156" i="8"/>
  <c r="E33" i="8"/>
  <c r="I33" i="8" s="1"/>
  <c r="G934" i="8"/>
  <c r="G931" i="8" s="1"/>
  <c r="G981" i="8" s="1"/>
  <c r="I412" i="8"/>
  <c r="E408" i="8"/>
  <c r="I408" i="8" s="1"/>
  <c r="I1609" i="8"/>
  <c r="E1602" i="8"/>
  <c r="I333" i="8"/>
  <c r="E329" i="8"/>
  <c r="E331" i="8"/>
  <c r="I331" i="8" s="1"/>
  <c r="I807" i="8"/>
  <c r="E803" i="8"/>
  <c r="I803" i="8" s="1"/>
  <c r="I758" i="8"/>
  <c r="E754" i="8"/>
  <c r="I754" i="8" s="1"/>
  <c r="I1018" i="8"/>
  <c r="E1015" i="8"/>
  <c r="I486" i="8"/>
  <c r="E482" i="8"/>
  <c r="E833" i="8"/>
  <c r="I834" i="8"/>
  <c r="E1039" i="8"/>
  <c r="I1040" i="8"/>
  <c r="E1658" i="8"/>
  <c r="I1658" i="8" s="1"/>
  <c r="I1659" i="8"/>
  <c r="I117" i="8"/>
  <c r="E113" i="8"/>
  <c r="I113" i="8" s="1"/>
  <c r="I939" i="8"/>
  <c r="E938" i="8"/>
  <c r="I938" i="8" s="1"/>
  <c r="I85" i="8"/>
  <c r="E70" i="8"/>
  <c r="E50" i="8"/>
  <c r="C45" i="8"/>
  <c r="C47" i="8"/>
  <c r="G1066" i="8"/>
  <c r="E1519" i="8"/>
  <c r="I1520" i="8"/>
  <c r="E1839" i="8"/>
  <c r="E1074" i="8"/>
  <c r="I1074" i="8" s="1"/>
  <c r="E1339" i="8"/>
  <c r="I1340" i="8"/>
  <c r="E1576" i="8"/>
  <c r="I1576" i="8" s="1"/>
  <c r="I224" i="8"/>
  <c r="I608" i="8"/>
  <c r="E600" i="8"/>
  <c r="F1148" i="8"/>
  <c r="F1147" i="8" s="1"/>
  <c r="I1151" i="8"/>
  <c r="I246" i="8"/>
  <c r="E242" i="8"/>
  <c r="I242" i="8" s="1"/>
  <c r="I583" i="8"/>
  <c r="E579" i="8"/>
  <c r="I662" i="8"/>
  <c r="E658" i="8"/>
  <c r="I994" i="8"/>
  <c r="E992" i="8"/>
  <c r="I992" i="8" s="1"/>
  <c r="E990" i="8"/>
  <c r="I1364" i="8"/>
  <c r="E1414" i="8"/>
  <c r="I1414" i="8" s="1"/>
  <c r="I198" i="8"/>
  <c r="E193" i="8"/>
  <c r="I193" i="8" s="1"/>
  <c r="F934" i="8"/>
  <c r="F931" i="8" s="1"/>
  <c r="F981" i="8" s="1"/>
  <c r="G956" i="8"/>
  <c r="G952" i="8" s="1"/>
  <c r="E547" i="8"/>
  <c r="I547" i="8" s="1"/>
  <c r="I679" i="8"/>
  <c r="E675" i="8"/>
  <c r="I675" i="8" s="1"/>
  <c r="I785" i="8"/>
  <c r="I1492" i="8"/>
  <c r="E1488" i="8"/>
  <c r="I1488" i="8" s="1"/>
  <c r="E95" i="8"/>
  <c r="E353" i="8"/>
  <c r="I354" i="8"/>
  <c r="I375" i="8"/>
  <c r="E371" i="8"/>
  <c r="I371" i="8" s="1"/>
  <c r="C54" i="8"/>
  <c r="C52" i="8"/>
  <c r="E57" i="8"/>
  <c r="G1064" i="8"/>
  <c r="G984" i="8"/>
  <c r="I1207" i="8"/>
  <c r="E1200" i="8"/>
  <c r="I1655" i="8"/>
  <c r="E1220" i="8"/>
  <c r="I1220" i="8" s="1"/>
  <c r="I1691" i="8"/>
  <c r="E1684" i="8"/>
  <c r="I1786" i="8"/>
  <c r="E273" i="8"/>
  <c r="I274" i="8"/>
  <c r="I180" i="8"/>
  <c r="E176" i="8"/>
  <c r="I1100" i="8"/>
  <c r="E1097" i="8"/>
  <c r="C931" i="8"/>
  <c r="E934" i="8"/>
  <c r="I1257" i="8"/>
  <c r="E1253" i="8"/>
  <c r="I1253" i="8" s="1"/>
  <c r="I1626" i="8"/>
  <c r="E1622" i="8"/>
  <c r="I1622" i="8" s="1"/>
  <c r="I511" i="8"/>
  <c r="E503" i="8"/>
  <c r="F1064" i="8"/>
  <c r="F984" i="8"/>
  <c r="I420" i="8"/>
  <c r="E417" i="8"/>
  <c r="I417" i="8" s="1"/>
  <c r="E415" i="8"/>
  <c r="I731" i="8"/>
  <c r="E726" i="8"/>
  <c r="E728" i="8"/>
  <c r="I728" i="8" s="1"/>
  <c r="I971" i="8"/>
  <c r="E1172" i="8"/>
  <c r="I1173" i="8"/>
  <c r="I1441" i="8"/>
  <c r="E1437" i="8"/>
  <c r="I1437" i="8" s="1"/>
  <c r="I1573" i="8"/>
  <c r="E1572" i="8"/>
  <c r="I1572" i="8" s="1"/>
  <c r="E1735" i="8"/>
  <c r="I1736" i="8"/>
  <c r="I1863" i="8"/>
  <c r="E1859" i="8"/>
  <c r="I1859" i="8" s="1"/>
  <c r="I741" i="8"/>
  <c r="E737" i="8"/>
  <c r="I708" i="8"/>
  <c r="I1475" i="8"/>
  <c r="E1468" i="8"/>
  <c r="I1760" i="8"/>
  <c r="E1756" i="8"/>
  <c r="I1756" i="8" s="1"/>
  <c r="I887" i="8"/>
  <c r="E883" i="8"/>
  <c r="E1147" i="8"/>
  <c r="I1424" i="8"/>
  <c r="E1417" i="8"/>
  <c r="I1811" i="8"/>
  <c r="E1807" i="8"/>
  <c r="I1807" i="8" s="1"/>
  <c r="I953" i="8"/>
  <c r="I1121" i="8"/>
  <c r="E1117" i="8"/>
  <c r="I1117" i="8" s="1"/>
  <c r="I974" i="8"/>
  <c r="E973" i="8"/>
  <c r="I973" i="8" s="1"/>
  <c r="I295" i="8"/>
  <c r="E291" i="8"/>
  <c r="I291" i="8" s="1"/>
  <c r="E450" i="8"/>
  <c r="I450" i="8" s="1"/>
  <c r="E632" i="8"/>
  <c r="I633" i="8"/>
  <c r="I855" i="8"/>
  <c r="E851" i="8"/>
  <c r="I851" i="8" s="1"/>
  <c r="E530" i="8"/>
  <c r="E961" i="8"/>
  <c r="C959" i="8"/>
  <c r="C957" i="8"/>
  <c r="C956" i="8" s="1"/>
  <c r="C952" i="8" s="1"/>
  <c r="I1307" i="8"/>
  <c r="E1303" i="8"/>
  <c r="I1303" i="8" s="1"/>
  <c r="E1282" i="8"/>
  <c r="I1283" i="8"/>
  <c r="E1072" i="8"/>
  <c r="H576" i="7"/>
  <c r="D1197" i="7"/>
  <c r="G576" i="7"/>
  <c r="G1148" i="7"/>
  <c r="G1147" i="7" s="1"/>
  <c r="G1197" i="7" s="1"/>
  <c r="F625" i="7"/>
  <c r="F1097" i="7"/>
  <c r="F1096" i="7" s="1"/>
  <c r="I1151" i="7"/>
  <c r="F1148" i="7"/>
  <c r="F1147" i="7" s="1"/>
  <c r="F1197" i="7" s="1"/>
  <c r="E1104" i="7"/>
  <c r="E1097" i="7" s="1"/>
  <c r="E1096" i="7" s="1"/>
  <c r="E437" i="7"/>
  <c r="H1197" i="7"/>
  <c r="D625" i="7"/>
  <c r="G625" i="7"/>
  <c r="F576" i="7"/>
  <c r="G1097" i="7"/>
  <c r="G1096" i="7" s="1"/>
  <c r="E1155" i="7"/>
  <c r="I1156" i="7"/>
  <c r="I1173" i="7"/>
  <c r="E1172" i="7"/>
  <c r="I1175" i="7"/>
  <c r="C1097" i="7"/>
  <c r="C1096" i="7" s="1"/>
  <c r="E551" i="7"/>
  <c r="E547" i="7" s="1"/>
  <c r="I547" i="7" s="1"/>
  <c r="D576" i="7"/>
  <c r="H625" i="7"/>
  <c r="C625" i="7"/>
  <c r="E583" i="7"/>
  <c r="I583" i="7" s="1"/>
  <c r="I582" i="7"/>
  <c r="E600" i="7"/>
  <c r="C576" i="7"/>
  <c r="E534" i="7"/>
  <c r="I534" i="7" s="1"/>
  <c r="I504" i="7"/>
  <c r="E503" i="7"/>
  <c r="E486" i="7"/>
  <c r="G1075" i="9" l="1"/>
  <c r="E224" i="9"/>
  <c r="E1183" i="9"/>
  <c r="I1183" i="9" s="1"/>
  <c r="H952" i="9"/>
  <c r="H984" i="9" s="1"/>
  <c r="I1278" i="9"/>
  <c r="I1730" i="9"/>
  <c r="E1729" i="9"/>
  <c r="D984" i="9"/>
  <c r="I18" i="9"/>
  <c r="E1843" i="9"/>
  <c r="E1896" i="9" s="1"/>
  <c r="I1896" i="9" s="1"/>
  <c r="I1390" i="9"/>
  <c r="E1389" i="9"/>
  <c r="I534" i="9"/>
  <c r="I1302" i="9"/>
  <c r="E1301" i="9"/>
  <c r="I176" i="9"/>
  <c r="I1187" i="9"/>
  <c r="I1083" i="9"/>
  <c r="G984" i="9"/>
  <c r="I1735" i="9"/>
  <c r="E1306" i="9"/>
  <c r="I1307" i="9"/>
  <c r="E353" i="9"/>
  <c r="I353" i="9" s="1"/>
  <c r="E432" i="9"/>
  <c r="I432" i="9" s="1"/>
  <c r="E707" i="9"/>
  <c r="I707" i="9" s="1"/>
  <c r="I1706" i="9"/>
  <c r="E66" i="9"/>
  <c r="I66" i="9" s="1"/>
  <c r="E273" i="9"/>
  <c r="I273" i="9" s="1"/>
  <c r="I274" i="9"/>
  <c r="I1647" i="9"/>
  <c r="E1646" i="9"/>
  <c r="E1108" i="9"/>
  <c r="E1075" i="9" s="1"/>
  <c r="E934" i="9"/>
  <c r="E657" i="9"/>
  <c r="I658" i="9"/>
  <c r="I993" i="9"/>
  <c r="E992" i="9"/>
  <c r="E1558" i="9"/>
  <c r="I1559" i="9"/>
  <c r="E785" i="9"/>
  <c r="I786" i="9"/>
  <c r="E736" i="9"/>
  <c r="I737" i="9"/>
  <c r="I1450" i="9"/>
  <c r="E1449" i="9"/>
  <c r="E1080" i="9"/>
  <c r="E1076" i="9" s="1"/>
  <c r="I1081" i="9"/>
  <c r="E833" i="9"/>
  <c r="I834" i="9"/>
  <c r="I1366" i="9"/>
  <c r="I328" i="9"/>
  <c r="E324" i="9"/>
  <c r="I324" i="9" s="1"/>
  <c r="I96" i="9"/>
  <c r="E95" i="9"/>
  <c r="I1024" i="9"/>
  <c r="E1021" i="9"/>
  <c r="I33" i="9"/>
  <c r="I1045" i="9"/>
  <c r="I1041" i="9"/>
  <c r="E407" i="9"/>
  <c r="I408" i="9"/>
  <c r="E223" i="9"/>
  <c r="I223" i="9" s="1"/>
  <c r="I175" i="9"/>
  <c r="E529" i="9"/>
  <c r="I530" i="9"/>
  <c r="I1415" i="9"/>
  <c r="E1447" i="9"/>
  <c r="I1447" i="9" s="1"/>
  <c r="I295" i="9"/>
  <c r="E291" i="9"/>
  <c r="G987" i="9"/>
  <c r="G1073" i="9"/>
  <c r="I953" i="9"/>
  <c r="E1789" i="9"/>
  <c r="I1790" i="9"/>
  <c r="I1618" i="9"/>
  <c r="I1614" i="9"/>
  <c r="I486" i="9"/>
  <c r="E482" i="9"/>
  <c r="I1899" i="9"/>
  <c r="E1898" i="9"/>
  <c r="I583" i="9"/>
  <c r="E579" i="9"/>
  <c r="F1073" i="9"/>
  <c r="F987" i="9"/>
  <c r="E1503" i="9"/>
  <c r="I1504" i="9"/>
  <c r="E150" i="9"/>
  <c r="I151" i="9"/>
  <c r="E959" i="9"/>
  <c r="I959" i="9" s="1"/>
  <c r="E957" i="9"/>
  <c r="I961" i="9"/>
  <c r="E47" i="9"/>
  <c r="I47" i="9" s="1"/>
  <c r="E45" i="9"/>
  <c r="I45" i="9" s="1"/>
  <c r="I49" i="9"/>
  <c r="E1787" i="9"/>
  <c r="I1787" i="9" s="1"/>
  <c r="I1734" i="9"/>
  <c r="I1133" i="9"/>
  <c r="I1129" i="9"/>
  <c r="E1270" i="9"/>
  <c r="I1270" i="9" s="1"/>
  <c r="I1217" i="9"/>
  <c r="I883" i="9"/>
  <c r="E882" i="9"/>
  <c r="I632" i="9"/>
  <c r="E628" i="9"/>
  <c r="I628" i="9" s="1"/>
  <c r="I14" i="9"/>
  <c r="I1162" i="9"/>
  <c r="E1215" i="9"/>
  <c r="I1215" i="9" s="1"/>
  <c r="I454" i="9"/>
  <c r="E450" i="9"/>
  <c r="I450" i="9" s="1"/>
  <c r="E38" i="9"/>
  <c r="I42" i="9"/>
  <c r="E40" i="9"/>
  <c r="I40" i="9" s="1"/>
  <c r="F984" i="9"/>
  <c r="I224" i="9"/>
  <c r="E271" i="9"/>
  <c r="I271" i="9" s="1"/>
  <c r="E1836" i="8"/>
  <c r="I1836" i="8" s="1"/>
  <c r="E150" i="8"/>
  <c r="I1148" i="8"/>
  <c r="E1654" i="8"/>
  <c r="I1654" i="8" s="1"/>
  <c r="I42" i="8"/>
  <c r="E38" i="8"/>
  <c r="I38" i="8" s="1"/>
  <c r="E40" i="8"/>
  <c r="I40" i="8" s="1"/>
  <c r="E1601" i="8"/>
  <c r="E1651" i="8" s="1"/>
  <c r="I1651" i="8" s="1"/>
  <c r="I1602" i="8"/>
  <c r="E328" i="8"/>
  <c r="I329" i="8"/>
  <c r="I23" i="8"/>
  <c r="E18" i="8"/>
  <c r="I433" i="8"/>
  <c r="E432" i="8"/>
  <c r="I1147" i="8"/>
  <c r="I1735" i="8"/>
  <c r="E1785" i="8"/>
  <c r="I1785" i="8" s="1"/>
  <c r="E1071" i="8"/>
  <c r="I1072" i="8"/>
  <c r="I632" i="8"/>
  <c r="E628" i="8"/>
  <c r="I628" i="8" s="1"/>
  <c r="I726" i="8"/>
  <c r="E711" i="8"/>
  <c r="I503" i="8"/>
  <c r="E499" i="8"/>
  <c r="I499" i="8" s="1"/>
  <c r="I1097" i="8"/>
  <c r="E1096" i="8"/>
  <c r="I1684" i="8"/>
  <c r="E1683" i="8"/>
  <c r="E989" i="8"/>
  <c r="I990" i="8"/>
  <c r="F1197" i="8"/>
  <c r="F1066" i="8"/>
  <c r="C37" i="8"/>
  <c r="C32" i="8" s="1"/>
  <c r="I482" i="8"/>
  <c r="E481" i="8"/>
  <c r="I415" i="8"/>
  <c r="E407" i="8"/>
  <c r="I934" i="8"/>
  <c r="E931" i="8"/>
  <c r="I70" i="8"/>
  <c r="E66" i="8"/>
  <c r="I66" i="8" s="1"/>
  <c r="E1014" i="8"/>
  <c r="I1015" i="8"/>
  <c r="I1417" i="8"/>
  <c r="E1416" i="8"/>
  <c r="I1282" i="8"/>
  <c r="E1252" i="8"/>
  <c r="I1252" i="8" s="1"/>
  <c r="E1332" i="8"/>
  <c r="I1332" i="8" s="1"/>
  <c r="E1467" i="8"/>
  <c r="I1468" i="8"/>
  <c r="E736" i="8"/>
  <c r="I737" i="8"/>
  <c r="I1172" i="8"/>
  <c r="E1168" i="8"/>
  <c r="I1168" i="8" s="1"/>
  <c r="I150" i="8"/>
  <c r="E145" i="8"/>
  <c r="I145" i="8" s="1"/>
  <c r="E320" i="8"/>
  <c r="I320" i="8" s="1"/>
  <c r="I273" i="8"/>
  <c r="E1199" i="8"/>
  <c r="I1200" i="8"/>
  <c r="I57" i="8"/>
  <c r="E54" i="8"/>
  <c r="I54" i="8" s="1"/>
  <c r="E52" i="8"/>
  <c r="I52" i="8" s="1"/>
  <c r="E142" i="8"/>
  <c r="I142" i="8" s="1"/>
  <c r="I95" i="8"/>
  <c r="E65" i="8"/>
  <c r="I65" i="8" s="1"/>
  <c r="E832" i="8"/>
  <c r="I832" i="8" s="1"/>
  <c r="E578" i="8"/>
  <c r="I579" i="8"/>
  <c r="E596" i="8"/>
  <c r="I596" i="8" s="1"/>
  <c r="I600" i="8"/>
  <c r="E271" i="8"/>
  <c r="I271" i="8" s="1"/>
  <c r="I1339" i="8"/>
  <c r="E1335" i="8"/>
  <c r="I1335" i="8" s="1"/>
  <c r="E1569" i="8"/>
  <c r="I1569" i="8" s="1"/>
  <c r="I1519" i="8"/>
  <c r="I50" i="8"/>
  <c r="E45" i="8"/>
  <c r="E47" i="8"/>
  <c r="I47" i="8" s="1"/>
  <c r="I1039" i="8"/>
  <c r="E1035" i="8"/>
  <c r="I1035" i="8" s="1"/>
  <c r="I961" i="8"/>
  <c r="E957" i="8"/>
  <c r="E959" i="8"/>
  <c r="I959" i="8" s="1"/>
  <c r="E175" i="8"/>
  <c r="I176" i="8"/>
  <c r="I530" i="8"/>
  <c r="E529" i="8"/>
  <c r="I883" i="8"/>
  <c r="E882" i="8"/>
  <c r="I353" i="8"/>
  <c r="E323" i="8"/>
  <c r="I323" i="8" s="1"/>
  <c r="E400" i="8"/>
  <c r="I400" i="8" s="1"/>
  <c r="E657" i="8"/>
  <c r="I658" i="8"/>
  <c r="I1839" i="8"/>
  <c r="E1838" i="8"/>
  <c r="I833" i="8"/>
  <c r="E880" i="8"/>
  <c r="I880" i="8" s="1"/>
  <c r="I551" i="7"/>
  <c r="I1155" i="7"/>
  <c r="E1148" i="7"/>
  <c r="I1172" i="7"/>
  <c r="E1168" i="7"/>
  <c r="I1168" i="7" s="1"/>
  <c r="E579" i="7"/>
  <c r="I579" i="7" s="1"/>
  <c r="I600" i="7"/>
  <c r="E596" i="7"/>
  <c r="I596" i="7" s="1"/>
  <c r="E530" i="7"/>
  <c r="I530" i="7" s="1"/>
  <c r="I486" i="7"/>
  <c r="E482" i="7"/>
  <c r="I482" i="7" s="1"/>
  <c r="I503" i="7"/>
  <c r="E499" i="7"/>
  <c r="I499" i="7" s="1"/>
  <c r="I1075" i="9" l="1"/>
  <c r="I1729" i="9"/>
  <c r="E1702" i="9"/>
  <c r="I1702" i="9" s="1"/>
  <c r="I1389" i="9"/>
  <c r="E1362" i="9"/>
  <c r="I1362" i="9" s="1"/>
  <c r="I1301" i="9"/>
  <c r="E1274" i="9"/>
  <c r="I1274" i="9" s="1"/>
  <c r="I1843" i="9"/>
  <c r="E400" i="9"/>
  <c r="I400" i="9" s="1"/>
  <c r="E1701" i="9"/>
  <c r="I1701" i="9" s="1"/>
  <c r="E323" i="9"/>
  <c r="I323" i="9" s="1"/>
  <c r="I1306" i="9"/>
  <c r="E1273" i="9"/>
  <c r="I1273" i="9" s="1"/>
  <c r="E1359" i="9"/>
  <c r="I1359" i="9" s="1"/>
  <c r="E144" i="9"/>
  <c r="I144" i="9" s="1"/>
  <c r="E1161" i="9"/>
  <c r="I1161" i="9" s="1"/>
  <c r="I1108" i="9"/>
  <c r="I1646" i="9"/>
  <c r="E1613" i="9"/>
  <c r="I1613" i="9" s="1"/>
  <c r="E1699" i="9"/>
  <c r="I1699" i="9" s="1"/>
  <c r="E929" i="9"/>
  <c r="I929" i="9" s="1"/>
  <c r="I882" i="9"/>
  <c r="I1789" i="9"/>
  <c r="E1842" i="9"/>
  <c r="I1842" i="9" s="1"/>
  <c r="E576" i="9"/>
  <c r="I576" i="9" s="1"/>
  <c r="I529" i="9"/>
  <c r="I407" i="9"/>
  <c r="E403" i="9"/>
  <c r="I403" i="9" s="1"/>
  <c r="I1080" i="9"/>
  <c r="I1076" i="9"/>
  <c r="I736" i="9"/>
  <c r="E783" i="9"/>
  <c r="I783" i="9" s="1"/>
  <c r="E706" i="9"/>
  <c r="I706" i="9" s="1"/>
  <c r="I150" i="9"/>
  <c r="E145" i="9"/>
  <c r="I145" i="9" s="1"/>
  <c r="I1021" i="9"/>
  <c r="E1020" i="9"/>
  <c r="I1449" i="9"/>
  <c r="E1502" i="9"/>
  <c r="I1502" i="9" s="1"/>
  <c r="E1361" i="9"/>
  <c r="I1361" i="9" s="1"/>
  <c r="I1558" i="9"/>
  <c r="E1611" i="9"/>
  <c r="I1611" i="9" s="1"/>
  <c r="E704" i="9"/>
  <c r="I704" i="9" s="1"/>
  <c r="I657" i="9"/>
  <c r="E627" i="9"/>
  <c r="I627" i="9" s="1"/>
  <c r="E1556" i="9"/>
  <c r="I1556" i="9" s="1"/>
  <c r="I1503" i="9"/>
  <c r="I291" i="9"/>
  <c r="E320" i="9"/>
  <c r="I320" i="9" s="1"/>
  <c r="E1951" i="9"/>
  <c r="I1951" i="9" s="1"/>
  <c r="I1898" i="9"/>
  <c r="E479" i="9"/>
  <c r="I479" i="9" s="1"/>
  <c r="E37" i="9"/>
  <c r="I38" i="9"/>
  <c r="I957" i="9"/>
  <c r="E956" i="9"/>
  <c r="E952" i="9" s="1"/>
  <c r="E578" i="9"/>
  <c r="I579" i="9"/>
  <c r="E481" i="9"/>
  <c r="I482" i="9"/>
  <c r="E880" i="9"/>
  <c r="I880" i="9" s="1"/>
  <c r="I833" i="9"/>
  <c r="I785" i="9"/>
  <c r="E832" i="9"/>
  <c r="I832" i="9" s="1"/>
  <c r="I992" i="9"/>
  <c r="E988" i="9"/>
  <c r="I988" i="9" s="1"/>
  <c r="E65" i="9"/>
  <c r="I65" i="9" s="1"/>
  <c r="E142" i="9"/>
  <c r="I142" i="9" s="1"/>
  <c r="I95" i="9"/>
  <c r="I934" i="9"/>
  <c r="E931" i="9"/>
  <c r="E324" i="8"/>
  <c r="I324" i="8" s="1"/>
  <c r="I328" i="8"/>
  <c r="I18" i="8"/>
  <c r="E14" i="8"/>
  <c r="I14" i="8" s="1"/>
  <c r="E1571" i="8"/>
  <c r="I1571" i="8" s="1"/>
  <c r="I1601" i="8"/>
  <c r="E479" i="8"/>
  <c r="I479" i="8" s="1"/>
  <c r="I432" i="8"/>
  <c r="E1146" i="8"/>
  <c r="I1146" i="8" s="1"/>
  <c r="E1066" i="8"/>
  <c r="I1066" i="8" s="1"/>
  <c r="I1096" i="8"/>
  <c r="I882" i="8"/>
  <c r="E929" i="8"/>
  <c r="I929" i="8" s="1"/>
  <c r="E1517" i="8"/>
  <c r="I1517" i="8" s="1"/>
  <c r="I1467" i="8"/>
  <c r="I407" i="8"/>
  <c r="E403" i="8"/>
  <c r="I403" i="8" s="1"/>
  <c r="I989" i="8"/>
  <c r="E985" i="8"/>
  <c r="I985" i="8" s="1"/>
  <c r="I1071" i="8"/>
  <c r="E1067" i="8"/>
  <c r="I1067" i="8" s="1"/>
  <c r="E1888" i="8"/>
  <c r="I1888" i="8" s="1"/>
  <c r="I1838" i="8"/>
  <c r="E1733" i="8"/>
  <c r="I1733" i="8" s="1"/>
  <c r="I1683" i="8"/>
  <c r="E1653" i="8"/>
  <c r="I1653" i="8" s="1"/>
  <c r="E956" i="8"/>
  <c r="I957" i="8"/>
  <c r="I1014" i="8"/>
  <c r="E1064" i="8"/>
  <c r="I1064" i="8" s="1"/>
  <c r="E984" i="8"/>
  <c r="I984" i="8" s="1"/>
  <c r="I711" i="8"/>
  <c r="E707" i="8"/>
  <c r="I707" i="8" s="1"/>
  <c r="E704" i="8"/>
  <c r="I704" i="8" s="1"/>
  <c r="I657" i="8"/>
  <c r="E627" i="8"/>
  <c r="I627" i="8" s="1"/>
  <c r="E1466" i="8"/>
  <c r="I1466" i="8" s="1"/>
  <c r="I1416" i="8"/>
  <c r="E1334" i="8"/>
  <c r="I1334" i="8" s="1"/>
  <c r="E1197" i="8"/>
  <c r="I1197" i="8" s="1"/>
  <c r="I175" i="8"/>
  <c r="E144" i="8"/>
  <c r="I144" i="8" s="1"/>
  <c r="E223" i="8"/>
  <c r="I223" i="8" s="1"/>
  <c r="I45" i="8"/>
  <c r="E37" i="8"/>
  <c r="I578" i="8"/>
  <c r="E625" i="8"/>
  <c r="I625" i="8" s="1"/>
  <c r="E576" i="8"/>
  <c r="I576" i="8" s="1"/>
  <c r="I529" i="8"/>
  <c r="E1249" i="8"/>
  <c r="I1249" i="8" s="1"/>
  <c r="I1199" i="8"/>
  <c r="I736" i="8"/>
  <c r="E783" i="8"/>
  <c r="I783" i="8" s="1"/>
  <c r="E706" i="8"/>
  <c r="I706" i="8" s="1"/>
  <c r="I931" i="8"/>
  <c r="E528" i="8"/>
  <c r="I528" i="8" s="1"/>
  <c r="I481" i="8"/>
  <c r="E402" i="8"/>
  <c r="I402" i="8" s="1"/>
  <c r="E1147" i="7"/>
  <c r="I1148" i="7"/>
  <c r="E578" i="7"/>
  <c r="E625" i="7" s="1"/>
  <c r="I625" i="7" s="1"/>
  <c r="E529" i="7"/>
  <c r="I529" i="7" s="1"/>
  <c r="I578" i="9" l="1"/>
  <c r="E625" i="9"/>
  <c r="I625" i="9" s="1"/>
  <c r="I37" i="9"/>
  <c r="E32" i="9"/>
  <c r="E1073" i="9"/>
  <c r="I1073" i="9" s="1"/>
  <c r="E987" i="9"/>
  <c r="I987" i="9" s="1"/>
  <c r="I1020" i="9"/>
  <c r="I956" i="9"/>
  <c r="I952" i="9"/>
  <c r="I931" i="9"/>
  <c r="E528" i="9"/>
  <c r="I528" i="9" s="1"/>
  <c r="I481" i="9"/>
  <c r="E402" i="9"/>
  <c r="I402" i="9" s="1"/>
  <c r="I956" i="8"/>
  <c r="E952" i="8"/>
  <c r="I37" i="8"/>
  <c r="E32" i="8"/>
  <c r="I578" i="7"/>
  <c r="I1147" i="7"/>
  <c r="E1197" i="7"/>
  <c r="I1197" i="7" s="1"/>
  <c r="E576" i="7"/>
  <c r="I576" i="7" s="1"/>
  <c r="I32" i="9" l="1"/>
  <c r="E62" i="9"/>
  <c r="I62" i="9" s="1"/>
  <c r="E984" i="9"/>
  <c r="I984" i="9" s="1"/>
  <c r="I952" i="8"/>
  <c r="E981" i="8"/>
  <c r="I981" i="8" s="1"/>
  <c r="I32" i="8"/>
  <c r="E62" i="8"/>
  <c r="I62" i="8" s="1"/>
  <c r="H148" i="7"/>
  <c r="G148" i="7"/>
  <c r="F148" i="7"/>
  <c r="D148" i="7"/>
  <c r="H147" i="7"/>
  <c r="H34" i="7" s="1"/>
  <c r="G147" i="7"/>
  <c r="F147" i="7"/>
  <c r="D147" i="7"/>
  <c r="D34" i="7" s="1"/>
  <c r="C147" i="7"/>
  <c r="C34" i="7" s="1"/>
  <c r="C177" i="7"/>
  <c r="E177" i="7" s="1"/>
  <c r="H194" i="7"/>
  <c r="G194" i="7"/>
  <c r="F194" i="7"/>
  <c r="D194" i="7"/>
  <c r="C194" i="7"/>
  <c r="E195" i="7"/>
  <c r="I195" i="7" s="1"/>
  <c r="C204" i="7"/>
  <c r="E204" i="7" s="1"/>
  <c r="C203" i="7"/>
  <c r="E203" i="7" s="1"/>
  <c r="F203" i="7"/>
  <c r="F204" i="7"/>
  <c r="F182" i="7"/>
  <c r="F181" i="7" s="1"/>
  <c r="F179" i="7"/>
  <c r="F177" i="7"/>
  <c r="C381" i="7"/>
  <c r="E381" i="7" s="1"/>
  <c r="C301" i="7"/>
  <c r="C300" i="7"/>
  <c r="C684" i="7"/>
  <c r="E684" i="7" s="1"/>
  <c r="C659" i="7"/>
  <c r="E659" i="7" s="1"/>
  <c r="C827" i="7"/>
  <c r="C822" i="7" s="1"/>
  <c r="C807" i="7" s="1"/>
  <c r="C875" i="7"/>
  <c r="C872" i="7" s="1"/>
  <c r="F761" i="7"/>
  <c r="C905" i="7"/>
  <c r="C904" i="7" s="1"/>
  <c r="C900" i="7" s="1"/>
  <c r="C883" i="7"/>
  <c r="C882" i="7" s="1"/>
  <c r="C852" i="7"/>
  <c r="C834" i="7"/>
  <c r="C833" i="7" s="1"/>
  <c r="C824" i="7"/>
  <c r="C804" i="7"/>
  <c r="C786" i="7"/>
  <c r="C785" i="7" s="1"/>
  <c r="C759" i="7"/>
  <c r="C758" i="7" s="1"/>
  <c r="C754" i="7" s="1"/>
  <c r="C742" i="7"/>
  <c r="C741" i="7" s="1"/>
  <c r="C737" i="7" s="1"/>
  <c r="C736" i="7" s="1"/>
  <c r="C730" i="7"/>
  <c r="C729" i="7"/>
  <c r="C55" i="7" s="1"/>
  <c r="C718" i="7"/>
  <c r="C717" i="7"/>
  <c r="C716" i="7"/>
  <c r="C715" i="7"/>
  <c r="C709" i="7"/>
  <c r="C708" i="7" s="1"/>
  <c r="C676" i="7"/>
  <c r="C663" i="7"/>
  <c r="C662" i="7" s="1"/>
  <c r="C639" i="7"/>
  <c r="C637" i="7"/>
  <c r="C636" i="7"/>
  <c r="C630" i="7"/>
  <c r="C629" i="7" s="1"/>
  <c r="C481" i="7"/>
  <c r="C528" i="7" s="1"/>
  <c r="C455" i="7"/>
  <c r="C433" i="7"/>
  <c r="C432" i="7" s="1"/>
  <c r="C420" i="7"/>
  <c r="C419" i="7"/>
  <c r="C418" i="7"/>
  <c r="C414" i="7"/>
  <c r="C413" i="7"/>
  <c r="C412" i="7"/>
  <c r="C411" i="7"/>
  <c r="C372" i="7"/>
  <c r="C359" i="7"/>
  <c r="C358" i="7" s="1"/>
  <c r="C354" i="7" s="1"/>
  <c r="C353" i="7" s="1"/>
  <c r="C323" i="7" s="1"/>
  <c r="C335" i="7"/>
  <c r="C332" i="7"/>
  <c r="C326" i="7"/>
  <c r="C325" i="7" s="1"/>
  <c r="C292" i="7"/>
  <c r="C274" i="7"/>
  <c r="C273" i="7" s="1"/>
  <c r="C247" i="7"/>
  <c r="C246" i="7" s="1"/>
  <c r="C242" i="7" s="1"/>
  <c r="E250" i="7"/>
  <c r="C230" i="7"/>
  <c r="C229" i="7" s="1"/>
  <c r="C225" i="7" s="1"/>
  <c r="C224" i="7" s="1"/>
  <c r="C181" i="7"/>
  <c r="C180" i="7" s="1"/>
  <c r="C157" i="7"/>
  <c r="C154" i="7"/>
  <c r="C148" i="7"/>
  <c r="C127" i="7"/>
  <c r="C125" i="7"/>
  <c r="C117" i="7" s="1"/>
  <c r="C113" i="7" s="1"/>
  <c r="C105" i="7"/>
  <c r="C100" i="7" s="1"/>
  <c r="C96" i="7" s="1"/>
  <c r="C95" i="7" s="1"/>
  <c r="C65" i="7" s="1"/>
  <c r="C83" i="7"/>
  <c r="C82" i="7"/>
  <c r="C81" i="7"/>
  <c r="C25" i="7"/>
  <c r="C24" i="7"/>
  <c r="C22" i="7"/>
  <c r="C21" i="7"/>
  <c r="C20" i="7"/>
  <c r="C17" i="7"/>
  <c r="H3" i="7"/>
  <c r="F996" i="7"/>
  <c r="F994" i="7"/>
  <c r="E1046" i="7"/>
  <c r="E996" i="7" s="1"/>
  <c r="I951" i="7"/>
  <c r="I955" i="7"/>
  <c r="I958" i="7"/>
  <c r="I965" i="7"/>
  <c r="I972" i="7"/>
  <c r="I978" i="7"/>
  <c r="I980" i="7"/>
  <c r="I982" i="7"/>
  <c r="I983" i="7"/>
  <c r="I988" i="7"/>
  <c r="I991" i="7"/>
  <c r="I998" i="7"/>
  <c r="I1005" i="7"/>
  <c r="I1011" i="7"/>
  <c r="I1013" i="7"/>
  <c r="I1038" i="7"/>
  <c r="I1041" i="7"/>
  <c r="I1043" i="7"/>
  <c r="I1048" i="7"/>
  <c r="I1055" i="7"/>
  <c r="I1057" i="7"/>
  <c r="I1061" i="7"/>
  <c r="I1063" i="7"/>
  <c r="I1065" i="7"/>
  <c r="I1070" i="7"/>
  <c r="I1073" i="7"/>
  <c r="I1080" i="7"/>
  <c r="I1087" i="7"/>
  <c r="I1093" i="7"/>
  <c r="I1095" i="7"/>
  <c r="I1120" i="7"/>
  <c r="I1123" i="7"/>
  <c r="I1130" i="7"/>
  <c r="I1132" i="7"/>
  <c r="I1137" i="7"/>
  <c r="I1139" i="7"/>
  <c r="I1143" i="7"/>
  <c r="I1145" i="7"/>
  <c r="I1198" i="7"/>
  <c r="I1223" i="7"/>
  <c r="I1226" i="7"/>
  <c r="I1233" i="7"/>
  <c r="I1240" i="7"/>
  <c r="I1246" i="7"/>
  <c r="I1248" i="7"/>
  <c r="I1250" i="7"/>
  <c r="I1251" i="7"/>
  <c r="I1256" i="7"/>
  <c r="I1259" i="7"/>
  <c r="I1266" i="7"/>
  <c r="I1273" i="7"/>
  <c r="I1279" i="7"/>
  <c r="I1281" i="7"/>
  <c r="I1306" i="7"/>
  <c r="I1309" i="7"/>
  <c r="I1316" i="7"/>
  <c r="I1323" i="7"/>
  <c r="I1329" i="7"/>
  <c r="I1331" i="7"/>
  <c r="I1333" i="7"/>
  <c r="I1338" i="7"/>
  <c r="I1341" i="7"/>
  <c r="I1348" i="7"/>
  <c r="I1355" i="7"/>
  <c r="I1361" i="7"/>
  <c r="I1363" i="7"/>
  <c r="I1367" i="7"/>
  <c r="I1372" i="7"/>
  <c r="I1373" i="7"/>
  <c r="I1374" i="7"/>
  <c r="I1375" i="7"/>
  <c r="I1376" i="7"/>
  <c r="I1377" i="7"/>
  <c r="I1378" i="7"/>
  <c r="I1379" i="7"/>
  <c r="I1380" i="7"/>
  <c r="I1381" i="7"/>
  <c r="I1382" i="7"/>
  <c r="I1383" i="7"/>
  <c r="I1384" i="7"/>
  <c r="I1388" i="7"/>
  <c r="I1391" i="7"/>
  <c r="I1398" i="7"/>
  <c r="I1405" i="7"/>
  <c r="I1411" i="7"/>
  <c r="I1413" i="7"/>
  <c r="I1415" i="7"/>
  <c r="I1440" i="7"/>
  <c r="I1443" i="7"/>
  <c r="I1450" i="7"/>
  <c r="I1457" i="7"/>
  <c r="I1463" i="7"/>
  <c r="I1465" i="7"/>
  <c r="I1491" i="7"/>
  <c r="I1494" i="7"/>
  <c r="I1501" i="7"/>
  <c r="I1508" i="7"/>
  <c r="I1514" i="7"/>
  <c r="I1516" i="7"/>
  <c r="I1518" i="7"/>
  <c r="I1543" i="7"/>
  <c r="I1546" i="7"/>
  <c r="I1553" i="7"/>
  <c r="I1560" i="7"/>
  <c r="I1566" i="7"/>
  <c r="I1568" i="7"/>
  <c r="I1570" i="7"/>
  <c r="I1575" i="7"/>
  <c r="I1578" i="7"/>
  <c r="I1585" i="7"/>
  <c r="I1592" i="7"/>
  <c r="I1598" i="7"/>
  <c r="I1600" i="7"/>
  <c r="I1625" i="7"/>
  <c r="I1628" i="7"/>
  <c r="I1635" i="7"/>
  <c r="I1642" i="7"/>
  <c r="I1648" i="7"/>
  <c r="I1650" i="7"/>
  <c r="I1652" i="7"/>
  <c r="I1657" i="7"/>
  <c r="I1660" i="7"/>
  <c r="I1667" i="7"/>
  <c r="I1674" i="7"/>
  <c r="I1680" i="7"/>
  <c r="I1682" i="7"/>
  <c r="I1707" i="7"/>
  <c r="I1710" i="7"/>
  <c r="I1717" i="7"/>
  <c r="I1724" i="7"/>
  <c r="I1730" i="7"/>
  <c r="I1732" i="7"/>
  <c r="I1734" i="7"/>
  <c r="I1759" i="7"/>
  <c r="I1762" i="7"/>
  <c r="I1769" i="7"/>
  <c r="I1776" i="7"/>
  <c r="I1782" i="7"/>
  <c r="I1784" i="7"/>
  <c r="I1810" i="7"/>
  <c r="I1813" i="7"/>
  <c r="I1820" i="7"/>
  <c r="I1827" i="7"/>
  <c r="I1833" i="7"/>
  <c r="I1835" i="7"/>
  <c r="I1837" i="7"/>
  <c r="I1862" i="7"/>
  <c r="I1865" i="7"/>
  <c r="I1872" i="7"/>
  <c r="I1879" i="7"/>
  <c r="I1885" i="7"/>
  <c r="I1887" i="7"/>
  <c r="E1845" i="7"/>
  <c r="I1845" i="7" s="1"/>
  <c r="E1844" i="7"/>
  <c r="I1844" i="7" s="1"/>
  <c r="E1843" i="7"/>
  <c r="I1843" i="7" s="1"/>
  <c r="H1842" i="7"/>
  <c r="G1842" i="7"/>
  <c r="F1842" i="7"/>
  <c r="D1842" i="7"/>
  <c r="C1842" i="7"/>
  <c r="C1839" i="7" s="1"/>
  <c r="C1838" i="7" s="1"/>
  <c r="E1793" i="7"/>
  <c r="I1793" i="7" s="1"/>
  <c r="E1792" i="7"/>
  <c r="I1792" i="7" s="1"/>
  <c r="E1791" i="7"/>
  <c r="I1791" i="7" s="1"/>
  <c r="H1790" i="7"/>
  <c r="G1790" i="7"/>
  <c r="F1790" i="7"/>
  <c r="D1790" i="7"/>
  <c r="C1790" i="7"/>
  <c r="C1787" i="7" s="1"/>
  <c r="C1786" i="7" s="1"/>
  <c r="E1742" i="7"/>
  <c r="I1742" i="7" s="1"/>
  <c r="E1741" i="7"/>
  <c r="I1741" i="7" s="1"/>
  <c r="E1740" i="7"/>
  <c r="I1740" i="7" s="1"/>
  <c r="H1739" i="7"/>
  <c r="G1739" i="7"/>
  <c r="F1739" i="7"/>
  <c r="D1739" i="7"/>
  <c r="C1739" i="7"/>
  <c r="C1736" i="7" s="1"/>
  <c r="C1735" i="7" s="1"/>
  <c r="E1690" i="7"/>
  <c r="I1690" i="7" s="1"/>
  <c r="E1689" i="7"/>
  <c r="I1689" i="7" s="1"/>
  <c r="E1688" i="7"/>
  <c r="I1688" i="7" s="1"/>
  <c r="H1687" i="7"/>
  <c r="G1687" i="7"/>
  <c r="F1687" i="7"/>
  <c r="D1687" i="7"/>
  <c r="C1687" i="7"/>
  <c r="E1687" i="7" s="1"/>
  <c r="E1608" i="7"/>
  <c r="I1608" i="7" s="1"/>
  <c r="E1607" i="7"/>
  <c r="I1607" i="7" s="1"/>
  <c r="E1606" i="7"/>
  <c r="I1606" i="7" s="1"/>
  <c r="H1605" i="7"/>
  <c r="G1605" i="7"/>
  <c r="F1605" i="7"/>
  <c r="D1605" i="7"/>
  <c r="C1605" i="7"/>
  <c r="E1526" i="7"/>
  <c r="I1526" i="7" s="1"/>
  <c r="E1525" i="7"/>
  <c r="I1525" i="7" s="1"/>
  <c r="E1524" i="7"/>
  <c r="I1524" i="7" s="1"/>
  <c r="H1523" i="7"/>
  <c r="G1523" i="7"/>
  <c r="F1523" i="7"/>
  <c r="D1523" i="7"/>
  <c r="C1523" i="7"/>
  <c r="E1474" i="7"/>
  <c r="I1474" i="7" s="1"/>
  <c r="E1473" i="7"/>
  <c r="I1473" i="7" s="1"/>
  <c r="E1472" i="7"/>
  <c r="I1472" i="7" s="1"/>
  <c r="H1471" i="7"/>
  <c r="G1471" i="7"/>
  <c r="F1471" i="7"/>
  <c r="D1471" i="7"/>
  <c r="C1471" i="7"/>
  <c r="E1423" i="7"/>
  <c r="I1423" i="7" s="1"/>
  <c r="E1422" i="7"/>
  <c r="I1422" i="7" s="1"/>
  <c r="E1421" i="7"/>
  <c r="I1421" i="7" s="1"/>
  <c r="H1420" i="7"/>
  <c r="G1420" i="7"/>
  <c r="F1420" i="7"/>
  <c r="D1420" i="7"/>
  <c r="C1420" i="7"/>
  <c r="E1371" i="7"/>
  <c r="I1371" i="7" s="1"/>
  <c r="E1370" i="7"/>
  <c r="I1370" i="7" s="1"/>
  <c r="E1369" i="7"/>
  <c r="I1369" i="7" s="1"/>
  <c r="H1368" i="7"/>
  <c r="H1365" i="7" s="1"/>
  <c r="H1364" i="7" s="1"/>
  <c r="G1368" i="7"/>
  <c r="G1365" i="7" s="1"/>
  <c r="G1364" i="7" s="1"/>
  <c r="F1368" i="7"/>
  <c r="F1365" i="7" s="1"/>
  <c r="F1364" i="7" s="1"/>
  <c r="D1368" i="7"/>
  <c r="D1365" i="7" s="1"/>
  <c r="D1364" i="7" s="1"/>
  <c r="C1368" i="7"/>
  <c r="E1368" i="7" s="1"/>
  <c r="E1289" i="7"/>
  <c r="I1289" i="7" s="1"/>
  <c r="E1288" i="7"/>
  <c r="I1288" i="7" s="1"/>
  <c r="E1287" i="7"/>
  <c r="I1287" i="7" s="1"/>
  <c r="H1286" i="7"/>
  <c r="G1286" i="7"/>
  <c r="F1286" i="7"/>
  <c r="D1286" i="7"/>
  <c r="C1286" i="7"/>
  <c r="E1286" i="7" s="1"/>
  <c r="E1206" i="7"/>
  <c r="I1206" i="7" s="1"/>
  <c r="E1205" i="7"/>
  <c r="I1205" i="7" s="1"/>
  <c r="E1204" i="7"/>
  <c r="I1204" i="7" s="1"/>
  <c r="H1203" i="7"/>
  <c r="G1203" i="7"/>
  <c r="F1203" i="7"/>
  <c r="D1203" i="7"/>
  <c r="C1203" i="7"/>
  <c r="C1200" i="7" s="1"/>
  <c r="C1199" i="7" s="1"/>
  <c r="I1103" i="7"/>
  <c r="I1102" i="7"/>
  <c r="I1101" i="7"/>
  <c r="E1021" i="7"/>
  <c r="I1021" i="7" s="1"/>
  <c r="E1020" i="7"/>
  <c r="I1020" i="7" s="1"/>
  <c r="E1019" i="7"/>
  <c r="I1019" i="7" s="1"/>
  <c r="H1018" i="7"/>
  <c r="G1018" i="7"/>
  <c r="F1018" i="7"/>
  <c r="D1018" i="7"/>
  <c r="C1018" i="7"/>
  <c r="H937" i="7"/>
  <c r="G937" i="7"/>
  <c r="F937" i="7"/>
  <c r="H936" i="7"/>
  <c r="G936" i="7"/>
  <c r="F936" i="7"/>
  <c r="H935" i="7"/>
  <c r="G935" i="7"/>
  <c r="F935" i="7"/>
  <c r="C935" i="7"/>
  <c r="C936" i="7"/>
  <c r="C937" i="7"/>
  <c r="D935" i="7"/>
  <c r="D936" i="7"/>
  <c r="D937" i="7"/>
  <c r="C1864" i="7"/>
  <c r="C1863" i="7" s="1"/>
  <c r="C1859" i="7" s="1"/>
  <c r="C1828" i="7"/>
  <c r="C1826" i="7"/>
  <c r="C1811" i="7" s="1"/>
  <c r="C1808" i="7"/>
  <c r="C1777" i="7"/>
  <c r="C1775" i="7"/>
  <c r="C1760" i="7" s="1"/>
  <c r="C1757" i="7"/>
  <c r="C1709" i="7"/>
  <c r="C1708" i="7" s="1"/>
  <c r="C1704" i="7" s="1"/>
  <c r="C1692" i="7"/>
  <c r="C1691" i="7" s="1"/>
  <c r="C1678" i="7"/>
  <c r="C976" i="7" s="1"/>
  <c r="C1677" i="7"/>
  <c r="C975" i="7" s="1"/>
  <c r="C1676" i="7"/>
  <c r="C974" i="7" s="1"/>
  <c r="C1665" i="7"/>
  <c r="C1664" i="7"/>
  <c r="C1663" i="7"/>
  <c r="C1662" i="7"/>
  <c r="C1656" i="7"/>
  <c r="C1655" i="7" s="1"/>
  <c r="C1629" i="7"/>
  <c r="C1627" i="7"/>
  <c r="C1626" i="7" s="1"/>
  <c r="C1623" i="7"/>
  <c r="C1610" i="7"/>
  <c r="C1609" i="7" s="1"/>
  <c r="C1583" i="7"/>
  <c r="C1582" i="7"/>
  <c r="C1581" i="7"/>
  <c r="C1580" i="7"/>
  <c r="C1574" i="7"/>
  <c r="C1573" i="7" s="1"/>
  <c r="C1554" i="7"/>
  <c r="C1552" i="7"/>
  <c r="C1544" i="7" s="1"/>
  <c r="C1540" i="7" s="1"/>
  <c r="C1532" i="7"/>
  <c r="C1527" i="7" s="1"/>
  <c r="C1502" i="7"/>
  <c r="C1500" i="7"/>
  <c r="C1492" i="7" s="1"/>
  <c r="C1488" i="7" s="1"/>
  <c r="C1480" i="7"/>
  <c r="C1475" i="7" s="1"/>
  <c r="C1451" i="7"/>
  <c r="C1449" i="7"/>
  <c r="C1441" i="7" s="1"/>
  <c r="C1437" i="7" s="1"/>
  <c r="C1429" i="7"/>
  <c r="C1424" i="7" s="1"/>
  <c r="C1390" i="7"/>
  <c r="C1389" i="7" s="1"/>
  <c r="C1385" i="7" s="1"/>
  <c r="C1352" i="7"/>
  <c r="C1351" i="7"/>
  <c r="C1350" i="7"/>
  <c r="C1346" i="7"/>
  <c r="C1345" i="7"/>
  <c r="C1344" i="7"/>
  <c r="C1343" i="7"/>
  <c r="C1308" i="7"/>
  <c r="C1307" i="7" s="1"/>
  <c r="C1304" i="7"/>
  <c r="C1291" i="7"/>
  <c r="C1290" i="7" s="1"/>
  <c r="C1264" i="7"/>
  <c r="C1263" i="7"/>
  <c r="C1262" i="7"/>
  <c r="C1261" i="7"/>
  <c r="C1255" i="7"/>
  <c r="C1254" i="7" s="1"/>
  <c r="C1227" i="7"/>
  <c r="C1225" i="7"/>
  <c r="C1224" i="7" s="1"/>
  <c r="C1221" i="7"/>
  <c r="C1078" i="7"/>
  <c r="C1077" i="7"/>
  <c r="C1076" i="7"/>
  <c r="C1075" i="7"/>
  <c r="C1069" i="7"/>
  <c r="C1068" i="7" s="1"/>
  <c r="C1049" i="7"/>
  <c r="C1047" i="7"/>
  <c r="C1027" i="7"/>
  <c r="C1022" i="7" s="1"/>
  <c r="C1002" i="7"/>
  <c r="C1001" i="7"/>
  <c r="C1000" i="7"/>
  <c r="C945" i="7"/>
  <c r="C944" i="7"/>
  <c r="C942" i="7"/>
  <c r="C941" i="7"/>
  <c r="C940" i="7"/>
  <c r="C932" i="7"/>
  <c r="F1390" i="7"/>
  <c r="G932" i="7"/>
  <c r="G940" i="7"/>
  <c r="F941" i="7"/>
  <c r="G941" i="7"/>
  <c r="F942" i="7"/>
  <c r="G942" i="7"/>
  <c r="F944" i="7"/>
  <c r="G944" i="7"/>
  <c r="F945" i="7"/>
  <c r="G945" i="7"/>
  <c r="F1000" i="7"/>
  <c r="G1000" i="7"/>
  <c r="F1001" i="7"/>
  <c r="G1001" i="7"/>
  <c r="F1002" i="7"/>
  <c r="G1002" i="7"/>
  <c r="F1027" i="7"/>
  <c r="G1027" i="7"/>
  <c r="F1047" i="7"/>
  <c r="G1047" i="7"/>
  <c r="F1049" i="7"/>
  <c r="G1049" i="7"/>
  <c r="F1069" i="7"/>
  <c r="G1069" i="7"/>
  <c r="G1068" i="7" s="1"/>
  <c r="F1075" i="7"/>
  <c r="G1075" i="7"/>
  <c r="G1076" i="7"/>
  <c r="G1077" i="7"/>
  <c r="G1078" i="7"/>
  <c r="F932" i="7"/>
  <c r="F940" i="7"/>
  <c r="F1077" i="7"/>
  <c r="F1078" i="7"/>
  <c r="F1221" i="7"/>
  <c r="G1221" i="7"/>
  <c r="F1225" i="7"/>
  <c r="G1225" i="7"/>
  <c r="F1227" i="7"/>
  <c r="G1227" i="7"/>
  <c r="F1255" i="7"/>
  <c r="F1254" i="7" s="1"/>
  <c r="G1255" i="7"/>
  <c r="G1254" i="7" s="1"/>
  <c r="F1261" i="7"/>
  <c r="G1261" i="7"/>
  <c r="G1262" i="7"/>
  <c r="G1263" i="7"/>
  <c r="G1264" i="7"/>
  <c r="F1291" i="7"/>
  <c r="G1291" i="7"/>
  <c r="F1304" i="7"/>
  <c r="G1304" i="7"/>
  <c r="G1308" i="7"/>
  <c r="F1308" i="7"/>
  <c r="F1263" i="7"/>
  <c r="F1264" i="7"/>
  <c r="F1343" i="7"/>
  <c r="G1343" i="7"/>
  <c r="G1344" i="7"/>
  <c r="G1345" i="7"/>
  <c r="G1346" i="7"/>
  <c r="F1350" i="7"/>
  <c r="G1350" i="7"/>
  <c r="F1351" i="7"/>
  <c r="G1351" i="7"/>
  <c r="F1352" i="7"/>
  <c r="G1352" i="7"/>
  <c r="G1390" i="7"/>
  <c r="F1344" i="7"/>
  <c r="F1346" i="7"/>
  <c r="F1429" i="7"/>
  <c r="G1429" i="7"/>
  <c r="F1449" i="7"/>
  <c r="G1449" i="7"/>
  <c r="F1451" i="7"/>
  <c r="G1451" i="7"/>
  <c r="F1480" i="7"/>
  <c r="G1480" i="7"/>
  <c r="F1500" i="7"/>
  <c r="G1500" i="7"/>
  <c r="F1502" i="7"/>
  <c r="G1502" i="7"/>
  <c r="F1532" i="7"/>
  <c r="G1532" i="7"/>
  <c r="F1552" i="7"/>
  <c r="G1552" i="7"/>
  <c r="F1554" i="7"/>
  <c r="G1554" i="7"/>
  <c r="F1574" i="7"/>
  <c r="F1573" i="7" s="1"/>
  <c r="G1574" i="7"/>
  <c r="G1573" i="7" s="1"/>
  <c r="F1580" i="7"/>
  <c r="G1580" i="7"/>
  <c r="F1581" i="7"/>
  <c r="G1581" i="7"/>
  <c r="F1582" i="7"/>
  <c r="G1582" i="7"/>
  <c r="G1583" i="7"/>
  <c r="F1610" i="7"/>
  <c r="G1610" i="7"/>
  <c r="F1623" i="7"/>
  <c r="G1623" i="7"/>
  <c r="G1627" i="7"/>
  <c r="F1629" i="7"/>
  <c r="G1629" i="7"/>
  <c r="F1583" i="7"/>
  <c r="F1656" i="7"/>
  <c r="F1655" i="7" s="1"/>
  <c r="G1656" i="7"/>
  <c r="G1655" i="7" s="1"/>
  <c r="F1662" i="7"/>
  <c r="G1662" i="7"/>
  <c r="F1663" i="7"/>
  <c r="G1663" i="7"/>
  <c r="F1664" i="7"/>
  <c r="G1664" i="7"/>
  <c r="F1665" i="7"/>
  <c r="G1665" i="7"/>
  <c r="F1676" i="7"/>
  <c r="G1676" i="7"/>
  <c r="F1677" i="7"/>
  <c r="G1677" i="7"/>
  <c r="F1678" i="7"/>
  <c r="G1678" i="7"/>
  <c r="F1692" i="7"/>
  <c r="G1692" i="7"/>
  <c r="F1709" i="7"/>
  <c r="G1709" i="7"/>
  <c r="F1711" i="7"/>
  <c r="G1711" i="7"/>
  <c r="F1757" i="7"/>
  <c r="G1757" i="7"/>
  <c r="F1775" i="7"/>
  <c r="G1775" i="7"/>
  <c r="F1777" i="7"/>
  <c r="G1777" i="7"/>
  <c r="F1808" i="7"/>
  <c r="G1808" i="7"/>
  <c r="F1826" i="7"/>
  <c r="G1826" i="7"/>
  <c r="F1828" i="7"/>
  <c r="G1828" i="7"/>
  <c r="F1864" i="7"/>
  <c r="G1864" i="7"/>
  <c r="I930" i="7"/>
  <c r="I13" i="7"/>
  <c r="E1886" i="7"/>
  <c r="I1886" i="7" s="1"/>
  <c r="E1884" i="7"/>
  <c r="I1884" i="7" s="1"/>
  <c r="E1883" i="7"/>
  <c r="I1883" i="7" s="1"/>
  <c r="E1882" i="7"/>
  <c r="I1882" i="7" s="1"/>
  <c r="E1881" i="7"/>
  <c r="I1881" i="7" s="1"/>
  <c r="H1880" i="7"/>
  <c r="G1880" i="7"/>
  <c r="F1880" i="7"/>
  <c r="D1880" i="7"/>
  <c r="H1878" i="7"/>
  <c r="G1878" i="7"/>
  <c r="F1878" i="7"/>
  <c r="D1878" i="7"/>
  <c r="E1877" i="7"/>
  <c r="I1877" i="7" s="1"/>
  <c r="E1876" i="7"/>
  <c r="I1876" i="7" s="1"/>
  <c r="E1875" i="7"/>
  <c r="I1875" i="7" s="1"/>
  <c r="E1874" i="7"/>
  <c r="I1874" i="7" s="1"/>
  <c r="H1873" i="7"/>
  <c r="G1873" i="7"/>
  <c r="F1873" i="7"/>
  <c r="D1873" i="7"/>
  <c r="H1871" i="7"/>
  <c r="G1871" i="7"/>
  <c r="F1871" i="7"/>
  <c r="D1871" i="7"/>
  <c r="E1870" i="7"/>
  <c r="I1870" i="7" s="1"/>
  <c r="E1869" i="7"/>
  <c r="I1869" i="7" s="1"/>
  <c r="E1868" i="7"/>
  <c r="I1868" i="7" s="1"/>
  <c r="E1867" i="7"/>
  <c r="I1867" i="7" s="1"/>
  <c r="H1866" i="7"/>
  <c r="G1866" i="7"/>
  <c r="F1866" i="7"/>
  <c r="D1866" i="7"/>
  <c r="H1864" i="7"/>
  <c r="D1864" i="7"/>
  <c r="E1861" i="7"/>
  <c r="I1861" i="7" s="1"/>
  <c r="H1860" i="7"/>
  <c r="G1860" i="7"/>
  <c r="F1860" i="7"/>
  <c r="D1860" i="7"/>
  <c r="E1858" i="7"/>
  <c r="I1858" i="7" s="1"/>
  <c r="E1857" i="7"/>
  <c r="I1857" i="7" s="1"/>
  <c r="E1856" i="7"/>
  <c r="I1856" i="7" s="1"/>
  <c r="H1855" i="7"/>
  <c r="G1855" i="7"/>
  <c r="F1855" i="7"/>
  <c r="D1855" i="7"/>
  <c r="E1854" i="7"/>
  <c r="I1854" i="7" s="1"/>
  <c r="E1853" i="7"/>
  <c r="I1853" i="7" s="1"/>
  <c r="E1852" i="7"/>
  <c r="I1852" i="7" s="1"/>
  <c r="H1851" i="7"/>
  <c r="G1851" i="7"/>
  <c r="F1851" i="7"/>
  <c r="D1851" i="7"/>
  <c r="E1850" i="7"/>
  <c r="I1850" i="7" s="1"/>
  <c r="E1849" i="7"/>
  <c r="I1849" i="7" s="1"/>
  <c r="E1848" i="7"/>
  <c r="I1848" i="7" s="1"/>
  <c r="H1847" i="7"/>
  <c r="G1847" i="7"/>
  <c r="F1847" i="7"/>
  <c r="D1847" i="7"/>
  <c r="E1841" i="7"/>
  <c r="I1841" i="7" s="1"/>
  <c r="E1840" i="7"/>
  <c r="I1840" i="7" s="1"/>
  <c r="E1834" i="7"/>
  <c r="I1834" i="7" s="1"/>
  <c r="E1832" i="7"/>
  <c r="I1832" i="7" s="1"/>
  <c r="E1831" i="7"/>
  <c r="I1831" i="7" s="1"/>
  <c r="E1830" i="7"/>
  <c r="I1830" i="7" s="1"/>
  <c r="E1829" i="7"/>
  <c r="I1829" i="7" s="1"/>
  <c r="H1828" i="7"/>
  <c r="D1828" i="7"/>
  <c r="H1826" i="7"/>
  <c r="D1826" i="7"/>
  <c r="E1825" i="7"/>
  <c r="I1825" i="7" s="1"/>
  <c r="E1824" i="7"/>
  <c r="I1824" i="7" s="1"/>
  <c r="E1823" i="7"/>
  <c r="I1823" i="7" s="1"/>
  <c r="E1822" i="7"/>
  <c r="I1822" i="7" s="1"/>
  <c r="H1821" i="7"/>
  <c r="G1821" i="7"/>
  <c r="F1821" i="7"/>
  <c r="D1821" i="7"/>
  <c r="H1819" i="7"/>
  <c r="G1819" i="7"/>
  <c r="F1819" i="7"/>
  <c r="D1819" i="7"/>
  <c r="E1818" i="7"/>
  <c r="I1818" i="7" s="1"/>
  <c r="E1817" i="7"/>
  <c r="I1817" i="7" s="1"/>
  <c r="E1816" i="7"/>
  <c r="I1816" i="7" s="1"/>
  <c r="E1815" i="7"/>
  <c r="I1815" i="7" s="1"/>
  <c r="H1814" i="7"/>
  <c r="G1814" i="7"/>
  <c r="F1814" i="7"/>
  <c r="D1814" i="7"/>
  <c r="H1812" i="7"/>
  <c r="G1812" i="7"/>
  <c r="F1812" i="7"/>
  <c r="D1812" i="7"/>
  <c r="E1809" i="7"/>
  <c r="I1809" i="7" s="1"/>
  <c r="H1808" i="7"/>
  <c r="D1808" i="7"/>
  <c r="E1806" i="7"/>
  <c r="I1806" i="7" s="1"/>
  <c r="E1805" i="7"/>
  <c r="I1805" i="7" s="1"/>
  <c r="E1804" i="7"/>
  <c r="I1804" i="7" s="1"/>
  <c r="H1803" i="7"/>
  <c r="G1803" i="7"/>
  <c r="F1803" i="7"/>
  <c r="D1803" i="7"/>
  <c r="E1802" i="7"/>
  <c r="I1802" i="7" s="1"/>
  <c r="E1801" i="7"/>
  <c r="I1801" i="7" s="1"/>
  <c r="E1800" i="7"/>
  <c r="I1800" i="7" s="1"/>
  <c r="H1799" i="7"/>
  <c r="G1799" i="7"/>
  <c r="F1799" i="7"/>
  <c r="D1799" i="7"/>
  <c r="E1798" i="7"/>
  <c r="I1798" i="7" s="1"/>
  <c r="E1797" i="7"/>
  <c r="I1797" i="7" s="1"/>
  <c r="E1796" i="7"/>
  <c r="I1796" i="7" s="1"/>
  <c r="H1795" i="7"/>
  <c r="G1795" i="7"/>
  <c r="F1795" i="7"/>
  <c r="D1795" i="7"/>
  <c r="E1789" i="7"/>
  <c r="I1789" i="7" s="1"/>
  <c r="E1788" i="7"/>
  <c r="I1788" i="7" s="1"/>
  <c r="E1783" i="7"/>
  <c r="I1783" i="7" s="1"/>
  <c r="E1781" i="7"/>
  <c r="I1781" i="7" s="1"/>
  <c r="E1780" i="7"/>
  <c r="I1780" i="7" s="1"/>
  <c r="E1779" i="7"/>
  <c r="I1779" i="7" s="1"/>
  <c r="E1778" i="7"/>
  <c r="I1778" i="7" s="1"/>
  <c r="H1777" i="7"/>
  <c r="D1777" i="7"/>
  <c r="H1775" i="7"/>
  <c r="D1775" i="7"/>
  <c r="E1774" i="7"/>
  <c r="I1774" i="7" s="1"/>
  <c r="E1773" i="7"/>
  <c r="I1773" i="7" s="1"/>
  <c r="E1772" i="7"/>
  <c r="I1772" i="7" s="1"/>
  <c r="E1771" i="7"/>
  <c r="I1771" i="7" s="1"/>
  <c r="H1770" i="7"/>
  <c r="G1770" i="7"/>
  <c r="F1770" i="7"/>
  <c r="D1770" i="7"/>
  <c r="H1768" i="7"/>
  <c r="G1768" i="7"/>
  <c r="F1768" i="7"/>
  <c r="D1768" i="7"/>
  <c r="E1767" i="7"/>
  <c r="I1767" i="7" s="1"/>
  <c r="E1766" i="7"/>
  <c r="I1766" i="7" s="1"/>
  <c r="E1765" i="7"/>
  <c r="I1765" i="7" s="1"/>
  <c r="E1764" i="7"/>
  <c r="I1764" i="7" s="1"/>
  <c r="H1763" i="7"/>
  <c r="G1763" i="7"/>
  <c r="F1763" i="7"/>
  <c r="D1763" i="7"/>
  <c r="H1761" i="7"/>
  <c r="G1761" i="7"/>
  <c r="F1761" i="7"/>
  <c r="D1761" i="7"/>
  <c r="E1758" i="7"/>
  <c r="I1758" i="7" s="1"/>
  <c r="H1757" i="7"/>
  <c r="D1757" i="7"/>
  <c r="E1755" i="7"/>
  <c r="I1755" i="7" s="1"/>
  <c r="E1754" i="7"/>
  <c r="I1754" i="7" s="1"/>
  <c r="E1753" i="7"/>
  <c r="I1753" i="7" s="1"/>
  <c r="H1752" i="7"/>
  <c r="G1752" i="7"/>
  <c r="F1752" i="7"/>
  <c r="D1752" i="7"/>
  <c r="E1751" i="7"/>
  <c r="I1751" i="7" s="1"/>
  <c r="E1750" i="7"/>
  <c r="I1750" i="7" s="1"/>
  <c r="E1749" i="7"/>
  <c r="I1749" i="7" s="1"/>
  <c r="H1748" i="7"/>
  <c r="G1748" i="7"/>
  <c r="F1748" i="7"/>
  <c r="D1748" i="7"/>
  <c r="E1747" i="7"/>
  <c r="I1747" i="7" s="1"/>
  <c r="E1746" i="7"/>
  <c r="I1746" i="7" s="1"/>
  <c r="E1745" i="7"/>
  <c r="I1745" i="7" s="1"/>
  <c r="H1744" i="7"/>
  <c r="G1744" i="7"/>
  <c r="F1744" i="7"/>
  <c r="D1744" i="7"/>
  <c r="E1738" i="7"/>
  <c r="I1738" i="7" s="1"/>
  <c r="E1737" i="7"/>
  <c r="I1737" i="7" s="1"/>
  <c r="E1731" i="7"/>
  <c r="I1731" i="7" s="1"/>
  <c r="E1729" i="7"/>
  <c r="I1729" i="7" s="1"/>
  <c r="E1728" i="7"/>
  <c r="I1728" i="7" s="1"/>
  <c r="E1727" i="7"/>
  <c r="I1727" i="7" s="1"/>
  <c r="E1726" i="7"/>
  <c r="I1726" i="7" s="1"/>
  <c r="H1725" i="7"/>
  <c r="G1725" i="7"/>
  <c r="F1725" i="7"/>
  <c r="D1725" i="7"/>
  <c r="H1723" i="7"/>
  <c r="G1723" i="7"/>
  <c r="F1723" i="7"/>
  <c r="D1723" i="7"/>
  <c r="E1722" i="7"/>
  <c r="I1722" i="7" s="1"/>
  <c r="E1721" i="7"/>
  <c r="I1721" i="7" s="1"/>
  <c r="E1720" i="7"/>
  <c r="I1720" i="7" s="1"/>
  <c r="E1719" i="7"/>
  <c r="I1719" i="7" s="1"/>
  <c r="H1718" i="7"/>
  <c r="G1718" i="7"/>
  <c r="F1718" i="7"/>
  <c r="D1718" i="7"/>
  <c r="H1716" i="7"/>
  <c r="G1716" i="7"/>
  <c r="F1716" i="7"/>
  <c r="D1716" i="7"/>
  <c r="E1715" i="7"/>
  <c r="I1715" i="7" s="1"/>
  <c r="E1714" i="7"/>
  <c r="I1714" i="7" s="1"/>
  <c r="E1713" i="7"/>
  <c r="I1713" i="7" s="1"/>
  <c r="E1712" i="7"/>
  <c r="I1712" i="7" s="1"/>
  <c r="H1711" i="7"/>
  <c r="H1709" i="7"/>
  <c r="D1709" i="7"/>
  <c r="E1706" i="7"/>
  <c r="I1706" i="7" s="1"/>
  <c r="H1705" i="7"/>
  <c r="G1705" i="7"/>
  <c r="F1705" i="7"/>
  <c r="D1705" i="7"/>
  <c r="E1703" i="7"/>
  <c r="I1703" i="7" s="1"/>
  <c r="E1702" i="7"/>
  <c r="I1702" i="7" s="1"/>
  <c r="E1701" i="7"/>
  <c r="I1701" i="7" s="1"/>
  <c r="H1700" i="7"/>
  <c r="G1700" i="7"/>
  <c r="F1700" i="7"/>
  <c r="D1700" i="7"/>
  <c r="E1699" i="7"/>
  <c r="I1699" i="7" s="1"/>
  <c r="E1698" i="7"/>
  <c r="I1698" i="7" s="1"/>
  <c r="E1697" i="7"/>
  <c r="I1697" i="7" s="1"/>
  <c r="H1696" i="7"/>
  <c r="G1696" i="7"/>
  <c r="F1696" i="7"/>
  <c r="D1696" i="7"/>
  <c r="E1695" i="7"/>
  <c r="I1695" i="7" s="1"/>
  <c r="E1694" i="7"/>
  <c r="I1694" i="7" s="1"/>
  <c r="E1693" i="7"/>
  <c r="I1693" i="7" s="1"/>
  <c r="H1692" i="7"/>
  <c r="D1692" i="7"/>
  <c r="J1686" i="7"/>
  <c r="E1686" i="7"/>
  <c r="I1686" i="7" s="1"/>
  <c r="E1685" i="7"/>
  <c r="I1685" i="7" s="1"/>
  <c r="H1681" i="7"/>
  <c r="G1681" i="7"/>
  <c r="F1681" i="7"/>
  <c r="D1681" i="7"/>
  <c r="E1681" i="7" s="1"/>
  <c r="H1679" i="7"/>
  <c r="G1679" i="7"/>
  <c r="F1679" i="7"/>
  <c r="D1679" i="7"/>
  <c r="E1679" i="7" s="1"/>
  <c r="H1678" i="7"/>
  <c r="D1678" i="7"/>
  <c r="H1677" i="7"/>
  <c r="D1677" i="7"/>
  <c r="H1676" i="7"/>
  <c r="D1676" i="7"/>
  <c r="H1672" i="7"/>
  <c r="G1672" i="7"/>
  <c r="F1672" i="7"/>
  <c r="D1672" i="7"/>
  <c r="E1672" i="7" s="1"/>
  <c r="H1671" i="7"/>
  <c r="G1671" i="7"/>
  <c r="F1671" i="7"/>
  <c r="D1671" i="7"/>
  <c r="H1670" i="7"/>
  <c r="G1670" i="7"/>
  <c r="F1670" i="7"/>
  <c r="D1670" i="7"/>
  <c r="E1670" i="7" s="1"/>
  <c r="H1669" i="7"/>
  <c r="G1669" i="7"/>
  <c r="F1669" i="7"/>
  <c r="D1669" i="7"/>
  <c r="H1665" i="7"/>
  <c r="D1665" i="7"/>
  <c r="H1664" i="7"/>
  <c r="D1664" i="7"/>
  <c r="H1663" i="7"/>
  <c r="D1663" i="7"/>
  <c r="H1662" i="7"/>
  <c r="D1662" i="7"/>
  <c r="H1656" i="7"/>
  <c r="H1655" i="7" s="1"/>
  <c r="D1656" i="7"/>
  <c r="E1649" i="7"/>
  <c r="I1649" i="7" s="1"/>
  <c r="E1647" i="7"/>
  <c r="I1647" i="7" s="1"/>
  <c r="E1646" i="7"/>
  <c r="I1646" i="7" s="1"/>
  <c r="E1645" i="7"/>
  <c r="I1645" i="7" s="1"/>
  <c r="E1644" i="7"/>
  <c r="I1644" i="7" s="1"/>
  <c r="H1643" i="7"/>
  <c r="G1643" i="7"/>
  <c r="F1643" i="7"/>
  <c r="D1643" i="7"/>
  <c r="H1641" i="7"/>
  <c r="G1641" i="7"/>
  <c r="F1641" i="7"/>
  <c r="D1641" i="7"/>
  <c r="E1640" i="7"/>
  <c r="I1640" i="7" s="1"/>
  <c r="E1639" i="7"/>
  <c r="I1639" i="7" s="1"/>
  <c r="E1638" i="7"/>
  <c r="I1638" i="7" s="1"/>
  <c r="E1637" i="7"/>
  <c r="H1636" i="7"/>
  <c r="G1636" i="7"/>
  <c r="F1636" i="7"/>
  <c r="D1636" i="7"/>
  <c r="H1634" i="7"/>
  <c r="G1634" i="7"/>
  <c r="F1634" i="7"/>
  <c r="D1634" i="7"/>
  <c r="E1633" i="7"/>
  <c r="I1633" i="7" s="1"/>
  <c r="E1632" i="7"/>
  <c r="I1632" i="7" s="1"/>
  <c r="E1631" i="7"/>
  <c r="I1631" i="7" s="1"/>
  <c r="E1630" i="7"/>
  <c r="E1580" i="7" s="1"/>
  <c r="H1629" i="7"/>
  <c r="D1629" i="7"/>
  <c r="H1627" i="7"/>
  <c r="D1627" i="7"/>
  <c r="E1624" i="7"/>
  <c r="I1624" i="7" s="1"/>
  <c r="H1623" i="7"/>
  <c r="D1623" i="7"/>
  <c r="E1621" i="7"/>
  <c r="I1621" i="7" s="1"/>
  <c r="E1620" i="7"/>
  <c r="I1620" i="7" s="1"/>
  <c r="E1619" i="7"/>
  <c r="I1619" i="7" s="1"/>
  <c r="H1618" i="7"/>
  <c r="G1618" i="7"/>
  <c r="F1618" i="7"/>
  <c r="D1618" i="7"/>
  <c r="E1617" i="7"/>
  <c r="I1617" i="7" s="1"/>
  <c r="E1616" i="7"/>
  <c r="I1616" i="7" s="1"/>
  <c r="E1615" i="7"/>
  <c r="I1615" i="7" s="1"/>
  <c r="H1614" i="7"/>
  <c r="G1614" i="7"/>
  <c r="F1614" i="7"/>
  <c r="D1614" i="7"/>
  <c r="E1613" i="7"/>
  <c r="I1613" i="7" s="1"/>
  <c r="E1612" i="7"/>
  <c r="I1612" i="7" s="1"/>
  <c r="E1611" i="7"/>
  <c r="I1611" i="7" s="1"/>
  <c r="H1610" i="7"/>
  <c r="D1610" i="7"/>
  <c r="E1604" i="7"/>
  <c r="I1604" i="7" s="1"/>
  <c r="E1603" i="7"/>
  <c r="I1603" i="7" s="1"/>
  <c r="H1599" i="7"/>
  <c r="G1599" i="7"/>
  <c r="F1599" i="7"/>
  <c r="D1599" i="7"/>
  <c r="E1599" i="7" s="1"/>
  <c r="H1597" i="7"/>
  <c r="G1597" i="7"/>
  <c r="F1597" i="7"/>
  <c r="D1597" i="7"/>
  <c r="E1597" i="7" s="1"/>
  <c r="H1596" i="7"/>
  <c r="G1596" i="7"/>
  <c r="F1596" i="7"/>
  <c r="D1596" i="7"/>
  <c r="E1596" i="7" s="1"/>
  <c r="H1595" i="7"/>
  <c r="G1595" i="7"/>
  <c r="F1595" i="7"/>
  <c r="D1595" i="7"/>
  <c r="H1594" i="7"/>
  <c r="G1594" i="7"/>
  <c r="F1594" i="7"/>
  <c r="D1594" i="7"/>
  <c r="H1590" i="7"/>
  <c r="G1590" i="7"/>
  <c r="F1590" i="7"/>
  <c r="D1590" i="7"/>
  <c r="H1589" i="7"/>
  <c r="G1589" i="7"/>
  <c r="F1589" i="7"/>
  <c r="D1589" i="7"/>
  <c r="E1589" i="7" s="1"/>
  <c r="H1588" i="7"/>
  <c r="G1588" i="7"/>
  <c r="F1588" i="7"/>
  <c r="D1588" i="7"/>
  <c r="H1587" i="7"/>
  <c r="G1587" i="7"/>
  <c r="F1587" i="7"/>
  <c r="D1587" i="7"/>
  <c r="H1583" i="7"/>
  <c r="D1583" i="7"/>
  <c r="H1582" i="7"/>
  <c r="D1582" i="7"/>
  <c r="H1581" i="7"/>
  <c r="D1581" i="7"/>
  <c r="H1580" i="7"/>
  <c r="D1580" i="7"/>
  <c r="H1574" i="7"/>
  <c r="H1573" i="7" s="1"/>
  <c r="D1574" i="7"/>
  <c r="E1567" i="7"/>
  <c r="I1567" i="7" s="1"/>
  <c r="E1565" i="7"/>
  <c r="I1565" i="7" s="1"/>
  <c r="E1564" i="7"/>
  <c r="I1564" i="7" s="1"/>
  <c r="E1563" i="7"/>
  <c r="I1563" i="7" s="1"/>
  <c r="E1562" i="7"/>
  <c r="I1562" i="7" s="1"/>
  <c r="H1561" i="7"/>
  <c r="G1561" i="7"/>
  <c r="F1561" i="7"/>
  <c r="D1561" i="7"/>
  <c r="H1559" i="7"/>
  <c r="G1559" i="7"/>
  <c r="F1559" i="7"/>
  <c r="D1559" i="7"/>
  <c r="E1558" i="7"/>
  <c r="I1558" i="7" s="1"/>
  <c r="E1557" i="7"/>
  <c r="I1557" i="7" s="1"/>
  <c r="E1556" i="7"/>
  <c r="I1556" i="7" s="1"/>
  <c r="E1555" i="7"/>
  <c r="I1555" i="7" s="1"/>
  <c r="H1554" i="7"/>
  <c r="D1554" i="7"/>
  <c r="H1552" i="7"/>
  <c r="D1552" i="7"/>
  <c r="E1551" i="7"/>
  <c r="I1551" i="7" s="1"/>
  <c r="E1550" i="7"/>
  <c r="I1550" i="7" s="1"/>
  <c r="E1549" i="7"/>
  <c r="I1549" i="7" s="1"/>
  <c r="E1548" i="7"/>
  <c r="I1548" i="7" s="1"/>
  <c r="H1547" i="7"/>
  <c r="G1547" i="7"/>
  <c r="F1547" i="7"/>
  <c r="D1547" i="7"/>
  <c r="H1545" i="7"/>
  <c r="G1545" i="7"/>
  <c r="F1545" i="7"/>
  <c r="D1545" i="7"/>
  <c r="E1542" i="7"/>
  <c r="I1542" i="7" s="1"/>
  <c r="H1541" i="7"/>
  <c r="G1541" i="7"/>
  <c r="F1541" i="7"/>
  <c r="D1541" i="7"/>
  <c r="E1539" i="7"/>
  <c r="I1539" i="7" s="1"/>
  <c r="E1538" i="7"/>
  <c r="I1538" i="7" s="1"/>
  <c r="E1537" i="7"/>
  <c r="I1537" i="7" s="1"/>
  <c r="H1536" i="7"/>
  <c r="G1536" i="7"/>
  <c r="F1536" i="7"/>
  <c r="D1536" i="7"/>
  <c r="E1535" i="7"/>
  <c r="I1535" i="7" s="1"/>
  <c r="E1534" i="7"/>
  <c r="I1534" i="7" s="1"/>
  <c r="E1533" i="7"/>
  <c r="I1533" i="7" s="1"/>
  <c r="H1532" i="7"/>
  <c r="D1532" i="7"/>
  <c r="E1531" i="7"/>
  <c r="I1531" i="7" s="1"/>
  <c r="E1530" i="7"/>
  <c r="I1530" i="7" s="1"/>
  <c r="E1529" i="7"/>
  <c r="I1529" i="7" s="1"/>
  <c r="H1528" i="7"/>
  <c r="G1528" i="7"/>
  <c r="F1528" i="7"/>
  <c r="D1528" i="7"/>
  <c r="E1522" i="7"/>
  <c r="I1522" i="7" s="1"/>
  <c r="E1521" i="7"/>
  <c r="I1521" i="7" s="1"/>
  <c r="E1515" i="7"/>
  <c r="I1515" i="7" s="1"/>
  <c r="E1513" i="7"/>
  <c r="I1513" i="7" s="1"/>
  <c r="E1512" i="7"/>
  <c r="I1512" i="7" s="1"/>
  <c r="E1511" i="7"/>
  <c r="I1511" i="7" s="1"/>
  <c r="E1510" i="7"/>
  <c r="I1510" i="7" s="1"/>
  <c r="H1509" i="7"/>
  <c r="G1509" i="7"/>
  <c r="F1509" i="7"/>
  <c r="D1509" i="7"/>
  <c r="H1507" i="7"/>
  <c r="G1507" i="7"/>
  <c r="F1507" i="7"/>
  <c r="D1507" i="7"/>
  <c r="E1506" i="7"/>
  <c r="I1506" i="7" s="1"/>
  <c r="E1505" i="7"/>
  <c r="I1505" i="7" s="1"/>
  <c r="E1504" i="7"/>
  <c r="I1504" i="7" s="1"/>
  <c r="E1503" i="7"/>
  <c r="I1503" i="7" s="1"/>
  <c r="H1502" i="7"/>
  <c r="D1502" i="7"/>
  <c r="H1500" i="7"/>
  <c r="D1500" i="7"/>
  <c r="E1499" i="7"/>
  <c r="I1499" i="7" s="1"/>
  <c r="E1498" i="7"/>
  <c r="I1498" i="7" s="1"/>
  <c r="E1497" i="7"/>
  <c r="I1497" i="7" s="1"/>
  <c r="E1496" i="7"/>
  <c r="I1496" i="7" s="1"/>
  <c r="H1495" i="7"/>
  <c r="G1495" i="7"/>
  <c r="F1495" i="7"/>
  <c r="D1495" i="7"/>
  <c r="H1493" i="7"/>
  <c r="G1493" i="7"/>
  <c r="F1493" i="7"/>
  <c r="D1493" i="7"/>
  <c r="E1490" i="7"/>
  <c r="I1490" i="7" s="1"/>
  <c r="H1489" i="7"/>
  <c r="G1489" i="7"/>
  <c r="F1489" i="7"/>
  <c r="D1489" i="7"/>
  <c r="E1487" i="7"/>
  <c r="I1487" i="7" s="1"/>
  <c r="E1486" i="7"/>
  <c r="I1486" i="7" s="1"/>
  <c r="E1485" i="7"/>
  <c r="I1485" i="7" s="1"/>
  <c r="H1484" i="7"/>
  <c r="G1484" i="7"/>
  <c r="F1484" i="7"/>
  <c r="D1484" i="7"/>
  <c r="E1483" i="7"/>
  <c r="I1483" i="7" s="1"/>
  <c r="E1482" i="7"/>
  <c r="I1482" i="7" s="1"/>
  <c r="E1481" i="7"/>
  <c r="I1481" i="7" s="1"/>
  <c r="H1480" i="7"/>
  <c r="D1480" i="7"/>
  <c r="E1479" i="7"/>
  <c r="I1479" i="7" s="1"/>
  <c r="E1478" i="7"/>
  <c r="I1478" i="7" s="1"/>
  <c r="E1477" i="7"/>
  <c r="I1477" i="7" s="1"/>
  <c r="H1476" i="7"/>
  <c r="G1476" i="7"/>
  <c r="F1476" i="7"/>
  <c r="D1476" i="7"/>
  <c r="E1470" i="7"/>
  <c r="I1470" i="7" s="1"/>
  <c r="E1469" i="7"/>
  <c r="I1469" i="7" s="1"/>
  <c r="E1464" i="7"/>
  <c r="I1464" i="7" s="1"/>
  <c r="E1462" i="7"/>
  <c r="I1462" i="7" s="1"/>
  <c r="E1461" i="7"/>
  <c r="I1461" i="7" s="1"/>
  <c r="E1460" i="7"/>
  <c r="I1460" i="7" s="1"/>
  <c r="E1459" i="7"/>
  <c r="I1459" i="7" s="1"/>
  <c r="H1458" i="7"/>
  <c r="G1458" i="7"/>
  <c r="F1458" i="7"/>
  <c r="D1458" i="7"/>
  <c r="H1456" i="7"/>
  <c r="G1456" i="7"/>
  <c r="F1456" i="7"/>
  <c r="D1456" i="7"/>
  <c r="E1455" i="7"/>
  <c r="I1455" i="7" s="1"/>
  <c r="E1454" i="7"/>
  <c r="I1454" i="7" s="1"/>
  <c r="E1453" i="7"/>
  <c r="I1453" i="7" s="1"/>
  <c r="E1452" i="7"/>
  <c r="I1452" i="7" s="1"/>
  <c r="H1451" i="7"/>
  <c r="D1451" i="7"/>
  <c r="H1449" i="7"/>
  <c r="D1449" i="7"/>
  <c r="E1448" i="7"/>
  <c r="I1448" i="7" s="1"/>
  <c r="E1447" i="7"/>
  <c r="I1447" i="7" s="1"/>
  <c r="E1446" i="7"/>
  <c r="I1446" i="7" s="1"/>
  <c r="E1445" i="7"/>
  <c r="I1445" i="7" s="1"/>
  <c r="H1444" i="7"/>
  <c r="G1444" i="7"/>
  <c r="F1444" i="7"/>
  <c r="D1444" i="7"/>
  <c r="H1442" i="7"/>
  <c r="G1442" i="7"/>
  <c r="F1442" i="7"/>
  <c r="D1442" i="7"/>
  <c r="E1439" i="7"/>
  <c r="I1439" i="7" s="1"/>
  <c r="H1438" i="7"/>
  <c r="G1438" i="7"/>
  <c r="F1438" i="7"/>
  <c r="D1438" i="7"/>
  <c r="E1436" i="7"/>
  <c r="I1436" i="7" s="1"/>
  <c r="E1435" i="7"/>
  <c r="I1435" i="7" s="1"/>
  <c r="E1434" i="7"/>
  <c r="I1434" i="7" s="1"/>
  <c r="H1433" i="7"/>
  <c r="G1433" i="7"/>
  <c r="F1433" i="7"/>
  <c r="D1433" i="7"/>
  <c r="E1432" i="7"/>
  <c r="I1432" i="7" s="1"/>
  <c r="E1431" i="7"/>
  <c r="I1431" i="7" s="1"/>
  <c r="E1430" i="7"/>
  <c r="I1430" i="7" s="1"/>
  <c r="H1429" i="7"/>
  <c r="D1429" i="7"/>
  <c r="E1428" i="7"/>
  <c r="I1428" i="7" s="1"/>
  <c r="E1427" i="7"/>
  <c r="I1427" i="7" s="1"/>
  <c r="E1426" i="7"/>
  <c r="I1426" i="7" s="1"/>
  <c r="H1425" i="7"/>
  <c r="G1425" i="7"/>
  <c r="F1425" i="7"/>
  <c r="D1425" i="7"/>
  <c r="E1419" i="7"/>
  <c r="I1419" i="7" s="1"/>
  <c r="E1418" i="7"/>
  <c r="I1418" i="7" s="1"/>
  <c r="E1412" i="7"/>
  <c r="I1412" i="7" s="1"/>
  <c r="E1410" i="7"/>
  <c r="I1410" i="7" s="1"/>
  <c r="E1409" i="7"/>
  <c r="I1409" i="7" s="1"/>
  <c r="E1408" i="7"/>
  <c r="I1408" i="7" s="1"/>
  <c r="E1407" i="7"/>
  <c r="I1407" i="7" s="1"/>
  <c r="H1406" i="7"/>
  <c r="G1406" i="7"/>
  <c r="F1406" i="7"/>
  <c r="D1406" i="7"/>
  <c r="H1404" i="7"/>
  <c r="G1404" i="7"/>
  <c r="F1404" i="7"/>
  <c r="D1404" i="7"/>
  <c r="E1403" i="7"/>
  <c r="I1403" i="7" s="1"/>
  <c r="E1402" i="7"/>
  <c r="I1402" i="7" s="1"/>
  <c r="E1401" i="7"/>
  <c r="I1401" i="7" s="1"/>
  <c r="E1400" i="7"/>
  <c r="I1400" i="7" s="1"/>
  <c r="H1399" i="7"/>
  <c r="G1399" i="7"/>
  <c r="F1399" i="7"/>
  <c r="D1399" i="7"/>
  <c r="H1397" i="7"/>
  <c r="G1397" i="7"/>
  <c r="F1397" i="7"/>
  <c r="D1397" i="7"/>
  <c r="E1396" i="7"/>
  <c r="I1396" i="7" s="1"/>
  <c r="E1395" i="7"/>
  <c r="I1395" i="7" s="1"/>
  <c r="E1394" i="7"/>
  <c r="I1394" i="7" s="1"/>
  <c r="E1393" i="7"/>
  <c r="I1393" i="7" s="1"/>
  <c r="H1392" i="7"/>
  <c r="G1392" i="7"/>
  <c r="D1392" i="7"/>
  <c r="H1390" i="7"/>
  <c r="D1390" i="7"/>
  <c r="E1387" i="7"/>
  <c r="I1387" i="7" s="1"/>
  <c r="H1386" i="7"/>
  <c r="G1386" i="7"/>
  <c r="F1386" i="7"/>
  <c r="D1386" i="7"/>
  <c r="E1366" i="7"/>
  <c r="I1366" i="7" s="1"/>
  <c r="H1362" i="7"/>
  <c r="G1362" i="7"/>
  <c r="F1362" i="7"/>
  <c r="D1362" i="7"/>
  <c r="E1362" i="7" s="1"/>
  <c r="H1360" i="7"/>
  <c r="G1360" i="7"/>
  <c r="F1360" i="7"/>
  <c r="D1360" i="7"/>
  <c r="E1360" i="7" s="1"/>
  <c r="H1359" i="7"/>
  <c r="G1359" i="7"/>
  <c r="F1359" i="7"/>
  <c r="D1359" i="7"/>
  <c r="E1359" i="7" s="1"/>
  <c r="H1358" i="7"/>
  <c r="G1358" i="7"/>
  <c r="F1358" i="7"/>
  <c r="D1358" i="7"/>
  <c r="E1358" i="7" s="1"/>
  <c r="H1357" i="7"/>
  <c r="G1357" i="7"/>
  <c r="F1357" i="7"/>
  <c r="D1357" i="7"/>
  <c r="H1353" i="7"/>
  <c r="G1353" i="7"/>
  <c r="F1353" i="7"/>
  <c r="D1353" i="7"/>
  <c r="E1353" i="7" s="1"/>
  <c r="H1352" i="7"/>
  <c r="D1352" i="7"/>
  <c r="H1351" i="7"/>
  <c r="D1351" i="7"/>
  <c r="H1350" i="7"/>
  <c r="D1350" i="7"/>
  <c r="H1346" i="7"/>
  <c r="D1346" i="7"/>
  <c r="H1345" i="7"/>
  <c r="D1345" i="7"/>
  <c r="H1344" i="7"/>
  <c r="D1344" i="7"/>
  <c r="H1343" i="7"/>
  <c r="D1343" i="7"/>
  <c r="H1337" i="7"/>
  <c r="H1336" i="7" s="1"/>
  <c r="G1337" i="7"/>
  <c r="G1336" i="7" s="1"/>
  <c r="F1337" i="7"/>
  <c r="F1336" i="7" s="1"/>
  <c r="D1337" i="7"/>
  <c r="E1337" i="7" s="1"/>
  <c r="E1330" i="7"/>
  <c r="I1330" i="7" s="1"/>
  <c r="E1328" i="7"/>
  <c r="I1328" i="7" s="1"/>
  <c r="E1327" i="7"/>
  <c r="I1327" i="7" s="1"/>
  <c r="E1326" i="7"/>
  <c r="I1326" i="7" s="1"/>
  <c r="E1325" i="7"/>
  <c r="I1325" i="7" s="1"/>
  <c r="H1324" i="7"/>
  <c r="G1324" i="7"/>
  <c r="F1324" i="7"/>
  <c r="D1324" i="7"/>
  <c r="H1322" i="7"/>
  <c r="G1322" i="7"/>
  <c r="F1322" i="7"/>
  <c r="D1322" i="7"/>
  <c r="E1321" i="7"/>
  <c r="I1321" i="7" s="1"/>
  <c r="E1320" i="7"/>
  <c r="I1320" i="7" s="1"/>
  <c r="E1319" i="7"/>
  <c r="I1319" i="7" s="1"/>
  <c r="E1318" i="7"/>
  <c r="I1318" i="7" s="1"/>
  <c r="H1317" i="7"/>
  <c r="G1317" i="7"/>
  <c r="F1317" i="7"/>
  <c r="D1317" i="7"/>
  <c r="H1315" i="7"/>
  <c r="G1315" i="7"/>
  <c r="F1315" i="7"/>
  <c r="D1315" i="7"/>
  <c r="E1314" i="7"/>
  <c r="I1314" i="7" s="1"/>
  <c r="E1313" i="7"/>
  <c r="I1313" i="7" s="1"/>
  <c r="E1312" i="7"/>
  <c r="I1312" i="7" s="1"/>
  <c r="E1311" i="7"/>
  <c r="I1311" i="7" s="1"/>
  <c r="H1310" i="7"/>
  <c r="G1310" i="7"/>
  <c r="D1310" i="7"/>
  <c r="H1308" i="7"/>
  <c r="D1308" i="7"/>
  <c r="E1305" i="7"/>
  <c r="I1305" i="7" s="1"/>
  <c r="H1304" i="7"/>
  <c r="D1304" i="7"/>
  <c r="E1302" i="7"/>
  <c r="I1302" i="7" s="1"/>
  <c r="E1301" i="7"/>
  <c r="I1301" i="7" s="1"/>
  <c r="E1300" i="7"/>
  <c r="I1300" i="7" s="1"/>
  <c r="H1299" i="7"/>
  <c r="G1299" i="7"/>
  <c r="F1299" i="7"/>
  <c r="D1299" i="7"/>
  <c r="E1298" i="7"/>
  <c r="I1298" i="7" s="1"/>
  <c r="E1297" i="7"/>
  <c r="I1297" i="7" s="1"/>
  <c r="E1296" i="7"/>
  <c r="I1296" i="7" s="1"/>
  <c r="H1295" i="7"/>
  <c r="G1295" i="7"/>
  <c r="F1295" i="7"/>
  <c r="D1295" i="7"/>
  <c r="E1294" i="7"/>
  <c r="I1294" i="7" s="1"/>
  <c r="E1293" i="7"/>
  <c r="I1293" i="7" s="1"/>
  <c r="E1292" i="7"/>
  <c r="I1292" i="7" s="1"/>
  <c r="H1291" i="7"/>
  <c r="D1291" i="7"/>
  <c r="E1285" i="7"/>
  <c r="I1285" i="7" s="1"/>
  <c r="E1284" i="7"/>
  <c r="I1284" i="7" s="1"/>
  <c r="H1280" i="7"/>
  <c r="G1280" i="7"/>
  <c r="F1280" i="7"/>
  <c r="D1280" i="7"/>
  <c r="E1280" i="7" s="1"/>
  <c r="H1278" i="7"/>
  <c r="G1278" i="7"/>
  <c r="F1278" i="7"/>
  <c r="D1278" i="7"/>
  <c r="E1278" i="7" s="1"/>
  <c r="H1277" i="7"/>
  <c r="G1277" i="7"/>
  <c r="F1277" i="7"/>
  <c r="D1277" i="7"/>
  <c r="H1276" i="7"/>
  <c r="G1276" i="7"/>
  <c r="F1276" i="7"/>
  <c r="D1276" i="7"/>
  <c r="E1276" i="7" s="1"/>
  <c r="H1275" i="7"/>
  <c r="G1275" i="7"/>
  <c r="F1275" i="7"/>
  <c r="D1275" i="7"/>
  <c r="H1271" i="7"/>
  <c r="G1271" i="7"/>
  <c r="F1271" i="7"/>
  <c r="D1271" i="7"/>
  <c r="E1271" i="7" s="1"/>
  <c r="H1270" i="7"/>
  <c r="G1270" i="7"/>
  <c r="F1270" i="7"/>
  <c r="D1270" i="7"/>
  <c r="E1270" i="7" s="1"/>
  <c r="H1269" i="7"/>
  <c r="G1269" i="7"/>
  <c r="F1269" i="7"/>
  <c r="D1269" i="7"/>
  <c r="H1268" i="7"/>
  <c r="G1268" i="7"/>
  <c r="F1268" i="7"/>
  <c r="D1268" i="7"/>
  <c r="H1264" i="7"/>
  <c r="D1264" i="7"/>
  <c r="H1263" i="7"/>
  <c r="D1263" i="7"/>
  <c r="H1262" i="7"/>
  <c r="D1262" i="7"/>
  <c r="H1261" i="7"/>
  <c r="D1261" i="7"/>
  <c r="H1255" i="7"/>
  <c r="H1254" i="7" s="1"/>
  <c r="D1255" i="7"/>
  <c r="D1254" i="7" s="1"/>
  <c r="E1247" i="7"/>
  <c r="I1247" i="7" s="1"/>
  <c r="E1245" i="7"/>
  <c r="I1245" i="7" s="1"/>
  <c r="E1244" i="7"/>
  <c r="I1244" i="7" s="1"/>
  <c r="E1243" i="7"/>
  <c r="I1243" i="7" s="1"/>
  <c r="E1242" i="7"/>
  <c r="I1242" i="7" s="1"/>
  <c r="H1241" i="7"/>
  <c r="G1241" i="7"/>
  <c r="F1241" i="7"/>
  <c r="D1241" i="7"/>
  <c r="H1239" i="7"/>
  <c r="G1239" i="7"/>
  <c r="F1239" i="7"/>
  <c r="D1239" i="7"/>
  <c r="E1238" i="7"/>
  <c r="I1238" i="7" s="1"/>
  <c r="E1237" i="7"/>
  <c r="I1237" i="7" s="1"/>
  <c r="E1236" i="7"/>
  <c r="I1236" i="7" s="1"/>
  <c r="E1235" i="7"/>
  <c r="I1235" i="7" s="1"/>
  <c r="H1234" i="7"/>
  <c r="G1234" i="7"/>
  <c r="F1234" i="7"/>
  <c r="D1234" i="7"/>
  <c r="H1232" i="7"/>
  <c r="G1232" i="7"/>
  <c r="F1232" i="7"/>
  <c r="D1232" i="7"/>
  <c r="E1231" i="7"/>
  <c r="I1231" i="7" s="1"/>
  <c r="E1230" i="7"/>
  <c r="I1230" i="7" s="1"/>
  <c r="E1229" i="7"/>
  <c r="I1229" i="7" s="1"/>
  <c r="E1228" i="7"/>
  <c r="I1228" i="7" s="1"/>
  <c r="H1227" i="7"/>
  <c r="D1227" i="7"/>
  <c r="H1225" i="7"/>
  <c r="D1225" i="7"/>
  <c r="E1222" i="7"/>
  <c r="I1222" i="7" s="1"/>
  <c r="H1221" i="7"/>
  <c r="D1221" i="7"/>
  <c r="E1219" i="7"/>
  <c r="I1219" i="7" s="1"/>
  <c r="E1218" i="7"/>
  <c r="I1218" i="7" s="1"/>
  <c r="E1217" i="7"/>
  <c r="I1217" i="7" s="1"/>
  <c r="H1216" i="7"/>
  <c r="G1216" i="7"/>
  <c r="F1216" i="7"/>
  <c r="D1216" i="7"/>
  <c r="E1215" i="7"/>
  <c r="I1215" i="7" s="1"/>
  <c r="E1214" i="7"/>
  <c r="I1214" i="7" s="1"/>
  <c r="E1213" i="7"/>
  <c r="I1213" i="7" s="1"/>
  <c r="H1212" i="7"/>
  <c r="G1212" i="7"/>
  <c r="F1212" i="7"/>
  <c r="D1212" i="7"/>
  <c r="E1211" i="7"/>
  <c r="I1211" i="7" s="1"/>
  <c r="E1210" i="7"/>
  <c r="I1210" i="7" s="1"/>
  <c r="E1209" i="7"/>
  <c r="I1209" i="7" s="1"/>
  <c r="H1208" i="7"/>
  <c r="G1208" i="7"/>
  <c r="F1208" i="7"/>
  <c r="D1208" i="7"/>
  <c r="E1202" i="7"/>
  <c r="I1202" i="7" s="1"/>
  <c r="E1201" i="7"/>
  <c r="I1201" i="7" s="1"/>
  <c r="E1144" i="7"/>
  <c r="I1144" i="7" s="1"/>
  <c r="E1142" i="7"/>
  <c r="I1142" i="7" s="1"/>
  <c r="E1141" i="7"/>
  <c r="I1141" i="7" s="1"/>
  <c r="E1140" i="7"/>
  <c r="I1140" i="7" s="1"/>
  <c r="H1138" i="7"/>
  <c r="G1138" i="7"/>
  <c r="F1138" i="7"/>
  <c r="D1138" i="7"/>
  <c r="H1136" i="7"/>
  <c r="G1136" i="7"/>
  <c r="F1136" i="7"/>
  <c r="D1136" i="7"/>
  <c r="E1135" i="7"/>
  <c r="I1135" i="7" s="1"/>
  <c r="E1134" i="7"/>
  <c r="I1134" i="7" s="1"/>
  <c r="E1133" i="7"/>
  <c r="I1133" i="7" s="1"/>
  <c r="H1131" i="7"/>
  <c r="G1131" i="7"/>
  <c r="F1131" i="7"/>
  <c r="D1131" i="7"/>
  <c r="H1129" i="7"/>
  <c r="G1129" i="7"/>
  <c r="F1129" i="7"/>
  <c r="D1129" i="7"/>
  <c r="I1128" i="7"/>
  <c r="I1127" i="7"/>
  <c r="I1126" i="7"/>
  <c r="I1125" i="7"/>
  <c r="I1119" i="7"/>
  <c r="I1116" i="7"/>
  <c r="I1115" i="7"/>
  <c r="I1114" i="7"/>
  <c r="I1112" i="7"/>
  <c r="I1111" i="7"/>
  <c r="I1110" i="7"/>
  <c r="I1108" i="7"/>
  <c r="I1107" i="7"/>
  <c r="I1106" i="7"/>
  <c r="L1105" i="7"/>
  <c r="I1099" i="7"/>
  <c r="I1098" i="7"/>
  <c r="H1094" i="7"/>
  <c r="G1094" i="7"/>
  <c r="F1094" i="7"/>
  <c r="D1094" i="7"/>
  <c r="E1094" i="7" s="1"/>
  <c r="H1092" i="7"/>
  <c r="G1092" i="7"/>
  <c r="F1092" i="7"/>
  <c r="D1092" i="7"/>
  <c r="E1092" i="7" s="1"/>
  <c r="H1091" i="7"/>
  <c r="G1091" i="7"/>
  <c r="F1091" i="7"/>
  <c r="D1091" i="7"/>
  <c r="E1091" i="7" s="1"/>
  <c r="H1090" i="7"/>
  <c r="G1090" i="7"/>
  <c r="F1090" i="7"/>
  <c r="D1090" i="7"/>
  <c r="H1089" i="7"/>
  <c r="G1089" i="7"/>
  <c r="F1089" i="7"/>
  <c r="D1089" i="7"/>
  <c r="H1085" i="7"/>
  <c r="G1085" i="7"/>
  <c r="F1085" i="7"/>
  <c r="D1085" i="7"/>
  <c r="E1085" i="7" s="1"/>
  <c r="H1084" i="7"/>
  <c r="G1084" i="7"/>
  <c r="F1084" i="7"/>
  <c r="D1084" i="7"/>
  <c r="E1084" i="7" s="1"/>
  <c r="H1083" i="7"/>
  <c r="G1083" i="7"/>
  <c r="F1083" i="7"/>
  <c r="D1083" i="7"/>
  <c r="H1082" i="7"/>
  <c r="G1082" i="7"/>
  <c r="F1082" i="7"/>
  <c r="D1082" i="7"/>
  <c r="H1078" i="7"/>
  <c r="D1078" i="7"/>
  <c r="H1077" i="7"/>
  <c r="D1077" i="7"/>
  <c r="H1076" i="7"/>
  <c r="D1076" i="7"/>
  <c r="H1075" i="7"/>
  <c r="D1075" i="7"/>
  <c r="H1069" i="7"/>
  <c r="H1068" i="7" s="1"/>
  <c r="D1069" i="7"/>
  <c r="E1062" i="7"/>
  <c r="I1062" i="7" s="1"/>
  <c r="E1060" i="7"/>
  <c r="I1060" i="7" s="1"/>
  <c r="E1059" i="7"/>
  <c r="I1059" i="7" s="1"/>
  <c r="E1058" i="7"/>
  <c r="I1058" i="7" s="1"/>
  <c r="H1056" i="7"/>
  <c r="G1056" i="7"/>
  <c r="F1056" i="7"/>
  <c r="D1056" i="7"/>
  <c r="H1054" i="7"/>
  <c r="G1054" i="7"/>
  <c r="F1054" i="7"/>
  <c r="D1054" i="7"/>
  <c r="E1053" i="7"/>
  <c r="I1053" i="7" s="1"/>
  <c r="E1052" i="7"/>
  <c r="I1052" i="7" s="1"/>
  <c r="E1051" i="7"/>
  <c r="I1051" i="7" s="1"/>
  <c r="E1050" i="7"/>
  <c r="I1050" i="7" s="1"/>
  <c r="H1049" i="7"/>
  <c r="D1049" i="7"/>
  <c r="H1047" i="7"/>
  <c r="D1047" i="7"/>
  <c r="E1045" i="7"/>
  <c r="I1045" i="7" s="1"/>
  <c r="H1042" i="7"/>
  <c r="G1042" i="7"/>
  <c r="H1040" i="7"/>
  <c r="G1040" i="7"/>
  <c r="E1037" i="7"/>
  <c r="H1036" i="7"/>
  <c r="G1036" i="7"/>
  <c r="F1036" i="7"/>
  <c r="D1036" i="7"/>
  <c r="E1034" i="7"/>
  <c r="I1034" i="7" s="1"/>
  <c r="E1033" i="7"/>
  <c r="I1033" i="7" s="1"/>
  <c r="E1032" i="7"/>
  <c r="I1032" i="7" s="1"/>
  <c r="H1031" i="7"/>
  <c r="G1031" i="7"/>
  <c r="F1031" i="7"/>
  <c r="D1031" i="7"/>
  <c r="E1030" i="7"/>
  <c r="I1030" i="7" s="1"/>
  <c r="E1029" i="7"/>
  <c r="I1029" i="7" s="1"/>
  <c r="E1028" i="7"/>
  <c r="I1028" i="7" s="1"/>
  <c r="H1027" i="7"/>
  <c r="D1027" i="7"/>
  <c r="E1026" i="7"/>
  <c r="I1026" i="7" s="1"/>
  <c r="E1025" i="7"/>
  <c r="I1025" i="7" s="1"/>
  <c r="E1024" i="7"/>
  <c r="I1024" i="7" s="1"/>
  <c r="H1023" i="7"/>
  <c r="G1023" i="7"/>
  <c r="F1023" i="7"/>
  <c r="D1023" i="7"/>
  <c r="E1017" i="7"/>
  <c r="I1017" i="7" s="1"/>
  <c r="E1016" i="7"/>
  <c r="I1016" i="7" s="1"/>
  <c r="H1012" i="7"/>
  <c r="G1012" i="7"/>
  <c r="F1012" i="7"/>
  <c r="D1012" i="7"/>
  <c r="H1010" i="7"/>
  <c r="G1010" i="7"/>
  <c r="F1010" i="7"/>
  <c r="D1010" i="7"/>
  <c r="H1009" i="7"/>
  <c r="G1009" i="7"/>
  <c r="F1009" i="7"/>
  <c r="D1009" i="7"/>
  <c r="H1008" i="7"/>
  <c r="G1008" i="7"/>
  <c r="F1008" i="7"/>
  <c r="D1008" i="7"/>
  <c r="H1007" i="7"/>
  <c r="G1007" i="7"/>
  <c r="F1007" i="7"/>
  <c r="E1007" i="7"/>
  <c r="D1007" i="7"/>
  <c r="H1003" i="7"/>
  <c r="G1003" i="7"/>
  <c r="F1003" i="7"/>
  <c r="D1003" i="7"/>
  <c r="H1002" i="7"/>
  <c r="D1002" i="7"/>
  <c r="H1001" i="7"/>
  <c r="D1001" i="7"/>
  <c r="H1000" i="7"/>
  <c r="D1000" i="7"/>
  <c r="H996" i="7"/>
  <c r="G996" i="7"/>
  <c r="H995" i="7"/>
  <c r="G995" i="7"/>
  <c r="F995" i="7"/>
  <c r="D995" i="7"/>
  <c r="D992" i="7" s="1"/>
  <c r="H994" i="7"/>
  <c r="G994" i="7"/>
  <c r="H993" i="7"/>
  <c r="G993" i="7"/>
  <c r="F993" i="7"/>
  <c r="E993" i="7"/>
  <c r="H987" i="7"/>
  <c r="H986" i="7" s="1"/>
  <c r="G987" i="7"/>
  <c r="G986" i="7" s="1"/>
  <c r="F987" i="7"/>
  <c r="D987" i="7"/>
  <c r="D986" i="7" s="1"/>
  <c r="H950" i="7"/>
  <c r="G950" i="7"/>
  <c r="F950" i="7"/>
  <c r="D950" i="7"/>
  <c r="H949" i="7"/>
  <c r="G949" i="7"/>
  <c r="F949" i="7"/>
  <c r="D949" i="7"/>
  <c r="E949" i="7" s="1"/>
  <c r="H948" i="7"/>
  <c r="G948" i="7"/>
  <c r="F948" i="7"/>
  <c r="D948" i="7"/>
  <c r="E948" i="7" s="1"/>
  <c r="H946" i="7"/>
  <c r="G946" i="7"/>
  <c r="F946" i="7"/>
  <c r="D946" i="7"/>
  <c r="E946" i="7" s="1"/>
  <c r="H945" i="7"/>
  <c r="D945" i="7"/>
  <c r="H944" i="7"/>
  <c r="D944" i="7"/>
  <c r="H942" i="7"/>
  <c r="D942" i="7"/>
  <c r="H941" i="7"/>
  <c r="D941" i="7"/>
  <c r="H940" i="7"/>
  <c r="D940" i="7"/>
  <c r="H933" i="7"/>
  <c r="G933" i="7"/>
  <c r="F933" i="7"/>
  <c r="D933" i="7"/>
  <c r="E933" i="7" s="1"/>
  <c r="H932" i="7"/>
  <c r="D932" i="7"/>
  <c r="D1898" i="7"/>
  <c r="D1897" i="7"/>
  <c r="D1893" i="7"/>
  <c r="D1892" i="7"/>
  <c r="I928" i="7"/>
  <c r="E927" i="7"/>
  <c r="I927" i="7" s="1"/>
  <c r="I926" i="7"/>
  <c r="E925" i="7"/>
  <c r="I925" i="7" s="1"/>
  <c r="E924" i="7"/>
  <c r="I924" i="7" s="1"/>
  <c r="E923" i="7"/>
  <c r="E922" i="7"/>
  <c r="I922" i="7" s="1"/>
  <c r="H921" i="7"/>
  <c r="G921" i="7"/>
  <c r="F921" i="7"/>
  <c r="D921" i="7"/>
  <c r="I920" i="7"/>
  <c r="H919" i="7"/>
  <c r="G919" i="7"/>
  <c r="F919" i="7"/>
  <c r="D919" i="7"/>
  <c r="E918" i="7"/>
  <c r="I918" i="7" s="1"/>
  <c r="E917" i="7"/>
  <c r="I917" i="7" s="1"/>
  <c r="E916" i="7"/>
  <c r="E915" i="7"/>
  <c r="I915" i="7" s="1"/>
  <c r="H914" i="7"/>
  <c r="G914" i="7"/>
  <c r="F914" i="7"/>
  <c r="D914" i="7"/>
  <c r="I913" i="7"/>
  <c r="H912" i="7"/>
  <c r="G912" i="7"/>
  <c r="F912" i="7"/>
  <c r="D912" i="7"/>
  <c r="E911" i="7"/>
  <c r="I911" i="7" s="1"/>
  <c r="E910" i="7"/>
  <c r="E909" i="7"/>
  <c r="I909" i="7" s="1"/>
  <c r="E908" i="7"/>
  <c r="H907" i="7"/>
  <c r="G907" i="7"/>
  <c r="F907" i="7"/>
  <c r="D907" i="7"/>
  <c r="I906" i="7"/>
  <c r="H905" i="7"/>
  <c r="G905" i="7"/>
  <c r="F905" i="7"/>
  <c r="D905" i="7"/>
  <c r="I903" i="7"/>
  <c r="E902" i="7"/>
  <c r="I902" i="7" s="1"/>
  <c r="H901" i="7"/>
  <c r="G901" i="7"/>
  <c r="F901" i="7"/>
  <c r="D901" i="7"/>
  <c r="E899" i="7"/>
  <c r="I899" i="7" s="1"/>
  <c r="E898" i="7"/>
  <c r="I898" i="7" s="1"/>
  <c r="E897" i="7"/>
  <c r="H896" i="7"/>
  <c r="G896" i="7"/>
  <c r="F896" i="7"/>
  <c r="D896" i="7"/>
  <c r="E895" i="7"/>
  <c r="I895" i="7" s="1"/>
  <c r="E894" i="7"/>
  <c r="I894" i="7" s="1"/>
  <c r="E893" i="7"/>
  <c r="H892" i="7"/>
  <c r="G892" i="7"/>
  <c r="F892" i="7"/>
  <c r="D892" i="7"/>
  <c r="E891" i="7"/>
  <c r="I891" i="7" s="1"/>
  <c r="E890" i="7"/>
  <c r="I890" i="7" s="1"/>
  <c r="E889" i="7"/>
  <c r="H888" i="7"/>
  <c r="G888" i="7"/>
  <c r="F888" i="7"/>
  <c r="D888" i="7"/>
  <c r="E886" i="7"/>
  <c r="I886" i="7" s="1"/>
  <c r="E885" i="7"/>
  <c r="E884" i="7"/>
  <c r="I884" i="7" s="1"/>
  <c r="I881" i="7"/>
  <c r="I879" i="7"/>
  <c r="E878" i="7"/>
  <c r="I878" i="7" s="1"/>
  <c r="I877" i="7"/>
  <c r="E876" i="7"/>
  <c r="I876" i="7" s="1"/>
  <c r="E874" i="7"/>
  <c r="I874" i="7" s="1"/>
  <c r="E873" i="7"/>
  <c r="I873" i="7" s="1"/>
  <c r="H872" i="7"/>
  <c r="G872" i="7"/>
  <c r="F872" i="7"/>
  <c r="D872" i="7"/>
  <c r="I871" i="7"/>
  <c r="H870" i="7"/>
  <c r="G870" i="7"/>
  <c r="F870" i="7"/>
  <c r="D870" i="7"/>
  <c r="E869" i="7"/>
  <c r="I869" i="7" s="1"/>
  <c r="E868" i="7"/>
  <c r="I868" i="7" s="1"/>
  <c r="E867" i="7"/>
  <c r="E866" i="7"/>
  <c r="I866" i="7" s="1"/>
  <c r="H865" i="7"/>
  <c r="G865" i="7"/>
  <c r="F865" i="7"/>
  <c r="D865" i="7"/>
  <c r="I864" i="7"/>
  <c r="H863" i="7"/>
  <c r="G863" i="7"/>
  <c r="F863" i="7"/>
  <c r="D863" i="7"/>
  <c r="E862" i="7"/>
  <c r="I862" i="7" s="1"/>
  <c r="E861" i="7"/>
  <c r="I861" i="7" s="1"/>
  <c r="E860" i="7"/>
  <c r="E859" i="7"/>
  <c r="I859" i="7" s="1"/>
  <c r="H858" i="7"/>
  <c r="G858" i="7"/>
  <c r="F858" i="7"/>
  <c r="D858" i="7"/>
  <c r="I857" i="7"/>
  <c r="H856" i="7"/>
  <c r="G856" i="7"/>
  <c r="F856" i="7"/>
  <c r="D856" i="7"/>
  <c r="I854" i="7"/>
  <c r="E853" i="7"/>
  <c r="I853" i="7" s="1"/>
  <c r="H852" i="7"/>
  <c r="G852" i="7"/>
  <c r="F852" i="7"/>
  <c r="D852" i="7"/>
  <c r="E850" i="7"/>
  <c r="E849" i="7"/>
  <c r="I849" i="7" s="1"/>
  <c r="E848" i="7"/>
  <c r="I848" i="7" s="1"/>
  <c r="H847" i="7"/>
  <c r="G847" i="7"/>
  <c r="F847" i="7"/>
  <c r="D847" i="7"/>
  <c r="E846" i="7"/>
  <c r="I846" i="7" s="1"/>
  <c r="E845" i="7"/>
  <c r="I845" i="7" s="1"/>
  <c r="E844" i="7"/>
  <c r="I844" i="7" s="1"/>
  <c r="H843" i="7"/>
  <c r="G843" i="7"/>
  <c r="F843" i="7"/>
  <c r="D843" i="7"/>
  <c r="E842" i="7"/>
  <c r="E841" i="7"/>
  <c r="I841" i="7" s="1"/>
  <c r="E840" i="7"/>
  <c r="I840" i="7" s="1"/>
  <c r="H839" i="7"/>
  <c r="G839" i="7"/>
  <c r="F839" i="7"/>
  <c r="D839" i="7"/>
  <c r="E837" i="7"/>
  <c r="I837" i="7" s="1"/>
  <c r="E836" i="7"/>
  <c r="I836" i="7" s="1"/>
  <c r="E835" i="7"/>
  <c r="I835" i="7" s="1"/>
  <c r="I831" i="7"/>
  <c r="E830" i="7"/>
  <c r="I830" i="7" s="1"/>
  <c r="I829" i="7"/>
  <c r="E828" i="7"/>
  <c r="I828" i="7" s="1"/>
  <c r="E826" i="7"/>
  <c r="I826" i="7" s="1"/>
  <c r="E825" i="7"/>
  <c r="H824" i="7"/>
  <c r="G824" i="7"/>
  <c r="F824" i="7"/>
  <c r="D824" i="7"/>
  <c r="I823" i="7"/>
  <c r="H822" i="7"/>
  <c r="G822" i="7"/>
  <c r="F822" i="7"/>
  <c r="D822" i="7"/>
  <c r="E821" i="7"/>
  <c r="I821" i="7" s="1"/>
  <c r="E820" i="7"/>
  <c r="E819" i="7"/>
  <c r="I819" i="7" s="1"/>
  <c r="E818" i="7"/>
  <c r="I818" i="7" s="1"/>
  <c r="H817" i="7"/>
  <c r="G817" i="7"/>
  <c r="F817" i="7"/>
  <c r="D817" i="7"/>
  <c r="I816" i="7"/>
  <c r="H815" i="7"/>
  <c r="G815" i="7"/>
  <c r="F815" i="7"/>
  <c r="D815" i="7"/>
  <c r="E814" i="7"/>
  <c r="I814" i="7" s="1"/>
  <c r="E813" i="7"/>
  <c r="I813" i="7" s="1"/>
  <c r="E812" i="7"/>
  <c r="E811" i="7"/>
  <c r="I811" i="7" s="1"/>
  <c r="H810" i="7"/>
  <c r="G810" i="7"/>
  <c r="F810" i="7"/>
  <c r="D810" i="7"/>
  <c r="I809" i="7"/>
  <c r="H808" i="7"/>
  <c r="G808" i="7"/>
  <c r="F808" i="7"/>
  <c r="D808" i="7"/>
  <c r="I806" i="7"/>
  <c r="E805" i="7"/>
  <c r="I805" i="7" s="1"/>
  <c r="H804" i="7"/>
  <c r="G804" i="7"/>
  <c r="F804" i="7"/>
  <c r="D804" i="7"/>
  <c r="E802" i="7"/>
  <c r="I802" i="7" s="1"/>
  <c r="E801" i="7"/>
  <c r="I801" i="7" s="1"/>
  <c r="E800" i="7"/>
  <c r="I800" i="7" s="1"/>
  <c r="H799" i="7"/>
  <c r="G799" i="7"/>
  <c r="F799" i="7"/>
  <c r="D799" i="7"/>
  <c r="E798" i="7"/>
  <c r="I798" i="7" s="1"/>
  <c r="E797" i="7"/>
  <c r="I797" i="7" s="1"/>
  <c r="E796" i="7"/>
  <c r="H795" i="7"/>
  <c r="G795" i="7"/>
  <c r="F795" i="7"/>
  <c r="D795" i="7"/>
  <c r="E794" i="7"/>
  <c r="I794" i="7" s="1"/>
  <c r="E793" i="7"/>
  <c r="I793" i="7" s="1"/>
  <c r="E792" i="7"/>
  <c r="I792" i="7" s="1"/>
  <c r="H791" i="7"/>
  <c r="G791" i="7"/>
  <c r="F791" i="7"/>
  <c r="D791" i="7"/>
  <c r="E789" i="7"/>
  <c r="I789" i="7" s="1"/>
  <c r="E788" i="7"/>
  <c r="I788" i="7" s="1"/>
  <c r="E787" i="7"/>
  <c r="I787" i="7" s="1"/>
  <c r="I784" i="7"/>
  <c r="I782" i="7"/>
  <c r="E781" i="7"/>
  <c r="I781" i="7" s="1"/>
  <c r="I780" i="7"/>
  <c r="E779" i="7"/>
  <c r="I779" i="7" s="1"/>
  <c r="E778" i="7"/>
  <c r="I778" i="7" s="1"/>
  <c r="E777" i="7"/>
  <c r="E776" i="7"/>
  <c r="I776" i="7" s="1"/>
  <c r="H775" i="7"/>
  <c r="G775" i="7"/>
  <c r="F775" i="7"/>
  <c r="D775" i="7"/>
  <c r="I774" i="7"/>
  <c r="H773" i="7"/>
  <c r="G773" i="7"/>
  <c r="F773" i="7"/>
  <c r="D773" i="7"/>
  <c r="E772" i="7"/>
  <c r="E771" i="7"/>
  <c r="I771" i="7" s="1"/>
  <c r="E770" i="7"/>
  <c r="I770" i="7" s="1"/>
  <c r="E769" i="7"/>
  <c r="H768" i="7"/>
  <c r="G768" i="7"/>
  <c r="F768" i="7"/>
  <c r="D768" i="7"/>
  <c r="I767" i="7"/>
  <c r="H766" i="7"/>
  <c r="G766" i="7"/>
  <c r="F766" i="7"/>
  <c r="D766" i="7"/>
  <c r="E765" i="7"/>
  <c r="I765" i="7" s="1"/>
  <c r="E764" i="7"/>
  <c r="I763" i="7"/>
  <c r="I762" i="7"/>
  <c r="H761" i="7"/>
  <c r="G761" i="7"/>
  <c r="I760" i="7"/>
  <c r="H759" i="7"/>
  <c r="G759" i="7"/>
  <c r="F759" i="7"/>
  <c r="D759" i="7"/>
  <c r="I757" i="7"/>
  <c r="E756" i="7"/>
  <c r="I756" i="7" s="1"/>
  <c r="H755" i="7"/>
  <c r="G755" i="7"/>
  <c r="F755" i="7"/>
  <c r="D755" i="7"/>
  <c r="E753" i="7"/>
  <c r="I753" i="7" s="1"/>
  <c r="E752" i="7"/>
  <c r="I752" i="7" s="1"/>
  <c r="E751" i="7"/>
  <c r="I751" i="7" s="1"/>
  <c r="H750" i="7"/>
  <c r="G750" i="7"/>
  <c r="F750" i="7"/>
  <c r="D750" i="7"/>
  <c r="E749" i="7"/>
  <c r="I749" i="7" s="1"/>
  <c r="E748" i="7"/>
  <c r="E747" i="7"/>
  <c r="I747" i="7" s="1"/>
  <c r="H746" i="7"/>
  <c r="G746" i="7"/>
  <c r="F746" i="7"/>
  <c r="D746" i="7"/>
  <c r="E745" i="7"/>
  <c r="I745" i="7" s="1"/>
  <c r="E744" i="7"/>
  <c r="I744" i="7" s="1"/>
  <c r="E743" i="7"/>
  <c r="H742" i="7"/>
  <c r="G742" i="7"/>
  <c r="F742" i="7"/>
  <c r="D742" i="7"/>
  <c r="E740" i="7"/>
  <c r="I740" i="7" s="1"/>
  <c r="J739" i="7"/>
  <c r="E739" i="7"/>
  <c r="I739" i="7" s="1"/>
  <c r="E738" i="7"/>
  <c r="I735" i="7"/>
  <c r="H734" i="7"/>
  <c r="G734" i="7"/>
  <c r="F734" i="7"/>
  <c r="D734" i="7"/>
  <c r="E734" i="7" s="1"/>
  <c r="I733" i="7"/>
  <c r="H732" i="7"/>
  <c r="G732" i="7"/>
  <c r="F732" i="7"/>
  <c r="D732" i="7"/>
  <c r="E732" i="7" s="1"/>
  <c r="H731" i="7"/>
  <c r="G731" i="7"/>
  <c r="F731" i="7"/>
  <c r="D731" i="7"/>
  <c r="H730" i="7"/>
  <c r="G730" i="7"/>
  <c r="F730" i="7"/>
  <c r="D730" i="7"/>
  <c r="H729" i="7"/>
  <c r="G729" i="7"/>
  <c r="F729" i="7"/>
  <c r="D729" i="7"/>
  <c r="I727" i="7"/>
  <c r="H725" i="7"/>
  <c r="G725" i="7"/>
  <c r="F725" i="7"/>
  <c r="D725" i="7"/>
  <c r="E725" i="7" s="1"/>
  <c r="H724" i="7"/>
  <c r="G724" i="7"/>
  <c r="F724" i="7"/>
  <c r="D724" i="7"/>
  <c r="H723" i="7"/>
  <c r="G723" i="7"/>
  <c r="F723" i="7"/>
  <c r="D723" i="7"/>
  <c r="E723" i="7" s="1"/>
  <c r="H722" i="7"/>
  <c r="G722" i="7"/>
  <c r="F722" i="7"/>
  <c r="D722" i="7"/>
  <c r="I720" i="7"/>
  <c r="H718" i="7"/>
  <c r="G718" i="7"/>
  <c r="F718" i="7"/>
  <c r="D718" i="7"/>
  <c r="H717" i="7"/>
  <c r="G717" i="7"/>
  <c r="F717" i="7"/>
  <c r="D717" i="7"/>
  <c r="H716" i="7"/>
  <c r="G716" i="7"/>
  <c r="F716" i="7"/>
  <c r="D716" i="7"/>
  <c r="H715" i="7"/>
  <c r="G715" i="7"/>
  <c r="F715" i="7"/>
  <c r="D715" i="7"/>
  <c r="I713" i="7"/>
  <c r="I710" i="7"/>
  <c r="H709" i="7"/>
  <c r="H708" i="7" s="1"/>
  <c r="G709" i="7"/>
  <c r="G708" i="7" s="1"/>
  <c r="F709" i="7"/>
  <c r="F708" i="7" s="1"/>
  <c r="D709" i="7"/>
  <c r="I705" i="7"/>
  <c r="I703" i="7"/>
  <c r="E702" i="7"/>
  <c r="I702" i="7" s="1"/>
  <c r="I701" i="7"/>
  <c r="E700" i="7"/>
  <c r="I700" i="7" s="1"/>
  <c r="E699" i="7"/>
  <c r="E698" i="7"/>
  <c r="I698" i="7" s="1"/>
  <c r="E697" i="7"/>
  <c r="H696" i="7"/>
  <c r="G696" i="7"/>
  <c r="F696" i="7"/>
  <c r="D696" i="7"/>
  <c r="I695" i="7"/>
  <c r="H694" i="7"/>
  <c r="G694" i="7"/>
  <c r="F694" i="7"/>
  <c r="D694" i="7"/>
  <c r="E693" i="7"/>
  <c r="I693" i="7" s="1"/>
  <c r="E692" i="7"/>
  <c r="E691" i="7"/>
  <c r="E690" i="7"/>
  <c r="H689" i="7"/>
  <c r="G689" i="7"/>
  <c r="F689" i="7"/>
  <c r="D689" i="7"/>
  <c r="I688" i="7"/>
  <c r="H687" i="7"/>
  <c r="G687" i="7"/>
  <c r="F687" i="7"/>
  <c r="D687" i="7"/>
  <c r="E686" i="7"/>
  <c r="E683" i="7"/>
  <c r="I683" i="7" s="1"/>
  <c r="H682" i="7"/>
  <c r="G682" i="7"/>
  <c r="D682" i="7"/>
  <c r="I681" i="7"/>
  <c r="H680" i="7"/>
  <c r="G680" i="7"/>
  <c r="D680" i="7"/>
  <c r="I678" i="7"/>
  <c r="E677" i="7"/>
  <c r="I677" i="7" s="1"/>
  <c r="H676" i="7"/>
  <c r="G676" i="7"/>
  <c r="F676" i="7"/>
  <c r="D676" i="7"/>
  <c r="E674" i="7"/>
  <c r="I674" i="7" s="1"/>
  <c r="E673" i="7"/>
  <c r="I673" i="7" s="1"/>
  <c r="E672" i="7"/>
  <c r="I672" i="7" s="1"/>
  <c r="H671" i="7"/>
  <c r="G671" i="7"/>
  <c r="F671" i="7"/>
  <c r="D671" i="7"/>
  <c r="E670" i="7"/>
  <c r="I670" i="7" s="1"/>
  <c r="E669" i="7"/>
  <c r="E668" i="7"/>
  <c r="I668" i="7" s="1"/>
  <c r="H667" i="7"/>
  <c r="G667" i="7"/>
  <c r="F667" i="7"/>
  <c r="D667" i="7"/>
  <c r="E666" i="7"/>
  <c r="I666" i="7" s="1"/>
  <c r="E665" i="7"/>
  <c r="E664" i="7"/>
  <c r="I664" i="7" s="1"/>
  <c r="H663" i="7"/>
  <c r="G663" i="7"/>
  <c r="F663" i="7"/>
  <c r="D663" i="7"/>
  <c r="E661" i="7"/>
  <c r="I661" i="7" s="1"/>
  <c r="E660" i="7"/>
  <c r="I660" i="7" s="1"/>
  <c r="I656" i="7"/>
  <c r="H655" i="7"/>
  <c r="G655" i="7"/>
  <c r="F655" i="7"/>
  <c r="D655" i="7"/>
  <c r="E655" i="7" s="1"/>
  <c r="I654" i="7"/>
  <c r="H653" i="7"/>
  <c r="G653" i="7"/>
  <c r="F653" i="7"/>
  <c r="D653" i="7"/>
  <c r="E653" i="7" s="1"/>
  <c r="H652" i="7"/>
  <c r="G652" i="7"/>
  <c r="F652" i="7"/>
  <c r="D652" i="7"/>
  <c r="E652" i="7" s="1"/>
  <c r="H651" i="7"/>
  <c r="G651" i="7"/>
  <c r="F651" i="7"/>
  <c r="D651" i="7"/>
  <c r="H650" i="7"/>
  <c r="G650" i="7"/>
  <c r="F650" i="7"/>
  <c r="D650" i="7"/>
  <c r="I648" i="7"/>
  <c r="H646" i="7"/>
  <c r="G646" i="7"/>
  <c r="F646" i="7"/>
  <c r="D646" i="7"/>
  <c r="H645" i="7"/>
  <c r="G645" i="7"/>
  <c r="F645" i="7"/>
  <c r="D645" i="7"/>
  <c r="E645" i="7" s="1"/>
  <c r="H644" i="7"/>
  <c r="G644" i="7"/>
  <c r="F644" i="7"/>
  <c r="D644" i="7"/>
  <c r="E644" i="7" s="1"/>
  <c r="H643" i="7"/>
  <c r="G643" i="7"/>
  <c r="F643" i="7"/>
  <c r="D643" i="7"/>
  <c r="I641" i="7"/>
  <c r="H639" i="7"/>
  <c r="G639" i="7"/>
  <c r="D639" i="7"/>
  <c r="H638" i="7"/>
  <c r="G638" i="7"/>
  <c r="F638" i="7"/>
  <c r="D638" i="7"/>
  <c r="H637" i="7"/>
  <c r="G637" i="7"/>
  <c r="F637" i="7"/>
  <c r="D637" i="7"/>
  <c r="H636" i="7"/>
  <c r="G636" i="7"/>
  <c r="F636" i="7"/>
  <c r="D636" i="7"/>
  <c r="I634" i="7"/>
  <c r="I631" i="7"/>
  <c r="H630" i="7"/>
  <c r="H629" i="7" s="1"/>
  <c r="G630" i="7"/>
  <c r="G629" i="7" s="1"/>
  <c r="F630" i="7"/>
  <c r="F629" i="7" s="1"/>
  <c r="D630" i="7"/>
  <c r="I577" i="7"/>
  <c r="I480" i="7"/>
  <c r="I478" i="7"/>
  <c r="E477" i="7"/>
  <c r="I477" i="7" s="1"/>
  <c r="I476" i="7"/>
  <c r="E461" i="7"/>
  <c r="E460" i="7"/>
  <c r="E459" i="7"/>
  <c r="E458" i="7"/>
  <c r="I458" i="7" s="1"/>
  <c r="H457" i="7"/>
  <c r="G457" i="7"/>
  <c r="D457" i="7"/>
  <c r="I456" i="7"/>
  <c r="H455" i="7"/>
  <c r="G455" i="7"/>
  <c r="D455" i="7"/>
  <c r="I453" i="7"/>
  <c r="E452" i="7"/>
  <c r="E451" i="7" s="1"/>
  <c r="H451" i="7"/>
  <c r="G451" i="7"/>
  <c r="F451" i="7"/>
  <c r="D451" i="7"/>
  <c r="I449" i="7"/>
  <c r="I448" i="7"/>
  <c r="I447" i="7"/>
  <c r="I446" i="7"/>
  <c r="I445" i="7"/>
  <c r="I444" i="7"/>
  <c r="I443" i="7"/>
  <c r="I442" i="7"/>
  <c r="I441" i="7"/>
  <c r="I440" i="7"/>
  <c r="I439" i="7"/>
  <c r="I438" i="7"/>
  <c r="I437" i="7"/>
  <c r="I436" i="7"/>
  <c r="I435" i="7"/>
  <c r="E434" i="7"/>
  <c r="I434" i="7" s="1"/>
  <c r="H433" i="7"/>
  <c r="H432" i="7" s="1"/>
  <c r="G433" i="7"/>
  <c r="G432" i="7" s="1"/>
  <c r="F433" i="7"/>
  <c r="F432" i="7" s="1"/>
  <c r="D433" i="7"/>
  <c r="D432" i="7" s="1"/>
  <c r="I431" i="7"/>
  <c r="H430" i="7"/>
  <c r="G430" i="7"/>
  <c r="F430" i="7"/>
  <c r="D430" i="7"/>
  <c r="E430" i="7" s="1"/>
  <c r="I429" i="7"/>
  <c r="H428" i="7"/>
  <c r="G428" i="7"/>
  <c r="F428" i="7"/>
  <c r="D428" i="7"/>
  <c r="H427" i="7"/>
  <c r="G427" i="7"/>
  <c r="F427" i="7"/>
  <c r="D427" i="7"/>
  <c r="E427" i="7" s="1"/>
  <c r="H426" i="7"/>
  <c r="G426" i="7"/>
  <c r="F426" i="7"/>
  <c r="D426" i="7"/>
  <c r="E426" i="7" s="1"/>
  <c r="H425" i="7"/>
  <c r="G425" i="7"/>
  <c r="F425" i="7"/>
  <c r="D425" i="7"/>
  <c r="I423" i="7"/>
  <c r="H421" i="7"/>
  <c r="G421" i="7"/>
  <c r="F421" i="7"/>
  <c r="D421" i="7"/>
  <c r="E421" i="7" s="1"/>
  <c r="H420" i="7"/>
  <c r="G420" i="7"/>
  <c r="F420" i="7"/>
  <c r="D420" i="7"/>
  <c r="H419" i="7"/>
  <c r="G419" i="7"/>
  <c r="F419" i="7"/>
  <c r="D419" i="7"/>
  <c r="H418" i="7"/>
  <c r="G418" i="7"/>
  <c r="F418" i="7"/>
  <c r="D418" i="7"/>
  <c r="I416" i="7"/>
  <c r="H414" i="7"/>
  <c r="G414" i="7"/>
  <c r="D414" i="7"/>
  <c r="H413" i="7"/>
  <c r="G413" i="7"/>
  <c r="D413" i="7"/>
  <c r="H412" i="7"/>
  <c r="G412" i="7"/>
  <c r="D412" i="7"/>
  <c r="H411" i="7"/>
  <c r="G411" i="7"/>
  <c r="F411" i="7"/>
  <c r="D411" i="7"/>
  <c r="I409" i="7"/>
  <c r="I406" i="7"/>
  <c r="H405" i="7"/>
  <c r="H404" i="7" s="1"/>
  <c r="G405" i="7"/>
  <c r="G404" i="7" s="1"/>
  <c r="F405" i="7"/>
  <c r="F404" i="7" s="1"/>
  <c r="D405" i="7"/>
  <c r="I401" i="7"/>
  <c r="I399" i="7"/>
  <c r="E398" i="7"/>
  <c r="I398" i="7" s="1"/>
  <c r="I397" i="7"/>
  <c r="E396" i="7"/>
  <c r="I396" i="7" s="1"/>
  <c r="E395" i="7"/>
  <c r="I395" i="7" s="1"/>
  <c r="E394" i="7"/>
  <c r="E393" i="7"/>
  <c r="I393" i="7" s="1"/>
  <c r="H392" i="7"/>
  <c r="G392" i="7"/>
  <c r="F392" i="7"/>
  <c r="D392" i="7"/>
  <c r="I391" i="7"/>
  <c r="H390" i="7"/>
  <c r="G390" i="7"/>
  <c r="F390" i="7"/>
  <c r="D390" i="7"/>
  <c r="E389" i="7"/>
  <c r="I389" i="7" s="1"/>
  <c r="E388" i="7"/>
  <c r="E387" i="7"/>
  <c r="I387" i="7" s="1"/>
  <c r="E386" i="7"/>
  <c r="E339" i="7" s="1"/>
  <c r="H385" i="7"/>
  <c r="G385" i="7"/>
  <c r="F385" i="7"/>
  <c r="D385" i="7"/>
  <c r="I384" i="7"/>
  <c r="H383" i="7"/>
  <c r="G383" i="7"/>
  <c r="F383" i="7"/>
  <c r="D383" i="7"/>
  <c r="F335" i="7"/>
  <c r="E382" i="7"/>
  <c r="F333" i="7"/>
  <c r="E379" i="7"/>
  <c r="E332" i="7" s="1"/>
  <c r="H378" i="7"/>
  <c r="G378" i="7"/>
  <c r="D378" i="7"/>
  <c r="I377" i="7"/>
  <c r="H376" i="7"/>
  <c r="G376" i="7"/>
  <c r="D376" i="7"/>
  <c r="I374" i="7"/>
  <c r="E373" i="7"/>
  <c r="E372" i="7" s="1"/>
  <c r="H372" i="7"/>
  <c r="G372" i="7"/>
  <c r="F372" i="7"/>
  <c r="D372" i="7"/>
  <c r="E370" i="7"/>
  <c r="I370" i="7" s="1"/>
  <c r="E369" i="7"/>
  <c r="I369" i="7" s="1"/>
  <c r="E368" i="7"/>
  <c r="H367" i="7"/>
  <c r="G367" i="7"/>
  <c r="F367" i="7"/>
  <c r="D367" i="7"/>
  <c r="E366" i="7"/>
  <c r="I366" i="7" s="1"/>
  <c r="E365" i="7"/>
  <c r="I365" i="7" s="1"/>
  <c r="E364" i="7"/>
  <c r="H363" i="7"/>
  <c r="G363" i="7"/>
  <c r="F363" i="7"/>
  <c r="D363" i="7"/>
  <c r="E362" i="7"/>
  <c r="I362" i="7" s="1"/>
  <c r="E361" i="7"/>
  <c r="I361" i="7" s="1"/>
  <c r="F359" i="7"/>
  <c r="E360" i="7"/>
  <c r="H359" i="7"/>
  <c r="G359" i="7"/>
  <c r="D359" i="7"/>
  <c r="E357" i="7"/>
  <c r="E356" i="7"/>
  <c r="I356" i="7" s="1"/>
  <c r="E355" i="7"/>
  <c r="I352" i="7"/>
  <c r="H351" i="7"/>
  <c r="G351" i="7"/>
  <c r="F351" i="7"/>
  <c r="D351" i="7"/>
  <c r="E351" i="7" s="1"/>
  <c r="I350" i="7"/>
  <c r="H349" i="7"/>
  <c r="G349" i="7"/>
  <c r="F349" i="7"/>
  <c r="D349" i="7"/>
  <c r="E349" i="7" s="1"/>
  <c r="H348" i="7"/>
  <c r="G348" i="7"/>
  <c r="F348" i="7"/>
  <c r="D348" i="7"/>
  <c r="E348" i="7" s="1"/>
  <c r="H347" i="7"/>
  <c r="G347" i="7"/>
  <c r="F347" i="7"/>
  <c r="D347" i="7"/>
  <c r="E347" i="7" s="1"/>
  <c r="H346" i="7"/>
  <c r="G346" i="7"/>
  <c r="F346" i="7"/>
  <c r="D346" i="7"/>
  <c r="I344" i="7"/>
  <c r="H342" i="7"/>
  <c r="G342" i="7"/>
  <c r="F342" i="7"/>
  <c r="D342" i="7"/>
  <c r="E342" i="7" s="1"/>
  <c r="H341" i="7"/>
  <c r="G341" i="7"/>
  <c r="F341" i="7"/>
  <c r="D341" i="7"/>
  <c r="E341" i="7" s="1"/>
  <c r="H340" i="7"/>
  <c r="G340" i="7"/>
  <c r="F340" i="7"/>
  <c r="D340" i="7"/>
  <c r="E340" i="7" s="1"/>
  <c r="H339" i="7"/>
  <c r="G339" i="7"/>
  <c r="F339" i="7"/>
  <c r="D339" i="7"/>
  <c r="I337" i="7"/>
  <c r="H335" i="7"/>
  <c r="G335" i="7"/>
  <c r="D335" i="7"/>
  <c r="H334" i="7"/>
  <c r="G334" i="7"/>
  <c r="D334" i="7"/>
  <c r="H333" i="7"/>
  <c r="G333" i="7"/>
  <c r="D333" i="7"/>
  <c r="H332" i="7"/>
  <c r="G332" i="7"/>
  <c r="F332" i="7"/>
  <c r="D332" i="7"/>
  <c r="I330" i="7"/>
  <c r="I327" i="7"/>
  <c r="H326" i="7"/>
  <c r="H325" i="7" s="1"/>
  <c r="G326" i="7"/>
  <c r="G325" i="7" s="1"/>
  <c r="F326" i="7"/>
  <c r="F325" i="7" s="1"/>
  <c r="D326" i="7"/>
  <c r="D325" i="7" s="1"/>
  <c r="I322" i="7"/>
  <c r="I321" i="7"/>
  <c r="I319" i="7"/>
  <c r="E318" i="7"/>
  <c r="I318" i="7" s="1"/>
  <c r="I317" i="7"/>
  <c r="E316" i="7"/>
  <c r="I316" i="7" s="1"/>
  <c r="E315" i="7"/>
  <c r="E314" i="7"/>
  <c r="I314" i="7" s="1"/>
  <c r="E313" i="7"/>
  <c r="I313" i="7" s="1"/>
  <c r="H312" i="7"/>
  <c r="G312" i="7"/>
  <c r="F312" i="7"/>
  <c r="D312" i="7"/>
  <c r="I311" i="7"/>
  <c r="H310" i="7"/>
  <c r="G310" i="7"/>
  <c r="F310" i="7"/>
  <c r="D310" i="7"/>
  <c r="E309" i="7"/>
  <c r="I309" i="7" s="1"/>
  <c r="E308" i="7"/>
  <c r="E307" i="7"/>
  <c r="E306" i="7"/>
  <c r="I306" i="7" s="1"/>
  <c r="H305" i="7"/>
  <c r="G305" i="7"/>
  <c r="F305" i="7"/>
  <c r="D305" i="7"/>
  <c r="I304" i="7"/>
  <c r="H303" i="7"/>
  <c r="G303" i="7"/>
  <c r="F303" i="7"/>
  <c r="D303" i="7"/>
  <c r="E302" i="7"/>
  <c r="I302" i="7" s="1"/>
  <c r="E299" i="7"/>
  <c r="H298" i="7"/>
  <c r="G298" i="7"/>
  <c r="F298" i="7"/>
  <c r="D298" i="7"/>
  <c r="I297" i="7"/>
  <c r="H296" i="7"/>
  <c r="G296" i="7"/>
  <c r="F296" i="7"/>
  <c r="D296" i="7"/>
  <c r="I294" i="7"/>
  <c r="E293" i="7"/>
  <c r="I293" i="7" s="1"/>
  <c r="H292" i="7"/>
  <c r="G292" i="7"/>
  <c r="F292" i="7"/>
  <c r="D292" i="7"/>
  <c r="E290" i="7"/>
  <c r="I290" i="7" s="1"/>
  <c r="E289" i="7"/>
  <c r="I289" i="7" s="1"/>
  <c r="E288" i="7"/>
  <c r="I288" i="7" s="1"/>
  <c r="H287" i="7"/>
  <c r="G287" i="7"/>
  <c r="F287" i="7"/>
  <c r="D287" i="7"/>
  <c r="E286" i="7"/>
  <c r="I286" i="7" s="1"/>
  <c r="E285" i="7"/>
  <c r="I285" i="7" s="1"/>
  <c r="E284" i="7"/>
  <c r="I284" i="7" s="1"/>
  <c r="H283" i="7"/>
  <c r="G283" i="7"/>
  <c r="F283" i="7"/>
  <c r="D283" i="7"/>
  <c r="E282" i="7"/>
  <c r="I282" i="7" s="1"/>
  <c r="E281" i="7"/>
  <c r="I281" i="7" s="1"/>
  <c r="E280" i="7"/>
  <c r="H279" i="7"/>
  <c r="G279" i="7"/>
  <c r="F279" i="7"/>
  <c r="D279" i="7"/>
  <c r="E277" i="7"/>
  <c r="I277" i="7" s="1"/>
  <c r="E276" i="7"/>
  <c r="I276" i="7" s="1"/>
  <c r="E275" i="7"/>
  <c r="I275" i="7" s="1"/>
  <c r="I272" i="7"/>
  <c r="I270" i="7"/>
  <c r="E269" i="7"/>
  <c r="I269" i="7" s="1"/>
  <c r="I268" i="7"/>
  <c r="E267" i="7"/>
  <c r="I267" i="7" s="1"/>
  <c r="E266" i="7"/>
  <c r="I266" i="7" s="1"/>
  <c r="E265" i="7"/>
  <c r="I264" i="7"/>
  <c r="H263" i="7"/>
  <c r="G263" i="7"/>
  <c r="F263" i="7"/>
  <c r="D263" i="7"/>
  <c r="I262" i="7"/>
  <c r="H261" i="7"/>
  <c r="G261" i="7"/>
  <c r="F261" i="7"/>
  <c r="D261" i="7"/>
  <c r="E260" i="7"/>
  <c r="I260" i="7" s="1"/>
  <c r="E259" i="7"/>
  <c r="I259" i="7" s="1"/>
  <c r="E258" i="7"/>
  <c r="I257" i="7"/>
  <c r="H256" i="7"/>
  <c r="G256" i="7"/>
  <c r="F256" i="7"/>
  <c r="D256" i="7"/>
  <c r="I255" i="7"/>
  <c r="H254" i="7"/>
  <c r="G254" i="7"/>
  <c r="F254" i="7"/>
  <c r="D254" i="7"/>
  <c r="E253" i="7"/>
  <c r="E252" i="7"/>
  <c r="E251" i="7"/>
  <c r="F154" i="7"/>
  <c r="H249" i="7"/>
  <c r="G249" i="7"/>
  <c r="I248" i="7"/>
  <c r="H247" i="7"/>
  <c r="G247" i="7"/>
  <c r="D247" i="7"/>
  <c r="I245" i="7"/>
  <c r="E244" i="7"/>
  <c r="H243" i="7"/>
  <c r="G243" i="7"/>
  <c r="F243" i="7"/>
  <c r="D243" i="7"/>
  <c r="E241" i="7"/>
  <c r="I241" i="7" s="1"/>
  <c r="E240" i="7"/>
  <c r="E239" i="7"/>
  <c r="I239" i="7" s="1"/>
  <c r="H238" i="7"/>
  <c r="G238" i="7"/>
  <c r="F238" i="7"/>
  <c r="D238" i="7"/>
  <c r="E237" i="7"/>
  <c r="I237" i="7" s="1"/>
  <c r="E236" i="7"/>
  <c r="E235" i="7"/>
  <c r="I235" i="7" s="1"/>
  <c r="H234" i="7"/>
  <c r="G234" i="7"/>
  <c r="F234" i="7"/>
  <c r="D234" i="7"/>
  <c r="E233" i="7"/>
  <c r="I233" i="7" s="1"/>
  <c r="E232" i="7"/>
  <c r="I232" i="7" s="1"/>
  <c r="F230" i="7"/>
  <c r="E231" i="7"/>
  <c r="H230" i="7"/>
  <c r="G230" i="7"/>
  <c r="D230" i="7"/>
  <c r="E228" i="7"/>
  <c r="E227" i="7"/>
  <c r="I227" i="7" s="1"/>
  <c r="E226" i="7"/>
  <c r="I222" i="7"/>
  <c r="E221" i="7"/>
  <c r="I221" i="7" s="1"/>
  <c r="I220" i="7"/>
  <c r="E219" i="7"/>
  <c r="I219" i="7" s="1"/>
  <c r="E218" i="7"/>
  <c r="E217" i="7"/>
  <c r="I217" i="7" s="1"/>
  <c r="I216" i="7"/>
  <c r="H215" i="7"/>
  <c r="G215" i="7"/>
  <c r="F215" i="7"/>
  <c r="D215" i="7"/>
  <c r="I214" i="7"/>
  <c r="H213" i="7"/>
  <c r="G213" i="7"/>
  <c r="F213" i="7"/>
  <c r="D213" i="7"/>
  <c r="E212" i="7"/>
  <c r="I212" i="7" s="1"/>
  <c r="E211" i="7"/>
  <c r="I211" i="7" s="1"/>
  <c r="E210" i="7"/>
  <c r="I210" i="7" s="1"/>
  <c r="I209" i="7"/>
  <c r="H208" i="7"/>
  <c r="G208" i="7"/>
  <c r="F208" i="7"/>
  <c r="D208" i="7"/>
  <c r="I207" i="7"/>
  <c r="H206" i="7"/>
  <c r="G206" i="7"/>
  <c r="F206" i="7"/>
  <c r="D206" i="7"/>
  <c r="E205" i="7"/>
  <c r="I205" i="7" s="1"/>
  <c r="E202" i="7"/>
  <c r="I202" i="7" s="1"/>
  <c r="H201" i="7"/>
  <c r="G201" i="7"/>
  <c r="D201" i="7"/>
  <c r="I200" i="7"/>
  <c r="H199" i="7"/>
  <c r="G199" i="7"/>
  <c r="D199" i="7"/>
  <c r="I197" i="7"/>
  <c r="E196" i="7"/>
  <c r="E192" i="7"/>
  <c r="I192" i="7" s="1"/>
  <c r="E191" i="7"/>
  <c r="I191" i="7" s="1"/>
  <c r="E190" i="7"/>
  <c r="I190" i="7" s="1"/>
  <c r="H189" i="7"/>
  <c r="G189" i="7"/>
  <c r="F189" i="7"/>
  <c r="D189" i="7"/>
  <c r="E188" i="7"/>
  <c r="I188" i="7" s="1"/>
  <c r="E187" i="7"/>
  <c r="E186" i="7"/>
  <c r="I186" i="7" s="1"/>
  <c r="H185" i="7"/>
  <c r="G185" i="7"/>
  <c r="F185" i="7"/>
  <c r="D185" i="7"/>
  <c r="E184" i="7"/>
  <c r="I184" i="7" s="1"/>
  <c r="E183" i="7"/>
  <c r="I183" i="7" s="1"/>
  <c r="E182" i="7"/>
  <c r="L181" i="7"/>
  <c r="H181" i="7"/>
  <c r="G181" i="7"/>
  <c r="D181" i="7"/>
  <c r="L179" i="7"/>
  <c r="E179" i="7"/>
  <c r="E178" i="7"/>
  <c r="I178" i="7" s="1"/>
  <c r="I174" i="7"/>
  <c r="H173" i="7"/>
  <c r="G173" i="7"/>
  <c r="F173" i="7"/>
  <c r="D173" i="7"/>
  <c r="E173" i="7" s="1"/>
  <c r="I172" i="7"/>
  <c r="H171" i="7"/>
  <c r="G171" i="7"/>
  <c r="F171" i="7"/>
  <c r="D171" i="7"/>
  <c r="H170" i="7"/>
  <c r="G170" i="7"/>
  <c r="F170" i="7"/>
  <c r="D170" i="7"/>
  <c r="H169" i="7"/>
  <c r="G169" i="7"/>
  <c r="F169" i="7"/>
  <c r="D169" i="7"/>
  <c r="E169" i="7" s="1"/>
  <c r="H168" i="7"/>
  <c r="G168" i="7"/>
  <c r="F168" i="7"/>
  <c r="D168" i="7"/>
  <c r="I166" i="7"/>
  <c r="H164" i="7"/>
  <c r="G164" i="7"/>
  <c r="F164" i="7"/>
  <c r="D164" i="7"/>
  <c r="E164" i="7" s="1"/>
  <c r="H163" i="7"/>
  <c r="G163" i="7"/>
  <c r="F163" i="7"/>
  <c r="D163" i="7"/>
  <c r="E163" i="7" s="1"/>
  <c r="H162" i="7"/>
  <c r="G162" i="7"/>
  <c r="F162" i="7"/>
  <c r="D162" i="7"/>
  <c r="H161" i="7"/>
  <c r="G161" i="7"/>
  <c r="F161" i="7"/>
  <c r="D161" i="7"/>
  <c r="I159" i="7"/>
  <c r="H157" i="7"/>
  <c r="G157" i="7"/>
  <c r="D157" i="7"/>
  <c r="H156" i="7"/>
  <c r="G156" i="7"/>
  <c r="D156" i="7"/>
  <c r="H155" i="7"/>
  <c r="G155" i="7"/>
  <c r="D155" i="7"/>
  <c r="H154" i="7"/>
  <c r="G154" i="7"/>
  <c r="D154" i="7"/>
  <c r="I152" i="7"/>
  <c r="I149" i="7"/>
  <c r="I143" i="7"/>
  <c r="I141" i="7"/>
  <c r="E140" i="7"/>
  <c r="I140" i="7" s="1"/>
  <c r="I139" i="7"/>
  <c r="E138" i="7"/>
  <c r="I138" i="7" s="1"/>
  <c r="E137" i="7"/>
  <c r="I137" i="7" s="1"/>
  <c r="E136" i="7"/>
  <c r="I136" i="7" s="1"/>
  <c r="I135" i="7"/>
  <c r="H134" i="7"/>
  <c r="G134" i="7"/>
  <c r="F134" i="7"/>
  <c r="D134" i="7"/>
  <c r="I133" i="7"/>
  <c r="H132" i="7"/>
  <c r="G132" i="7"/>
  <c r="F132" i="7"/>
  <c r="D132" i="7"/>
  <c r="E131" i="7"/>
  <c r="I131" i="7" s="1"/>
  <c r="E130" i="7"/>
  <c r="I130" i="7" s="1"/>
  <c r="E129" i="7"/>
  <c r="E128" i="7"/>
  <c r="I128" i="7" s="1"/>
  <c r="H127" i="7"/>
  <c r="G127" i="7"/>
  <c r="F127" i="7"/>
  <c r="D127" i="7"/>
  <c r="I126" i="7"/>
  <c r="H125" i="7"/>
  <c r="G125" i="7"/>
  <c r="F125" i="7"/>
  <c r="D125" i="7"/>
  <c r="E124" i="7"/>
  <c r="I124" i="7" s="1"/>
  <c r="E123" i="7"/>
  <c r="I123" i="7" s="1"/>
  <c r="E122" i="7"/>
  <c r="I122" i="7" s="1"/>
  <c r="I121" i="7"/>
  <c r="H120" i="7"/>
  <c r="G120" i="7"/>
  <c r="F120" i="7"/>
  <c r="D120" i="7"/>
  <c r="I119" i="7"/>
  <c r="H118" i="7"/>
  <c r="G118" i="7"/>
  <c r="F118" i="7"/>
  <c r="D118" i="7"/>
  <c r="I116" i="7"/>
  <c r="E115" i="7"/>
  <c r="I115" i="7" s="1"/>
  <c r="H114" i="7"/>
  <c r="G114" i="7"/>
  <c r="F114" i="7"/>
  <c r="D114" i="7"/>
  <c r="E112" i="7"/>
  <c r="I112" i="7" s="1"/>
  <c r="E111" i="7"/>
  <c r="I111" i="7" s="1"/>
  <c r="E110" i="7"/>
  <c r="H109" i="7"/>
  <c r="G109" i="7"/>
  <c r="F109" i="7"/>
  <c r="D109" i="7"/>
  <c r="E108" i="7"/>
  <c r="I108" i="7" s="1"/>
  <c r="E107" i="7"/>
  <c r="I107" i="7" s="1"/>
  <c r="E106" i="7"/>
  <c r="I106" i="7" s="1"/>
  <c r="H105" i="7"/>
  <c r="G105" i="7"/>
  <c r="F105" i="7"/>
  <c r="D105" i="7"/>
  <c r="E104" i="7"/>
  <c r="I104" i="7" s="1"/>
  <c r="E103" i="7"/>
  <c r="I103" i="7" s="1"/>
  <c r="E102" i="7"/>
  <c r="I102" i="7" s="1"/>
  <c r="H101" i="7"/>
  <c r="G101" i="7"/>
  <c r="F101" i="7"/>
  <c r="D101" i="7"/>
  <c r="E99" i="7"/>
  <c r="I99" i="7" s="1"/>
  <c r="E98" i="7"/>
  <c r="I98" i="7" s="1"/>
  <c r="E97" i="7"/>
  <c r="I97" i="7" s="1"/>
  <c r="I94" i="7"/>
  <c r="H93" i="7"/>
  <c r="G93" i="7"/>
  <c r="F93" i="7"/>
  <c r="D93" i="7"/>
  <c r="E93" i="7" s="1"/>
  <c r="I92" i="7"/>
  <c r="H91" i="7"/>
  <c r="G91" i="7"/>
  <c r="F91" i="7"/>
  <c r="D91" i="7"/>
  <c r="E91" i="7" s="1"/>
  <c r="H90" i="7"/>
  <c r="G90" i="7"/>
  <c r="F90" i="7"/>
  <c r="D90" i="7"/>
  <c r="E90" i="7" s="1"/>
  <c r="H89" i="7"/>
  <c r="G89" i="7"/>
  <c r="F89" i="7"/>
  <c r="D89" i="7"/>
  <c r="E89" i="7" s="1"/>
  <c r="H88" i="7"/>
  <c r="G88" i="7"/>
  <c r="F88" i="7"/>
  <c r="E88" i="7"/>
  <c r="D88" i="7"/>
  <c r="I86" i="7"/>
  <c r="H84" i="7"/>
  <c r="G84" i="7"/>
  <c r="F84" i="7"/>
  <c r="D84" i="7"/>
  <c r="E84" i="7" s="1"/>
  <c r="H83" i="7"/>
  <c r="G83" i="7"/>
  <c r="F83" i="7"/>
  <c r="D83" i="7"/>
  <c r="H82" i="7"/>
  <c r="G82" i="7"/>
  <c r="F82" i="7"/>
  <c r="D82" i="7"/>
  <c r="H81" i="7"/>
  <c r="G81" i="7"/>
  <c r="F81" i="7"/>
  <c r="D81" i="7"/>
  <c r="I79" i="7"/>
  <c r="H77" i="7"/>
  <c r="G77" i="7"/>
  <c r="F77" i="7"/>
  <c r="D77" i="7"/>
  <c r="E77" i="7" s="1"/>
  <c r="H76" i="7"/>
  <c r="G76" i="7"/>
  <c r="F76" i="7"/>
  <c r="D76" i="7"/>
  <c r="E76" i="7" s="1"/>
  <c r="H75" i="7"/>
  <c r="G75" i="7"/>
  <c r="F75" i="7"/>
  <c r="D75" i="7"/>
  <c r="E75" i="7" s="1"/>
  <c r="H74" i="7"/>
  <c r="G74" i="7"/>
  <c r="F74" i="7"/>
  <c r="E74" i="7"/>
  <c r="D74" i="7"/>
  <c r="I72" i="7"/>
  <c r="I69" i="7"/>
  <c r="H68" i="7"/>
  <c r="H67" i="7" s="1"/>
  <c r="G68" i="7"/>
  <c r="F68" i="7"/>
  <c r="F67" i="7" s="1"/>
  <c r="D68" i="7"/>
  <c r="D67" i="7" s="1"/>
  <c r="I64" i="7"/>
  <c r="I63" i="7"/>
  <c r="I61" i="7"/>
  <c r="I59" i="7"/>
  <c r="I53" i="7"/>
  <c r="I46" i="7"/>
  <c r="I39" i="7"/>
  <c r="I36" i="7"/>
  <c r="I31" i="7"/>
  <c r="H30" i="7"/>
  <c r="G30" i="7"/>
  <c r="F30" i="7"/>
  <c r="D30" i="7"/>
  <c r="E30" i="7" s="1"/>
  <c r="H29" i="7"/>
  <c r="G29" i="7"/>
  <c r="F29" i="7"/>
  <c r="D29" i="7"/>
  <c r="E29" i="7" s="1"/>
  <c r="H28" i="7"/>
  <c r="G28" i="7"/>
  <c r="F28" i="7"/>
  <c r="D28" i="7"/>
  <c r="E28" i="7" s="1"/>
  <c r="H26" i="7"/>
  <c r="G26" i="7"/>
  <c r="F26" i="7"/>
  <c r="D26" i="7"/>
  <c r="E26" i="7" s="1"/>
  <c r="H25" i="7"/>
  <c r="G25" i="7"/>
  <c r="F25" i="7"/>
  <c r="D25" i="7"/>
  <c r="H24" i="7"/>
  <c r="G24" i="7"/>
  <c r="F24" i="7"/>
  <c r="D24" i="7"/>
  <c r="H22" i="7"/>
  <c r="G22" i="7"/>
  <c r="F22" i="7"/>
  <c r="D22" i="7"/>
  <c r="H21" i="7"/>
  <c r="G21" i="7"/>
  <c r="F21" i="7"/>
  <c r="D21" i="7"/>
  <c r="H20" i="7"/>
  <c r="G20" i="7"/>
  <c r="D20" i="7"/>
  <c r="H17" i="7"/>
  <c r="G17" i="7"/>
  <c r="D17" i="7"/>
  <c r="H16" i="7"/>
  <c r="G16" i="7"/>
  <c r="F16" i="7"/>
  <c r="D16" i="7"/>
  <c r="E16" i="7" s="1"/>
  <c r="H15" i="7"/>
  <c r="G15" i="7"/>
  <c r="D15" i="7"/>
  <c r="H2" i="7"/>
  <c r="D960" i="7" l="1"/>
  <c r="C960" i="7"/>
  <c r="E1471" i="7"/>
  <c r="I1471" i="7" s="1"/>
  <c r="D1121" i="7"/>
  <c r="D1117" i="7" s="1"/>
  <c r="E761" i="7"/>
  <c r="I761" i="7" s="1"/>
  <c r="E1018" i="7"/>
  <c r="I1018" i="7" s="1"/>
  <c r="F1121" i="7"/>
  <c r="F1117" i="7" s="1"/>
  <c r="G1121" i="7"/>
  <c r="G1117" i="7" s="1"/>
  <c r="H1121" i="7"/>
  <c r="H1117" i="7" s="1"/>
  <c r="E148" i="7"/>
  <c r="I148" i="7" s="1"/>
  <c r="E147" i="7"/>
  <c r="I147" i="7" s="1"/>
  <c r="C146" i="7"/>
  <c r="F146" i="7"/>
  <c r="D146" i="7"/>
  <c r="G146" i="7"/>
  <c r="E1262" i="7"/>
  <c r="F34" i="7"/>
  <c r="G34" i="7"/>
  <c r="H146" i="7"/>
  <c r="C454" i="7"/>
  <c r="C450" i="7" s="1"/>
  <c r="C479" i="7" s="1"/>
  <c r="F1040" i="7"/>
  <c r="F1039" i="7" s="1"/>
  <c r="F1035" i="7" s="1"/>
  <c r="C176" i="7"/>
  <c r="C175" i="7" s="1"/>
  <c r="C144" i="7" s="1"/>
  <c r="E827" i="7"/>
  <c r="I827" i="7" s="1"/>
  <c r="I946" i="7"/>
  <c r="I949" i="7"/>
  <c r="H1079" i="7"/>
  <c r="H1267" i="7"/>
  <c r="H1354" i="7"/>
  <c r="I1100" i="7"/>
  <c r="I1368" i="7"/>
  <c r="I1687" i="7"/>
  <c r="D1042" i="7"/>
  <c r="C334" i="7"/>
  <c r="E334" i="7" s="1"/>
  <c r="E1001" i="7"/>
  <c r="I1001" i="7" s="1"/>
  <c r="H338" i="7"/>
  <c r="I1271" i="7"/>
  <c r="I1276" i="7"/>
  <c r="I1278" i="7"/>
  <c r="I1359" i="7"/>
  <c r="I1362" i="7"/>
  <c r="E1044" i="7"/>
  <c r="G719" i="7"/>
  <c r="G1267" i="7"/>
  <c r="F719" i="7"/>
  <c r="E194" i="7"/>
  <c r="I194" i="7" s="1"/>
  <c r="H336" i="7"/>
  <c r="G343" i="7"/>
  <c r="C156" i="7"/>
  <c r="F27" i="7"/>
  <c r="E15" i="7"/>
  <c r="C680" i="7"/>
  <c r="C679" i="7" s="1"/>
  <c r="C675" i="7" s="1"/>
  <c r="D633" i="7"/>
  <c r="H649" i="7"/>
  <c r="G73" i="7"/>
  <c r="G1006" i="7"/>
  <c r="D1040" i="7"/>
  <c r="D1039" i="7" s="1"/>
  <c r="D1035" i="7" s="1"/>
  <c r="C1283" i="7"/>
  <c r="C1282" i="7" s="1"/>
  <c r="C1252" i="7" s="1"/>
  <c r="I1046" i="7"/>
  <c r="E639" i="7"/>
  <c r="G158" i="7"/>
  <c r="F1042" i="7"/>
  <c r="G1666" i="7"/>
  <c r="C199" i="7"/>
  <c r="C198" i="7" s="1"/>
  <c r="C193" i="7" s="1"/>
  <c r="C155" i="7"/>
  <c r="E155" i="7" s="1"/>
  <c r="E1605" i="7"/>
  <c r="I1605" i="7" s="1"/>
  <c r="D990" i="7"/>
  <c r="C1602" i="7"/>
  <c r="C1601" i="7" s="1"/>
  <c r="C1571" i="7" s="1"/>
  <c r="C638" i="7"/>
  <c r="E638" i="7" s="1"/>
  <c r="I638" i="7" s="1"/>
  <c r="E301" i="7"/>
  <c r="I301" i="7" s="1"/>
  <c r="H415" i="7"/>
  <c r="F647" i="7"/>
  <c r="I948" i="7"/>
  <c r="C1807" i="7"/>
  <c r="C50" i="7"/>
  <c r="C1365" i="7"/>
  <c r="C1364" i="7" s="1"/>
  <c r="E300" i="7"/>
  <c r="I300" i="7" s="1"/>
  <c r="E412" i="7"/>
  <c r="E717" i="7"/>
  <c r="I717" i="7" s="1"/>
  <c r="H719" i="7"/>
  <c r="E685" i="7"/>
  <c r="I685" i="7" s="1"/>
  <c r="I1270" i="7"/>
  <c r="I1280" i="7"/>
  <c r="I1353" i="7"/>
  <c r="I1358" i="7"/>
  <c r="I1360" i="7"/>
  <c r="I1672" i="7"/>
  <c r="C1684" i="7"/>
  <c r="C1683" i="7" s="1"/>
  <c r="C1653" i="7" s="1"/>
  <c r="C731" i="7"/>
  <c r="C57" i="7" s="1"/>
  <c r="D1022" i="7"/>
  <c r="D1015" i="7" s="1"/>
  <c r="D1014" i="7" s="1"/>
  <c r="D984" i="7" s="1"/>
  <c r="E1790" i="7"/>
  <c r="I1790" i="7" s="1"/>
  <c r="F640" i="7"/>
  <c r="E875" i="7"/>
  <c r="I875" i="7" s="1"/>
  <c r="E1705" i="7"/>
  <c r="I1705" i="7" s="1"/>
  <c r="C870" i="7"/>
  <c r="C855" i="7" s="1"/>
  <c r="C851" i="7" s="1"/>
  <c r="C298" i="7"/>
  <c r="C296" i="7"/>
  <c r="C295" i="7" s="1"/>
  <c r="C291" i="7" s="1"/>
  <c r="C682" i="7"/>
  <c r="C658" i="7"/>
  <c r="C657" i="7" s="1"/>
  <c r="C627" i="7" s="1"/>
  <c r="C803" i="7"/>
  <c r="C56" i="7"/>
  <c r="H934" i="7"/>
  <c r="E1386" i="7"/>
  <c r="I1386" i="7" s="1"/>
  <c r="C80" i="7"/>
  <c r="H1081" i="7"/>
  <c r="G1591" i="7"/>
  <c r="F71" i="7"/>
  <c r="H647" i="7"/>
  <c r="C969" i="7"/>
  <c r="I1286" i="7"/>
  <c r="E1842" i="7"/>
  <c r="I1842" i="7" s="1"/>
  <c r="D71" i="7"/>
  <c r="G647" i="7"/>
  <c r="E21" i="7"/>
  <c r="I21" i="7" s="1"/>
  <c r="G947" i="7"/>
  <c r="G1265" i="7"/>
  <c r="I1599" i="7"/>
  <c r="E1523" i="7"/>
  <c r="I1523" i="7" s="1"/>
  <c r="C23" i="7"/>
  <c r="H1666" i="7"/>
  <c r="E716" i="7"/>
  <c r="I716" i="7" s="1"/>
  <c r="H1265" i="7"/>
  <c r="H1272" i="7"/>
  <c r="I1681" i="7"/>
  <c r="E1420" i="7"/>
  <c r="I1420" i="7" s="1"/>
  <c r="C714" i="7"/>
  <c r="C706" i="7"/>
  <c r="E718" i="7"/>
  <c r="C712" i="7"/>
  <c r="E22" i="7"/>
  <c r="I22" i="7" s="1"/>
  <c r="C19" i="7"/>
  <c r="E630" i="7"/>
  <c r="I630" i="7" s="1"/>
  <c r="E676" i="7"/>
  <c r="I676" i="7" s="1"/>
  <c r="C41" i="7"/>
  <c r="C417" i="7"/>
  <c r="C415" i="7"/>
  <c r="C48" i="7"/>
  <c r="E25" i="7"/>
  <c r="I25" i="7" s="1"/>
  <c r="E24" i="7"/>
  <c r="I24" i="7" s="1"/>
  <c r="C402" i="7"/>
  <c r="C408" i="7"/>
  <c r="E433" i="7"/>
  <c r="E432" i="7" s="1"/>
  <c r="I432" i="7" s="1"/>
  <c r="C44" i="7"/>
  <c r="E414" i="7"/>
  <c r="E419" i="7"/>
  <c r="I419" i="7" s="1"/>
  <c r="E335" i="7"/>
  <c r="I335" i="7" s="1"/>
  <c r="E292" i="7"/>
  <c r="I292" i="7" s="1"/>
  <c r="E157" i="7"/>
  <c r="C35" i="7"/>
  <c r="C33" i="7" s="1"/>
  <c r="C78" i="7"/>
  <c r="C70" i="7" s="1"/>
  <c r="C66" i="7" s="1"/>
  <c r="C49" i="7"/>
  <c r="E17" i="7"/>
  <c r="F649" i="7"/>
  <c r="I993" i="7"/>
  <c r="I1679" i="7"/>
  <c r="I1007" i="7"/>
  <c r="I1084" i="7"/>
  <c r="I1085" i="7"/>
  <c r="I1091" i="7"/>
  <c r="I1092" i="7"/>
  <c r="I1094" i="7"/>
  <c r="I1337" i="7"/>
  <c r="E1345" i="7"/>
  <c r="E1582" i="7"/>
  <c r="I1582" i="7" s="1"/>
  <c r="I1589" i="7"/>
  <c r="C1015" i="7"/>
  <c r="C1014" i="7" s="1"/>
  <c r="C984" i="7" s="1"/>
  <c r="C1520" i="7"/>
  <c r="C1519" i="7" s="1"/>
  <c r="E1203" i="7"/>
  <c r="I1203" i="7" s="1"/>
  <c r="I1630" i="7"/>
  <c r="E636" i="7"/>
  <c r="I636" i="7" s="1"/>
  <c r="D649" i="7"/>
  <c r="E1036" i="7"/>
  <c r="I1036" i="7" s="1"/>
  <c r="I1037" i="7"/>
  <c r="I1596" i="7"/>
  <c r="I1597" i="7"/>
  <c r="I1580" i="7"/>
  <c r="E1587" i="7"/>
  <c r="I1587" i="7" s="1"/>
  <c r="I1637" i="7"/>
  <c r="I1670" i="7"/>
  <c r="E1678" i="7"/>
  <c r="I1678" i="7" s="1"/>
  <c r="C1468" i="7"/>
  <c r="C1467" i="7" s="1"/>
  <c r="E1739" i="7"/>
  <c r="I1739" i="7" s="1"/>
  <c r="I996" i="7"/>
  <c r="C1417" i="7"/>
  <c r="C1416" i="7" s="1"/>
  <c r="E1365" i="7"/>
  <c r="I1365" i="7" s="1"/>
  <c r="E937" i="7"/>
  <c r="I937" i="7" s="1"/>
  <c r="E936" i="7"/>
  <c r="I936" i="7" s="1"/>
  <c r="E935" i="7"/>
  <c r="I935" i="7" s="1"/>
  <c r="G934" i="7"/>
  <c r="C934" i="7"/>
  <c r="F934" i="7"/>
  <c r="D934" i="7"/>
  <c r="H19" i="7"/>
  <c r="F73" i="7"/>
  <c r="G649" i="7"/>
  <c r="E940" i="7"/>
  <c r="I940" i="7" s="1"/>
  <c r="E852" i="7"/>
  <c r="I852" i="7" s="1"/>
  <c r="E1541" i="7"/>
  <c r="I1541" i="7" s="1"/>
  <c r="F17" i="7"/>
  <c r="D1258" i="7"/>
  <c r="G160" i="7"/>
  <c r="E804" i="7"/>
  <c r="I804" i="7" s="1"/>
  <c r="G1086" i="7"/>
  <c r="F156" i="7"/>
  <c r="E1076" i="7"/>
  <c r="D1006" i="7"/>
  <c r="D1354" i="7"/>
  <c r="F1492" i="7"/>
  <c r="F1488" i="7" s="1"/>
  <c r="H48" i="7"/>
  <c r="H50" i="7"/>
  <c r="H51" i="7"/>
  <c r="D295" i="7"/>
  <c r="D291" i="7" s="1"/>
  <c r="D970" i="7"/>
  <c r="E970" i="7" s="1"/>
  <c r="G1224" i="7"/>
  <c r="G1220" i="7" s="1"/>
  <c r="F1760" i="7"/>
  <c r="F1756" i="7" s="1"/>
  <c r="E942" i="7"/>
  <c r="I942" i="7" s="1"/>
  <c r="E1263" i="7"/>
  <c r="I1263" i="7" s="1"/>
  <c r="E1808" i="7"/>
  <c r="I1808" i="7" s="1"/>
  <c r="F1811" i="7"/>
  <c r="F1807" i="7" s="1"/>
  <c r="G1022" i="7"/>
  <c r="G1015" i="7" s="1"/>
  <c r="G1014" i="7" s="1"/>
  <c r="G984" i="7" s="1"/>
  <c r="G1441" i="7"/>
  <c r="G1437" i="7" s="1"/>
  <c r="H1609" i="7"/>
  <c r="H1602" i="7" s="1"/>
  <c r="H1601" i="7" s="1"/>
  <c r="H1571" i="7" s="1"/>
  <c r="G1307" i="7"/>
  <c r="G1303" i="7" s="1"/>
  <c r="C1072" i="7"/>
  <c r="C1071" i="7" s="1"/>
  <c r="C1067" i="7" s="1"/>
  <c r="C1258" i="7"/>
  <c r="C1257" i="7" s="1"/>
  <c r="C1253" i="7" s="1"/>
  <c r="G975" i="7"/>
  <c r="H1290" i="7"/>
  <c r="H1283" i="7" s="1"/>
  <c r="H1282" i="7" s="1"/>
  <c r="H1252" i="7" s="1"/>
  <c r="F1441" i="7"/>
  <c r="F1437" i="7" s="1"/>
  <c r="F1544" i="7"/>
  <c r="F1540" i="7" s="1"/>
  <c r="G1691" i="7"/>
  <c r="G1684" i="7" s="1"/>
  <c r="G1683" i="7" s="1"/>
  <c r="G1389" i="7"/>
  <c r="G1385" i="7" s="1"/>
  <c r="G1414" i="7" s="1"/>
  <c r="C1347" i="7"/>
  <c r="C961" i="7"/>
  <c r="E1618" i="7"/>
  <c r="I1618" i="7" s="1"/>
  <c r="G1492" i="7"/>
  <c r="G1488" i="7" s="1"/>
  <c r="G1544" i="7"/>
  <c r="G1540" i="7" s="1"/>
  <c r="D1659" i="7"/>
  <c r="F1691" i="7"/>
  <c r="F1684" i="7" s="1"/>
  <c r="F1683" i="7" s="1"/>
  <c r="G1290" i="7"/>
  <c r="G1283" i="7" s="1"/>
  <c r="G1282" i="7" s="1"/>
  <c r="G1252" i="7" s="1"/>
  <c r="G1258" i="7"/>
  <c r="C943" i="7"/>
  <c r="C967" i="7"/>
  <c r="C1303" i="7"/>
  <c r="C1340" i="7"/>
  <c r="C1577" i="7"/>
  <c r="C1576" i="7" s="1"/>
  <c r="C1572" i="7" s="1"/>
  <c r="D943" i="7"/>
  <c r="E1078" i="7"/>
  <c r="I1078" i="7" s="1"/>
  <c r="G1626" i="7"/>
  <c r="G1622" i="7" s="1"/>
  <c r="F1609" i="7"/>
  <c r="F1602" i="7" s="1"/>
  <c r="F1601" i="7" s="1"/>
  <c r="F1571" i="7" s="1"/>
  <c r="F968" i="7"/>
  <c r="C968" i="7"/>
  <c r="C962" i="7"/>
  <c r="G962" i="7"/>
  <c r="F1290" i="7"/>
  <c r="F1283" i="7" s="1"/>
  <c r="F1282" i="7" s="1"/>
  <c r="F1252" i="7" s="1"/>
  <c r="D85" i="7"/>
  <c r="F87" i="7"/>
  <c r="D790" i="7"/>
  <c r="D786" i="7" s="1"/>
  <c r="D785" i="7" s="1"/>
  <c r="F970" i="7"/>
  <c r="H1022" i="7"/>
  <c r="H1015" i="7" s="1"/>
  <c r="H1014" i="7" s="1"/>
  <c r="H984" i="7" s="1"/>
  <c r="G1088" i="7"/>
  <c r="D1577" i="7"/>
  <c r="E1583" i="7"/>
  <c r="I1583" i="7" s="1"/>
  <c r="H1743" i="7"/>
  <c r="H1736" i="7" s="1"/>
  <c r="H1735" i="7" s="1"/>
  <c r="E1757" i="7"/>
  <c r="I1757" i="7" s="1"/>
  <c r="F1863" i="7"/>
  <c r="F1859" i="7" s="1"/>
  <c r="F976" i="7"/>
  <c r="F974" i="7"/>
  <c r="G1577" i="7"/>
  <c r="G1527" i="7"/>
  <c r="G1520" i="7" s="1"/>
  <c r="G1519" i="7" s="1"/>
  <c r="G1475" i="7"/>
  <c r="G1468" i="7" s="1"/>
  <c r="G1467" i="7" s="1"/>
  <c r="G1424" i="7"/>
  <c r="G1417" i="7" s="1"/>
  <c r="G1416" i="7" s="1"/>
  <c r="G1347" i="7"/>
  <c r="G967" i="7"/>
  <c r="G1340" i="7"/>
  <c r="F997" i="7"/>
  <c r="F967" i="7"/>
  <c r="G943" i="7"/>
  <c r="C939" i="7"/>
  <c r="C997" i="7"/>
  <c r="C989" i="7" s="1"/>
  <c r="C985" i="7" s="1"/>
  <c r="C1074" i="7"/>
  <c r="G976" i="7"/>
  <c r="G35" i="7"/>
  <c r="E1002" i="7"/>
  <c r="I1002" i="7" s="1"/>
  <c r="E1069" i="7"/>
  <c r="H1258" i="7"/>
  <c r="E1346" i="7"/>
  <c r="I1346" i="7" s="1"/>
  <c r="E1663" i="7"/>
  <c r="I1663" i="7" s="1"/>
  <c r="D1794" i="7"/>
  <c r="D1787" i="7" s="1"/>
  <c r="D1786" i="7" s="1"/>
  <c r="G1708" i="7"/>
  <c r="G1704" i="7" s="1"/>
  <c r="G1675" i="7"/>
  <c r="G1661" i="7"/>
  <c r="F1527" i="7"/>
  <c r="F1520" i="7" s="1"/>
  <c r="F1519" i="7" s="1"/>
  <c r="F1475" i="7"/>
  <c r="F1468" i="7" s="1"/>
  <c r="F1467" i="7" s="1"/>
  <c r="F1424" i="7"/>
  <c r="F1417" i="7" s="1"/>
  <c r="F1416" i="7" s="1"/>
  <c r="G960" i="7"/>
  <c r="F1307" i="7"/>
  <c r="F1303" i="7" s="1"/>
  <c r="F1224" i="7"/>
  <c r="F1220" i="7" s="1"/>
  <c r="F939" i="7"/>
  <c r="G961" i="7"/>
  <c r="F954" i="7"/>
  <c r="F953" i="7" s="1"/>
  <c r="G1039" i="7"/>
  <c r="G1035" i="7" s="1"/>
  <c r="F1022" i="7"/>
  <c r="F1015" i="7" s="1"/>
  <c r="F1014" i="7" s="1"/>
  <c r="F984" i="7" s="1"/>
  <c r="G968" i="7"/>
  <c r="F1389" i="7"/>
  <c r="F1385" i="7" s="1"/>
  <c r="C1349" i="7"/>
  <c r="C1659" i="7"/>
  <c r="H1760" i="7"/>
  <c r="H1756" i="7" s="1"/>
  <c r="E1860" i="7"/>
  <c r="I1860" i="7" s="1"/>
  <c r="G1863" i="7"/>
  <c r="G1859" i="7" s="1"/>
  <c r="G974" i="7"/>
  <c r="F943" i="7"/>
  <c r="I177" i="7"/>
  <c r="I250" i="7"/>
  <c r="H961" i="7"/>
  <c r="H963" i="7"/>
  <c r="D976" i="7"/>
  <c r="E976" i="7" s="1"/>
  <c r="E1264" i="7"/>
  <c r="I1264" i="7" s="1"/>
  <c r="E1574" i="7"/>
  <c r="D1626" i="7"/>
  <c r="D1622" i="7" s="1"/>
  <c r="D1675" i="7"/>
  <c r="G1811" i="7"/>
  <c r="G1807" i="7" s="1"/>
  <c r="G1760" i="7"/>
  <c r="G1756" i="7" s="1"/>
  <c r="F1708" i="7"/>
  <c r="F1704" i="7" s="1"/>
  <c r="F1673" i="7"/>
  <c r="G1609" i="7"/>
  <c r="G1602" i="7" s="1"/>
  <c r="G1601" i="7" s="1"/>
  <c r="G1571" i="7" s="1"/>
  <c r="G1349" i="7"/>
  <c r="F999" i="7"/>
  <c r="G939" i="7"/>
  <c r="C1220" i="7"/>
  <c r="C1622" i="7"/>
  <c r="C1756" i="7"/>
  <c r="C973" i="7"/>
  <c r="C971" i="7"/>
  <c r="C1579" i="7"/>
  <c r="C1661" i="7"/>
  <c r="E941" i="7"/>
  <c r="I941" i="7" s="1"/>
  <c r="E1665" i="7"/>
  <c r="I1665" i="7" s="1"/>
  <c r="E1677" i="7"/>
  <c r="C999" i="7"/>
  <c r="C1673" i="7"/>
  <c r="C963" i="7"/>
  <c r="C1675" i="7"/>
  <c r="E945" i="7"/>
  <c r="I945" i="7" s="1"/>
  <c r="E1221" i="7"/>
  <c r="I1221" i="7" s="1"/>
  <c r="C954" i="7"/>
  <c r="C953" i="7" s="1"/>
  <c r="G963" i="7"/>
  <c r="F960" i="7"/>
  <c r="F1659" i="7"/>
  <c r="F1577" i="7"/>
  <c r="F1579" i="7"/>
  <c r="F963" i="7"/>
  <c r="F1675" i="7"/>
  <c r="F1661" i="7"/>
  <c r="G1074" i="7"/>
  <c r="G954" i="7"/>
  <c r="G953" i="7" s="1"/>
  <c r="G1673" i="7"/>
  <c r="G1659" i="7"/>
  <c r="F1627" i="7"/>
  <c r="F1626" i="7" s="1"/>
  <c r="F1622" i="7" s="1"/>
  <c r="G1579" i="7"/>
  <c r="F1347" i="7"/>
  <c r="F1345" i="7"/>
  <c r="F1340" i="7" s="1"/>
  <c r="F1262" i="7"/>
  <c r="F1258" i="7" s="1"/>
  <c r="F1076" i="7"/>
  <c r="F1068" i="7"/>
  <c r="F975" i="7"/>
  <c r="F969" i="7"/>
  <c r="G999" i="7"/>
  <c r="G969" i="7"/>
  <c r="G1072" i="7"/>
  <c r="G997" i="7"/>
  <c r="F1349" i="7"/>
  <c r="D807" i="7"/>
  <c r="D803" i="7" s="1"/>
  <c r="E755" i="7"/>
  <c r="I755" i="7" s="1"/>
  <c r="E1009" i="7"/>
  <c r="I1009" i="7" s="1"/>
  <c r="D1389" i="7"/>
  <c r="D1385" i="7" s="1"/>
  <c r="D1414" i="7" s="1"/>
  <c r="D967" i="7"/>
  <c r="D1609" i="7"/>
  <c r="D1602" i="7" s="1"/>
  <c r="D1601" i="7" s="1"/>
  <c r="D1571" i="7" s="1"/>
  <c r="F1794" i="7"/>
  <c r="F1787" i="7" s="1"/>
  <c r="F1786" i="7" s="1"/>
  <c r="D1863" i="7"/>
  <c r="D1859" i="7" s="1"/>
  <c r="H943" i="7"/>
  <c r="G345" i="7"/>
  <c r="G741" i="7"/>
  <c r="G737" i="7" s="1"/>
  <c r="G736" i="7" s="1"/>
  <c r="F49" i="7"/>
  <c r="F229" i="7"/>
  <c r="F225" i="7" s="1"/>
  <c r="F224" i="7" s="1"/>
  <c r="H329" i="7"/>
  <c r="F662" i="7"/>
  <c r="F658" i="7" s="1"/>
  <c r="F657" i="7" s="1"/>
  <c r="F627" i="7" s="1"/>
  <c r="F721" i="7"/>
  <c r="D1068" i="7"/>
  <c r="G970" i="7"/>
  <c r="E1136" i="7"/>
  <c r="I1136" i="7" s="1"/>
  <c r="D1544" i="7"/>
  <c r="D1540" i="7" s="1"/>
  <c r="H954" i="7"/>
  <c r="H953" i="7" s="1"/>
  <c r="G979" i="7"/>
  <c r="D1673" i="7"/>
  <c r="E1212" i="7"/>
  <c r="I1212" i="7" s="1"/>
  <c r="D48" i="7"/>
  <c r="H741" i="7"/>
  <c r="H737" i="7" s="1"/>
  <c r="H736" i="7" s="1"/>
  <c r="H979" i="7"/>
  <c r="F977" i="7"/>
  <c r="F58" i="7"/>
  <c r="H44" i="7"/>
  <c r="G51" i="7"/>
  <c r="G55" i="7"/>
  <c r="G56" i="7"/>
  <c r="G117" i="7"/>
  <c r="G113" i="7" s="1"/>
  <c r="F180" i="7"/>
  <c r="F176" i="7" s="1"/>
  <c r="F175" i="7" s="1"/>
  <c r="G229" i="7"/>
  <c r="G225" i="7" s="1"/>
  <c r="G224" i="7" s="1"/>
  <c r="D331" i="7"/>
  <c r="D358" i="7"/>
  <c r="D354" i="7" s="1"/>
  <c r="D353" i="7" s="1"/>
  <c r="D323" i="7" s="1"/>
  <c r="F378" i="7"/>
  <c r="I652" i="7"/>
  <c r="I653" i="7"/>
  <c r="G662" i="7"/>
  <c r="G658" i="7" s="1"/>
  <c r="G657" i="7" s="1"/>
  <c r="G627" i="7" s="1"/>
  <c r="F947" i="7"/>
  <c r="D947" i="7"/>
  <c r="H999" i="7"/>
  <c r="H967" i="7"/>
  <c r="E1089" i="7"/>
  <c r="I1089" i="7" s="1"/>
  <c r="H1207" i="7"/>
  <c r="H1200" i="7" s="1"/>
  <c r="H1199" i="7" s="1"/>
  <c r="E1232" i="7"/>
  <c r="I1232" i="7" s="1"/>
  <c r="E1255" i="7"/>
  <c r="E1275" i="7"/>
  <c r="I1275" i="7" s="1"/>
  <c r="H1307" i="7"/>
  <c r="H1303" i="7" s="1"/>
  <c r="H1389" i="7"/>
  <c r="H1385" i="7" s="1"/>
  <c r="H1414" i="7" s="1"/>
  <c r="E1641" i="7"/>
  <c r="I1641" i="7" s="1"/>
  <c r="E346" i="7"/>
  <c r="E345" i="7" s="1"/>
  <c r="E901" i="7"/>
  <c r="I901" i="7" s="1"/>
  <c r="I251" i="7"/>
  <c r="E201" i="7"/>
  <c r="E1561" i="7"/>
  <c r="I1561" i="7" s="1"/>
  <c r="E1594" i="7"/>
  <c r="I1594" i="7" s="1"/>
  <c r="E161" i="7"/>
  <c r="I161" i="7" s="1"/>
  <c r="E1350" i="7"/>
  <c r="I1350" i="7" s="1"/>
  <c r="E1390" i="7"/>
  <c r="I1390" i="7" s="1"/>
  <c r="E1777" i="7"/>
  <c r="I1777" i="7" s="1"/>
  <c r="G338" i="7"/>
  <c r="E359" i="7"/>
  <c r="I359" i="7" s="1"/>
  <c r="D1207" i="7"/>
  <c r="D1200" i="7" s="1"/>
  <c r="D1199" i="7" s="1"/>
  <c r="E1614" i="7"/>
  <c r="I1614" i="7" s="1"/>
  <c r="E1634" i="7"/>
  <c r="I1634" i="7" s="1"/>
  <c r="E1636" i="7"/>
  <c r="I1636" i="7" s="1"/>
  <c r="D1743" i="7"/>
  <c r="D1736" i="7" s="1"/>
  <c r="D1735" i="7" s="1"/>
  <c r="E1752" i="7"/>
  <c r="I1752" i="7" s="1"/>
  <c r="E1871" i="7"/>
  <c r="I1871" i="7" s="1"/>
  <c r="E1812" i="7"/>
  <c r="I1812" i="7" s="1"/>
  <c r="I26" i="7"/>
  <c r="I30" i="7"/>
  <c r="G67" i="7"/>
  <c r="E81" i="7"/>
  <c r="I81" i="7" s="1"/>
  <c r="G48" i="7"/>
  <c r="E168" i="7"/>
  <c r="I168" i="7" s="1"/>
  <c r="I169" i="7"/>
  <c r="F334" i="7"/>
  <c r="F329" i="7" s="1"/>
  <c r="G375" i="7"/>
  <c r="G371" i="7" s="1"/>
  <c r="F56" i="7"/>
  <c r="F714" i="7"/>
  <c r="H939" i="7"/>
  <c r="E1208" i="7"/>
  <c r="I1208" i="7" s="1"/>
  <c r="E1656" i="7"/>
  <c r="I1656" i="7" s="1"/>
  <c r="D1655" i="7"/>
  <c r="E1700" i="7"/>
  <c r="I1700" i="7" s="1"/>
  <c r="D55" i="7"/>
  <c r="I93" i="7"/>
  <c r="I231" i="7"/>
  <c r="D278" i="7"/>
  <c r="D274" i="7" s="1"/>
  <c r="D273" i="7" s="1"/>
  <c r="G295" i="7"/>
  <c r="G291" i="7" s="1"/>
  <c r="E303" i="7"/>
  <c r="I303" i="7" s="1"/>
  <c r="E1131" i="7"/>
  <c r="I1131" i="7" s="1"/>
  <c r="E1315" i="7"/>
  <c r="I1315" i="7" s="1"/>
  <c r="D969" i="7"/>
  <c r="E1352" i="7"/>
  <c r="I1352" i="7" s="1"/>
  <c r="E1696" i="7"/>
  <c r="I1696" i="7" s="1"/>
  <c r="E1768" i="7"/>
  <c r="I1768" i="7" s="1"/>
  <c r="E392" i="7"/>
  <c r="I392" i="7" s="1"/>
  <c r="E457" i="7"/>
  <c r="E671" i="7"/>
  <c r="I671" i="7" s="1"/>
  <c r="G758" i="7"/>
  <c r="G754" i="7" s="1"/>
  <c r="H790" i="7"/>
  <c r="H786" i="7" s="1"/>
  <c r="H785" i="7" s="1"/>
  <c r="D887" i="7"/>
  <c r="D883" i="7" s="1"/>
  <c r="D882" i="7" s="1"/>
  <c r="H904" i="7"/>
  <c r="H900" i="7" s="1"/>
  <c r="D954" i="7"/>
  <c r="F979" i="7"/>
  <c r="D1290" i="7"/>
  <c r="D1283" i="7" s="1"/>
  <c r="D1282" i="7" s="1"/>
  <c r="D1252" i="7" s="1"/>
  <c r="E1532" i="7"/>
  <c r="I1532" i="7" s="1"/>
  <c r="H1544" i="7"/>
  <c r="H1540" i="7" s="1"/>
  <c r="D1691" i="7"/>
  <c r="D1684" i="7" s="1"/>
  <c r="D1683" i="7" s="1"/>
  <c r="H1691" i="7"/>
  <c r="H1684" i="7" s="1"/>
  <c r="H1683" i="7" s="1"/>
  <c r="F1743" i="7"/>
  <c r="F1736" i="7" s="1"/>
  <c r="F1735" i="7" s="1"/>
  <c r="H1794" i="7"/>
  <c r="H1787" i="7" s="1"/>
  <c r="H1786" i="7" s="1"/>
  <c r="D1846" i="7"/>
  <c r="D1839" i="7" s="1"/>
  <c r="D1838" i="7" s="1"/>
  <c r="E1873" i="7"/>
  <c r="I1873" i="7" s="1"/>
  <c r="H424" i="7"/>
  <c r="D741" i="7"/>
  <c r="D737" i="7" s="1"/>
  <c r="D736" i="7" s="1"/>
  <c r="D758" i="7"/>
  <c r="D754" i="7" s="1"/>
  <c r="F838" i="7"/>
  <c r="F834" i="7" s="1"/>
  <c r="F833" i="7" s="1"/>
  <c r="H887" i="7"/>
  <c r="H883" i="7" s="1"/>
  <c r="H882" i="7" s="1"/>
  <c r="I933" i="7"/>
  <c r="E987" i="7"/>
  <c r="F992" i="7"/>
  <c r="D997" i="7"/>
  <c r="H997" i="7"/>
  <c r="H970" i="7"/>
  <c r="E1138" i="7"/>
  <c r="I1138" i="7" s="1"/>
  <c r="H1260" i="7"/>
  <c r="H976" i="7"/>
  <c r="H1424" i="7"/>
  <c r="H1417" i="7" s="1"/>
  <c r="H1416" i="7" s="1"/>
  <c r="D1573" i="7"/>
  <c r="H1626" i="7"/>
  <c r="H1622" i="7" s="1"/>
  <c r="E1803" i="7"/>
  <c r="I1803" i="7" s="1"/>
  <c r="H1863" i="7"/>
  <c r="H1859" i="7" s="1"/>
  <c r="G481" i="7"/>
  <c r="G528" i="7" s="1"/>
  <c r="F57" i="7"/>
  <c r="E856" i="7"/>
  <c r="I856" i="7" s="1"/>
  <c r="H947" i="7"/>
  <c r="H977" i="7"/>
  <c r="H1072" i="7"/>
  <c r="F1079" i="7"/>
  <c r="D1224" i="7"/>
  <c r="D1220" i="7" s="1"/>
  <c r="D974" i="7"/>
  <c r="H974" i="7"/>
  <c r="E1610" i="7"/>
  <c r="I1610" i="7" s="1"/>
  <c r="D1760" i="7"/>
  <c r="D1756" i="7" s="1"/>
  <c r="G1794" i="7"/>
  <c r="G1787" i="7" s="1"/>
  <c r="G1786" i="7" s="1"/>
  <c r="G50" i="7"/>
  <c r="I1118" i="7"/>
  <c r="E1216" i="7"/>
  <c r="I1216" i="7" s="1"/>
  <c r="F1274" i="7"/>
  <c r="F1272" i="7"/>
  <c r="E1547" i="7"/>
  <c r="I1547" i="7" s="1"/>
  <c r="E1864" i="7"/>
  <c r="I1864" i="7" s="1"/>
  <c r="D100" i="7"/>
  <c r="D96" i="7" s="1"/>
  <c r="D95" i="7" s="1"/>
  <c r="H117" i="7"/>
  <c r="H113" i="7" s="1"/>
  <c r="G44" i="7"/>
  <c r="F15" i="7"/>
  <c r="F247" i="7"/>
  <c r="F246" i="7" s="1"/>
  <c r="F242" i="7" s="1"/>
  <c r="I348" i="7"/>
  <c r="I394" i="7"/>
  <c r="G887" i="7"/>
  <c r="G883" i="7" s="1"/>
  <c r="G882" i="7" s="1"/>
  <c r="E932" i="7"/>
  <c r="E944" i="7"/>
  <c r="I944" i="7" s="1"/>
  <c r="D979" i="7"/>
  <c r="E979" i="7" s="1"/>
  <c r="E1012" i="7"/>
  <c r="I1012" i="7" s="1"/>
  <c r="D1081" i="7"/>
  <c r="D1079" i="7"/>
  <c r="E1083" i="7"/>
  <c r="I1083" i="7" s="1"/>
  <c r="I1113" i="7"/>
  <c r="E1129" i="7"/>
  <c r="E1227" i="7"/>
  <c r="I1227" i="7" s="1"/>
  <c r="E1322" i="7"/>
  <c r="I1322" i="7" s="1"/>
  <c r="E1324" i="7"/>
  <c r="I1324" i="7" s="1"/>
  <c r="E1528" i="7"/>
  <c r="I1528" i="7" s="1"/>
  <c r="E1545" i="7"/>
  <c r="I1545" i="7" s="1"/>
  <c r="E1676" i="7"/>
  <c r="I1676" i="7" s="1"/>
  <c r="E68" i="7"/>
  <c r="E67" i="7" s="1"/>
  <c r="H58" i="7"/>
  <c r="D117" i="7"/>
  <c r="D113" i="7" s="1"/>
  <c r="H153" i="7"/>
  <c r="F55" i="7"/>
  <c r="D57" i="7"/>
  <c r="D58" i="7"/>
  <c r="E58" i="7" s="1"/>
  <c r="D180" i="7"/>
  <c r="D176" i="7" s="1"/>
  <c r="D175" i="7" s="1"/>
  <c r="I226" i="7"/>
  <c r="E326" i="7"/>
  <c r="E325" i="7" s="1"/>
  <c r="I325" i="7" s="1"/>
  <c r="F345" i="7"/>
  <c r="I357" i="7"/>
  <c r="F758" i="7"/>
  <c r="F754" i="7" s="1"/>
  <c r="G807" i="7"/>
  <c r="G803" i="7" s="1"/>
  <c r="E808" i="7"/>
  <c r="I808" i="7" s="1"/>
  <c r="G838" i="7"/>
  <c r="G834" i="7" s="1"/>
  <c r="G833" i="7" s="1"/>
  <c r="H969" i="7"/>
  <c r="E1003" i="7"/>
  <c r="I1003" i="7" s="1"/>
  <c r="G1004" i="7"/>
  <c r="E1075" i="7"/>
  <c r="I1075" i="7" s="1"/>
  <c r="D1072" i="7"/>
  <c r="E1077" i="7"/>
  <c r="I1077" i="7" s="1"/>
  <c r="I1109" i="7"/>
  <c r="E1225" i="7"/>
  <c r="I1225" i="7" s="1"/>
  <c r="H1224" i="7"/>
  <c r="H1220" i="7" s="1"/>
  <c r="E1239" i="7"/>
  <c r="I1239" i="7" s="1"/>
  <c r="E1241" i="7"/>
  <c r="I1241" i="7" s="1"/>
  <c r="D1260" i="7"/>
  <c r="F1310" i="7"/>
  <c r="E1308" i="7"/>
  <c r="I1308" i="7" s="1"/>
  <c r="D1349" i="7"/>
  <c r="E1357" i="7"/>
  <c r="E1354" i="7"/>
  <c r="E1590" i="7"/>
  <c r="I1590" i="7" s="1"/>
  <c r="D1584" i="7"/>
  <c r="H1661" i="7"/>
  <c r="H1659" i="7"/>
  <c r="E1775" i="7"/>
  <c r="I1775" i="7" s="1"/>
  <c r="E1795" i="7"/>
  <c r="I1795" i="7" s="1"/>
  <c r="E1799" i="7"/>
  <c r="I1799" i="7" s="1"/>
  <c r="E1442" i="7"/>
  <c r="I1442" i="7" s="1"/>
  <c r="D167" i="7"/>
  <c r="G60" i="7"/>
  <c r="E215" i="7"/>
  <c r="I215" i="7" s="1"/>
  <c r="H246" i="7"/>
  <c r="H242" i="7" s="1"/>
  <c r="I645" i="7"/>
  <c r="D939" i="7"/>
  <c r="E950" i="7"/>
  <c r="D963" i="7"/>
  <c r="D999" i="7"/>
  <c r="E1054" i="7"/>
  <c r="I1054" i="7" s="1"/>
  <c r="E1056" i="7"/>
  <c r="I1056" i="7" s="1"/>
  <c r="D1336" i="7"/>
  <c r="E1500" i="7"/>
  <c r="I1500" i="7" s="1"/>
  <c r="E1502" i="7"/>
  <c r="I1502" i="7" s="1"/>
  <c r="E1536" i="7"/>
  <c r="I1536" i="7" s="1"/>
  <c r="E1552" i="7"/>
  <c r="I1552" i="7" s="1"/>
  <c r="E1627" i="7"/>
  <c r="E1629" i="7"/>
  <c r="I1629" i="7" s="1"/>
  <c r="E1718" i="7"/>
  <c r="I1718" i="7" s="1"/>
  <c r="E1716" i="7"/>
  <c r="I1716" i="7" s="1"/>
  <c r="E1826" i="7"/>
  <c r="I1826" i="7" s="1"/>
  <c r="E1828" i="7"/>
  <c r="I1828" i="7" s="1"/>
  <c r="G1846" i="7"/>
  <c r="H1846" i="7"/>
  <c r="H1839" i="7" s="1"/>
  <c r="H1838" i="7" s="1"/>
  <c r="D19" i="7"/>
  <c r="D23" i="7"/>
  <c r="H27" i="7"/>
  <c r="F35" i="7"/>
  <c r="I179" i="7"/>
  <c r="G198" i="7"/>
  <c r="G193" i="7" s="1"/>
  <c r="H422" i="7"/>
  <c r="G422" i="7"/>
  <c r="E750" i="7"/>
  <c r="I750" i="7" s="1"/>
  <c r="H807" i="7"/>
  <c r="H803" i="7" s="1"/>
  <c r="H838" i="7"/>
  <c r="H834" i="7" s="1"/>
  <c r="H833" i="7" s="1"/>
  <c r="G904" i="7"/>
  <c r="G900" i="7" s="1"/>
  <c r="H960" i="7"/>
  <c r="G990" i="7"/>
  <c r="D968" i="7"/>
  <c r="G1079" i="7"/>
  <c r="E1406" i="7"/>
  <c r="I1406" i="7" s="1"/>
  <c r="E1404" i="7"/>
  <c r="I1404" i="7" s="1"/>
  <c r="G1584" i="7"/>
  <c r="G1586" i="7"/>
  <c r="D1661" i="7"/>
  <c r="E1664" i="7"/>
  <c r="I1664" i="7" s="1"/>
  <c r="E1761" i="7"/>
  <c r="I1761" i="7" s="1"/>
  <c r="E1763" i="7"/>
  <c r="I1763" i="7" s="1"/>
  <c r="F1207" i="7"/>
  <c r="F1200" i="7" s="1"/>
  <c r="F1199" i="7" s="1"/>
  <c r="D1267" i="7"/>
  <c r="D1272" i="7"/>
  <c r="H1274" i="7"/>
  <c r="G1274" i="7"/>
  <c r="D1342" i="7"/>
  <c r="E1344" i="7"/>
  <c r="I1344" i="7" s="1"/>
  <c r="D1340" i="7"/>
  <c r="E1449" i="7"/>
  <c r="I1449" i="7" s="1"/>
  <c r="E1451" i="7"/>
  <c r="I1451" i="7" s="1"/>
  <c r="E1507" i="7"/>
  <c r="I1507" i="7" s="1"/>
  <c r="H1675" i="7"/>
  <c r="H1673" i="7"/>
  <c r="E1814" i="7"/>
  <c r="I1814" i="7" s="1"/>
  <c r="G1081" i="7"/>
  <c r="G1207" i="7"/>
  <c r="D1274" i="7"/>
  <c r="E1277" i="7"/>
  <c r="I1277" i="7" s="1"/>
  <c r="F1354" i="7"/>
  <c r="F1356" i="7"/>
  <c r="D1593" i="7"/>
  <c r="E1662" i="7"/>
  <c r="I1662" i="7" s="1"/>
  <c r="E1343" i="7"/>
  <c r="I1343" i="7" s="1"/>
  <c r="D1441" i="7"/>
  <c r="D1437" i="7" s="1"/>
  <c r="D1492" i="7"/>
  <c r="D1488" i="7" s="1"/>
  <c r="H1492" i="7"/>
  <c r="H1488" i="7" s="1"/>
  <c r="D1527" i="7"/>
  <c r="D1520" i="7" s="1"/>
  <c r="D1519" i="7" s="1"/>
  <c r="H1527" i="7"/>
  <c r="H1520" i="7" s="1"/>
  <c r="H1519" i="7" s="1"/>
  <c r="E1554" i="7"/>
  <c r="I1554" i="7" s="1"/>
  <c r="E1559" i="7"/>
  <c r="I1559" i="7" s="1"/>
  <c r="G1593" i="7"/>
  <c r="F1593" i="7"/>
  <c r="G1668" i="7"/>
  <c r="D1708" i="7"/>
  <c r="D1704" i="7" s="1"/>
  <c r="E1744" i="7"/>
  <c r="I1744" i="7" s="1"/>
  <c r="E1397" i="7"/>
  <c r="I1397" i="7" s="1"/>
  <c r="D1424" i="7"/>
  <c r="D1417" i="7" s="1"/>
  <c r="D1416" i="7" s="1"/>
  <c r="H1475" i="7"/>
  <c r="H1468" i="7" s="1"/>
  <c r="H1467" i="7" s="1"/>
  <c r="E1643" i="7"/>
  <c r="I1643" i="7" s="1"/>
  <c r="E1748" i="7"/>
  <c r="I1748" i="7" s="1"/>
  <c r="D1811" i="7"/>
  <c r="D1807" i="7" s="1"/>
  <c r="H1811" i="7"/>
  <c r="H1807" i="7" s="1"/>
  <c r="G87" i="7"/>
  <c r="I842" i="7"/>
  <c r="E839" i="7"/>
  <c r="I839" i="7" s="1"/>
  <c r="H990" i="7"/>
  <c r="H992" i="7"/>
  <c r="H962" i="7"/>
  <c r="D975" i="7"/>
  <c r="E1008" i="7"/>
  <c r="I1008" i="7" s="1"/>
  <c r="D1004" i="7"/>
  <c r="E1049" i="7"/>
  <c r="I1049" i="7" s="1"/>
  <c r="E20" i="7"/>
  <c r="F23" i="7"/>
  <c r="D27" i="7"/>
  <c r="F41" i="7"/>
  <c r="D50" i="7"/>
  <c r="H56" i="7"/>
  <c r="G41" i="7"/>
  <c r="G42" i="7"/>
  <c r="D49" i="7"/>
  <c r="E105" i="7"/>
  <c r="I105" i="7" s="1"/>
  <c r="H100" i="7"/>
  <c r="H96" i="7" s="1"/>
  <c r="H95" i="7" s="1"/>
  <c r="F117" i="7"/>
  <c r="F113" i="7" s="1"/>
  <c r="D153" i="7"/>
  <c r="H160" i="7"/>
  <c r="F165" i="7"/>
  <c r="E171" i="7"/>
  <c r="I171" i="7" s="1"/>
  <c r="F155" i="7"/>
  <c r="I218" i="7"/>
  <c r="I228" i="7"/>
  <c r="E230" i="7"/>
  <c r="I230" i="7" s="1"/>
  <c r="D246" i="7"/>
  <c r="D242" i="7" s="1"/>
  <c r="E279" i="7"/>
  <c r="I279" i="7" s="1"/>
  <c r="F295" i="7"/>
  <c r="F291" i="7" s="1"/>
  <c r="E154" i="7"/>
  <c r="I154" i="7" s="1"/>
  <c r="I307" i="7"/>
  <c r="D329" i="7"/>
  <c r="H331" i="7"/>
  <c r="D338" i="7"/>
  <c r="F336" i="7"/>
  <c r="F343" i="7"/>
  <c r="I349" i="7"/>
  <c r="F358" i="7"/>
  <c r="F354" i="7" s="1"/>
  <c r="F353" i="7" s="1"/>
  <c r="H375" i="7"/>
  <c r="H371" i="7" s="1"/>
  <c r="E411" i="7"/>
  <c r="I411" i="7" s="1"/>
  <c r="D408" i="7"/>
  <c r="I452" i="7"/>
  <c r="H481" i="7"/>
  <c r="H528" i="7" s="1"/>
  <c r="F481" i="7"/>
  <c r="F528" i="7" s="1"/>
  <c r="E667" i="7"/>
  <c r="I667" i="7" s="1"/>
  <c r="I669" i="7"/>
  <c r="I691" i="7"/>
  <c r="E689" i="7"/>
  <c r="I689" i="7" s="1"/>
  <c r="E709" i="7"/>
  <c r="E708" i="7" s="1"/>
  <c r="I708" i="7" s="1"/>
  <c r="D708" i="7"/>
  <c r="I825" i="7"/>
  <c r="E729" i="7"/>
  <c r="I729" i="7" s="1"/>
  <c r="D962" i="7"/>
  <c r="E995" i="7"/>
  <c r="I995" i="7" s="1"/>
  <c r="H968" i="7"/>
  <c r="D977" i="7"/>
  <c r="E977" i="7" s="1"/>
  <c r="E1010" i="7"/>
  <c r="I1010" i="7" s="1"/>
  <c r="E1023" i="7"/>
  <c r="I1023" i="7" s="1"/>
  <c r="E1027" i="7"/>
  <c r="I1027" i="7" s="1"/>
  <c r="E1031" i="7"/>
  <c r="I1031" i="7" s="1"/>
  <c r="E1000" i="7"/>
  <c r="I1000" i="7" s="1"/>
  <c r="G1342" i="7"/>
  <c r="H278" i="7"/>
  <c r="H274" i="7" s="1"/>
  <c r="H273" i="7" s="1"/>
  <c r="H1086" i="7"/>
  <c r="H1088" i="7"/>
  <c r="F20" i="7"/>
  <c r="F19" i="7" s="1"/>
  <c r="D42" i="7"/>
  <c r="D41" i="7"/>
  <c r="H41" i="7"/>
  <c r="H42" i="7"/>
  <c r="H43" i="7"/>
  <c r="F80" i="7"/>
  <c r="E109" i="7"/>
  <c r="I109" i="7" s="1"/>
  <c r="E120" i="7"/>
  <c r="I120" i="7" s="1"/>
  <c r="H55" i="7"/>
  <c r="F249" i="7"/>
  <c r="E305" i="7"/>
  <c r="I305" i="7" s="1"/>
  <c r="E385" i="7"/>
  <c r="I385" i="7" s="1"/>
  <c r="E390" i="7"/>
  <c r="I390" i="7" s="1"/>
  <c r="I427" i="7"/>
  <c r="F682" i="7"/>
  <c r="F639" i="7"/>
  <c r="F635" i="7" s="1"/>
  <c r="F986" i="7"/>
  <c r="F990" i="7"/>
  <c r="H1006" i="7"/>
  <c r="F1004" i="7"/>
  <c r="F1006" i="7"/>
  <c r="H1584" i="7"/>
  <c r="H1586" i="7"/>
  <c r="I16" i="7"/>
  <c r="H23" i="7"/>
  <c r="D44" i="7"/>
  <c r="G49" i="7"/>
  <c r="F51" i="7"/>
  <c r="H60" i="7"/>
  <c r="G151" i="7"/>
  <c r="F157" i="7"/>
  <c r="F48" i="7"/>
  <c r="I164" i="7"/>
  <c r="D165" i="7"/>
  <c r="H165" i="7"/>
  <c r="H57" i="7"/>
  <c r="G58" i="7"/>
  <c r="F60" i="7"/>
  <c r="D198" i="7"/>
  <c r="D193" i="7" s="1"/>
  <c r="I204" i="7"/>
  <c r="E208" i="7"/>
  <c r="I208" i="7" s="1"/>
  <c r="I253" i="7"/>
  <c r="H295" i="7"/>
  <c r="H291" i="7" s="1"/>
  <c r="G336" i="7"/>
  <c r="H343" i="7"/>
  <c r="H358" i="7"/>
  <c r="H354" i="7" s="1"/>
  <c r="H353" i="7" s="1"/>
  <c r="H323" i="7" s="1"/>
  <c r="D375" i="7"/>
  <c r="D371" i="7" s="1"/>
  <c r="E383" i="7"/>
  <c r="I383" i="7" s="1"/>
  <c r="H408" i="7"/>
  <c r="D415" i="7"/>
  <c r="F417" i="7"/>
  <c r="I430" i="7"/>
  <c r="H640" i="7"/>
  <c r="F680" i="7"/>
  <c r="F679" i="7" s="1"/>
  <c r="F675" i="7" s="1"/>
  <c r="I684" i="7"/>
  <c r="I850" i="7"/>
  <c r="E847" i="7"/>
  <c r="I847" i="7" s="1"/>
  <c r="H975" i="7"/>
  <c r="H1004" i="7"/>
  <c r="G977" i="7"/>
  <c r="H1039" i="7"/>
  <c r="H1035" i="7" s="1"/>
  <c r="E1047" i="7"/>
  <c r="I1047" i="7" s="1"/>
  <c r="G1260" i="7"/>
  <c r="E1336" i="7"/>
  <c r="I1336" i="7" s="1"/>
  <c r="H1347" i="7"/>
  <c r="H1349" i="7"/>
  <c r="I655" i="7"/>
  <c r="H712" i="7"/>
  <c r="G728" i="7"/>
  <c r="F726" i="7"/>
  <c r="E768" i="7"/>
  <c r="I768" i="7" s="1"/>
  <c r="D838" i="7"/>
  <c r="D834" i="7" s="1"/>
  <c r="D833" i="7" s="1"/>
  <c r="D855" i="7"/>
  <c r="D851" i="7" s="1"/>
  <c r="F904" i="7"/>
  <c r="F900" i="7" s="1"/>
  <c r="D904" i="7"/>
  <c r="D900" i="7" s="1"/>
  <c r="G992" i="7"/>
  <c r="D1074" i="7"/>
  <c r="H1074" i="7"/>
  <c r="D1088" i="7"/>
  <c r="E1090" i="7"/>
  <c r="I1090" i="7" s="1"/>
  <c r="D1086" i="7"/>
  <c r="E1082" i="7"/>
  <c r="I1082" i="7" s="1"/>
  <c r="E1269" i="7"/>
  <c r="I1269" i="7" s="1"/>
  <c r="D1265" i="7"/>
  <c r="G1272" i="7"/>
  <c r="D1307" i="7"/>
  <c r="D1303" i="7" s="1"/>
  <c r="E1310" i="7"/>
  <c r="E1429" i="7"/>
  <c r="I1429" i="7" s="1"/>
  <c r="G640" i="7"/>
  <c r="F712" i="7"/>
  <c r="I718" i="7"/>
  <c r="H758" i="7"/>
  <c r="H754" i="7" s="1"/>
  <c r="F790" i="7"/>
  <c r="F786" i="7" s="1"/>
  <c r="F785" i="7" s="1"/>
  <c r="F807" i="7"/>
  <c r="F803" i="7" s="1"/>
  <c r="F855" i="7"/>
  <c r="F851" i="7" s="1"/>
  <c r="F1081" i="7"/>
  <c r="I1105" i="7"/>
  <c r="E1291" i="7"/>
  <c r="I1291" i="7" s="1"/>
  <c r="E1299" i="7"/>
  <c r="I1299" i="7" s="1"/>
  <c r="E1268" i="7"/>
  <c r="I1268" i="7" s="1"/>
  <c r="H1340" i="7"/>
  <c r="H1342" i="7"/>
  <c r="E1489" i="7"/>
  <c r="I1489" i="7" s="1"/>
  <c r="G635" i="7"/>
  <c r="I686" i="7"/>
  <c r="E905" i="7"/>
  <c r="I905" i="7" s="1"/>
  <c r="F1086" i="7"/>
  <c r="F1088" i="7"/>
  <c r="E1234" i="7"/>
  <c r="I1234" i="7" s="1"/>
  <c r="F1265" i="7"/>
  <c r="F1267" i="7"/>
  <c r="E1295" i="7"/>
  <c r="I1295" i="7" s="1"/>
  <c r="E1261" i="7"/>
  <c r="I1261" i="7" s="1"/>
  <c r="G1356" i="7"/>
  <c r="I1122" i="7"/>
  <c r="E1304" i="7"/>
  <c r="I1304" i="7" s="1"/>
  <c r="E1351" i="7"/>
  <c r="I1351" i="7" s="1"/>
  <c r="D1347" i="7"/>
  <c r="D1356" i="7"/>
  <c r="H1356" i="7"/>
  <c r="E1392" i="7"/>
  <c r="E1399" i="7"/>
  <c r="I1399" i="7" s="1"/>
  <c r="E1425" i="7"/>
  <c r="I1425" i="7" s="1"/>
  <c r="E1438" i="7"/>
  <c r="I1438" i="7" s="1"/>
  <c r="D1475" i="7"/>
  <c r="D1468" i="7" s="1"/>
  <c r="D1467" i="7" s="1"/>
  <c r="E1588" i="7"/>
  <c r="I1588" i="7" s="1"/>
  <c r="D1586" i="7"/>
  <c r="F1591" i="7"/>
  <c r="K1693" i="7"/>
  <c r="G1354" i="7"/>
  <c r="H1441" i="7"/>
  <c r="H1437" i="7" s="1"/>
  <c r="E1456" i="7"/>
  <c r="I1456" i="7" s="1"/>
  <c r="E1458" i="7"/>
  <c r="I1458" i="7" s="1"/>
  <c r="E1493" i="7"/>
  <c r="I1493" i="7" s="1"/>
  <c r="E1495" i="7"/>
  <c r="I1495" i="7" s="1"/>
  <c r="H1577" i="7"/>
  <c r="H1579" i="7"/>
  <c r="E1317" i="7"/>
  <c r="I1317" i="7" s="1"/>
  <c r="E1433" i="7"/>
  <c r="I1433" i="7" s="1"/>
  <c r="D1579" i="7"/>
  <c r="E1581" i="7"/>
  <c r="I1581" i="7" s="1"/>
  <c r="F1586" i="7"/>
  <c r="F1584" i="7"/>
  <c r="H1591" i="7"/>
  <c r="H1593" i="7"/>
  <c r="F1666" i="7"/>
  <c r="F1668" i="7"/>
  <c r="E1770" i="7"/>
  <c r="I1770" i="7" s="1"/>
  <c r="E1476" i="7"/>
  <c r="I1476" i="7" s="1"/>
  <c r="E1480" i="7"/>
  <c r="I1480" i="7" s="1"/>
  <c r="E1484" i="7"/>
  <c r="I1484" i="7" s="1"/>
  <c r="E1595" i="7"/>
  <c r="I1595" i="7" s="1"/>
  <c r="D1591" i="7"/>
  <c r="E1623" i="7"/>
  <c r="I1623" i="7" s="1"/>
  <c r="H1668" i="7"/>
  <c r="E1847" i="7"/>
  <c r="I1847" i="7" s="1"/>
  <c r="E1866" i="7"/>
  <c r="I1866" i="7" s="1"/>
  <c r="E1444" i="7"/>
  <c r="I1444" i="7" s="1"/>
  <c r="E1509" i="7"/>
  <c r="I1509" i="7" s="1"/>
  <c r="D1668" i="7"/>
  <c r="E1671" i="7"/>
  <c r="I1671" i="7" s="1"/>
  <c r="E1669" i="7"/>
  <c r="I1669" i="7" s="1"/>
  <c r="E1692" i="7"/>
  <c r="I1692" i="7" s="1"/>
  <c r="G1743" i="7"/>
  <c r="G1736" i="7" s="1"/>
  <c r="G1735" i="7" s="1"/>
  <c r="F1846" i="7"/>
  <c r="E1855" i="7"/>
  <c r="I1855" i="7" s="1"/>
  <c r="D1666" i="7"/>
  <c r="H1708" i="7"/>
  <c r="H1704" i="7" s="1"/>
  <c r="E1711" i="7"/>
  <c r="I1711" i="7" s="1"/>
  <c r="E1709" i="7"/>
  <c r="I1709" i="7" s="1"/>
  <c r="E1723" i="7"/>
  <c r="I1723" i="7" s="1"/>
  <c r="E1725" i="7"/>
  <c r="I1725" i="7" s="1"/>
  <c r="E1819" i="7"/>
  <c r="I1819" i="7" s="1"/>
  <c r="E1821" i="7"/>
  <c r="I1821" i="7" s="1"/>
  <c r="E1851" i="7"/>
  <c r="I1851" i="7" s="1"/>
  <c r="E1878" i="7"/>
  <c r="I1878" i="7" s="1"/>
  <c r="E1880" i="7"/>
  <c r="I1880" i="7" s="1"/>
  <c r="D642" i="7"/>
  <c r="D640" i="7"/>
  <c r="E646" i="7"/>
  <c r="I646" i="7" s="1"/>
  <c r="E663" i="7"/>
  <c r="I665" i="7"/>
  <c r="I908" i="7"/>
  <c r="E715" i="7"/>
  <c r="I715" i="7" s="1"/>
  <c r="G19" i="7"/>
  <c r="G23" i="7"/>
  <c r="G27" i="7"/>
  <c r="H35" i="7"/>
  <c r="H33" i="7" s="1"/>
  <c r="G57" i="7"/>
  <c r="D60" i="7"/>
  <c r="E60" i="7" s="1"/>
  <c r="I74" i="7"/>
  <c r="I76" i="7"/>
  <c r="F78" i="7"/>
  <c r="E82" i="7"/>
  <c r="I82" i="7" s="1"/>
  <c r="D78" i="7"/>
  <c r="H87" i="7"/>
  <c r="G100" i="7"/>
  <c r="G96" i="7" s="1"/>
  <c r="G95" i="7" s="1"/>
  <c r="G65" i="7" s="1"/>
  <c r="E118" i="7"/>
  <c r="I118" i="7" s="1"/>
  <c r="H151" i="7"/>
  <c r="F50" i="7"/>
  <c r="H167" i="7"/>
  <c r="E170" i="7"/>
  <c r="I170" i="7" s="1"/>
  <c r="E189" i="7"/>
  <c r="I189" i="7" s="1"/>
  <c r="I196" i="7"/>
  <c r="G246" i="7"/>
  <c r="G242" i="7" s="1"/>
  <c r="F278" i="7"/>
  <c r="F274" i="7" s="1"/>
  <c r="F273" i="7" s="1"/>
  <c r="I280" i="7"/>
  <c r="E283" i="7"/>
  <c r="I283" i="7" s="1"/>
  <c r="I299" i="7"/>
  <c r="I315" i="7"/>
  <c r="E312" i="7"/>
  <c r="I312" i="7" s="1"/>
  <c r="G415" i="7"/>
  <c r="E455" i="7"/>
  <c r="H642" i="7"/>
  <c r="E687" i="7"/>
  <c r="I687" i="7" s="1"/>
  <c r="I692" i="7"/>
  <c r="E766" i="7"/>
  <c r="I766" i="7" s="1"/>
  <c r="I772" i="7"/>
  <c r="I812" i="7"/>
  <c r="E810" i="7"/>
  <c r="I810" i="7" s="1"/>
  <c r="E730" i="7"/>
  <c r="D728" i="7"/>
  <c r="D726" i="7"/>
  <c r="D35" i="7"/>
  <c r="D33" i="7" s="1"/>
  <c r="D56" i="7"/>
  <c r="I84" i="7"/>
  <c r="I88" i="7"/>
  <c r="H158" i="7"/>
  <c r="G165" i="7"/>
  <c r="G180" i="7"/>
  <c r="G176" i="7" s="1"/>
  <c r="G175" i="7" s="1"/>
  <c r="E185" i="7"/>
  <c r="I185" i="7" s="1"/>
  <c r="E206" i="7"/>
  <c r="I206" i="7" s="1"/>
  <c r="E213" i="7"/>
  <c r="I213" i="7" s="1"/>
  <c r="E287" i="7"/>
  <c r="I287" i="7" s="1"/>
  <c r="E405" i="7"/>
  <c r="D404" i="7"/>
  <c r="I699" i="7"/>
  <c r="E694" i="7"/>
  <c r="I694" i="7" s="1"/>
  <c r="D712" i="7"/>
  <c r="E746" i="7"/>
  <c r="I746" i="7" s="1"/>
  <c r="I748" i="7"/>
  <c r="I769" i="7"/>
  <c r="E722" i="7"/>
  <c r="I722" i="7" s="1"/>
  <c r="E858" i="7"/>
  <c r="I858" i="7" s="1"/>
  <c r="I860" i="7"/>
  <c r="F887" i="7"/>
  <c r="F883" i="7" s="1"/>
  <c r="F882" i="7" s="1"/>
  <c r="E914" i="7"/>
  <c r="I914" i="7" s="1"/>
  <c r="I916" i="7"/>
  <c r="E912" i="7"/>
  <c r="I912" i="7" s="1"/>
  <c r="H73" i="7"/>
  <c r="F100" i="7"/>
  <c r="F96" i="7" s="1"/>
  <c r="F95" i="7" s="1"/>
  <c r="F65" i="7" s="1"/>
  <c r="I28" i="7"/>
  <c r="D43" i="7"/>
  <c r="G71" i="7"/>
  <c r="G80" i="7"/>
  <c r="I91" i="7"/>
  <c r="D151" i="7"/>
  <c r="G153" i="7"/>
  <c r="G167" i="7"/>
  <c r="I173" i="7"/>
  <c r="H180" i="7"/>
  <c r="H176" i="7" s="1"/>
  <c r="H175" i="7" s="1"/>
  <c r="G408" i="7"/>
  <c r="G410" i="7"/>
  <c r="I421" i="7"/>
  <c r="E428" i="7"/>
  <c r="I428" i="7" s="1"/>
  <c r="D424" i="7"/>
  <c r="E643" i="7"/>
  <c r="I643" i="7" s="1"/>
  <c r="I690" i="7"/>
  <c r="H726" i="7"/>
  <c r="H728" i="7"/>
  <c r="G329" i="7"/>
  <c r="I351" i="7"/>
  <c r="F376" i="7"/>
  <c r="F375" i="7" s="1"/>
  <c r="F371" i="7" s="1"/>
  <c r="I339" i="7"/>
  <c r="H417" i="7"/>
  <c r="F422" i="7"/>
  <c r="H454" i="7"/>
  <c r="H450" i="7" s="1"/>
  <c r="H479" i="7" s="1"/>
  <c r="D635" i="7"/>
  <c r="H633" i="7"/>
  <c r="D662" i="7"/>
  <c r="D658" i="7" s="1"/>
  <c r="D657" i="7" s="1"/>
  <c r="D627" i="7" s="1"/>
  <c r="H662" i="7"/>
  <c r="H658" i="7" s="1"/>
  <c r="H657" i="7" s="1"/>
  <c r="H627" i="7" s="1"/>
  <c r="H679" i="7"/>
  <c r="H675" i="7" s="1"/>
  <c r="G714" i="7"/>
  <c r="I725" i="7"/>
  <c r="E791" i="7"/>
  <c r="I791" i="7" s="1"/>
  <c r="E843" i="7"/>
  <c r="I843" i="7" s="1"/>
  <c r="E310" i="7"/>
  <c r="I310" i="7" s="1"/>
  <c r="I341" i="7"/>
  <c r="I342" i="7"/>
  <c r="E363" i="7"/>
  <c r="I363" i="7" s="1"/>
  <c r="E367" i="7"/>
  <c r="I367" i="7" s="1"/>
  <c r="D417" i="7"/>
  <c r="G424" i="7"/>
  <c r="D454" i="7"/>
  <c r="D450" i="7" s="1"/>
  <c r="D479" i="7" s="1"/>
  <c r="E637" i="7"/>
  <c r="G679" i="7"/>
  <c r="G675" i="7" s="1"/>
  <c r="E795" i="7"/>
  <c r="I795" i="7" s="1"/>
  <c r="D345" i="7"/>
  <c r="H345" i="7"/>
  <c r="G358" i="7"/>
  <c r="G354" i="7" s="1"/>
  <c r="G353" i="7" s="1"/>
  <c r="G323" i="7" s="1"/>
  <c r="I373" i="7"/>
  <c r="I332" i="7"/>
  <c r="I381" i="7"/>
  <c r="F415" i="7"/>
  <c r="G454" i="7"/>
  <c r="G450" i="7" s="1"/>
  <c r="G479" i="7" s="1"/>
  <c r="D481" i="7"/>
  <c r="D528" i="7" s="1"/>
  <c r="D714" i="7"/>
  <c r="H714" i="7"/>
  <c r="G721" i="7"/>
  <c r="F728" i="7"/>
  <c r="I732" i="7"/>
  <c r="F741" i="7"/>
  <c r="F737" i="7" s="1"/>
  <c r="F736" i="7" s="1"/>
  <c r="G790" i="7"/>
  <c r="G786" i="7" s="1"/>
  <c r="G785" i="7" s="1"/>
  <c r="I796" i="7"/>
  <c r="E799" i="7"/>
  <c r="I799" i="7" s="1"/>
  <c r="H855" i="7"/>
  <c r="H851" i="7" s="1"/>
  <c r="G855" i="7"/>
  <c r="G851" i="7" s="1"/>
  <c r="I29" i="7"/>
  <c r="E27" i="7"/>
  <c r="I89" i="7"/>
  <c r="E85" i="7"/>
  <c r="E87" i="7"/>
  <c r="G43" i="7"/>
  <c r="H49" i="7"/>
  <c r="D51" i="7"/>
  <c r="E51" i="7" s="1"/>
  <c r="D73" i="7"/>
  <c r="I77" i="7"/>
  <c r="G85" i="7"/>
  <c r="D87" i="7"/>
  <c r="F85" i="7"/>
  <c r="I90" i="7"/>
  <c r="E101" i="7"/>
  <c r="E114" i="7"/>
  <c r="E132" i="7"/>
  <c r="I132" i="7" s="1"/>
  <c r="D160" i="7"/>
  <c r="E162" i="7"/>
  <c r="D158" i="7"/>
  <c r="H71" i="7"/>
  <c r="H85" i="7"/>
  <c r="I163" i="7"/>
  <c r="I75" i="7"/>
  <c r="E73" i="7"/>
  <c r="D80" i="7"/>
  <c r="H80" i="7"/>
  <c r="F158" i="7"/>
  <c r="F160" i="7"/>
  <c r="E71" i="7"/>
  <c r="H78" i="7"/>
  <c r="G78" i="7"/>
  <c r="E83" i="7"/>
  <c r="I110" i="7"/>
  <c r="E125" i="7"/>
  <c r="I125" i="7" s="1"/>
  <c r="I129" i="7"/>
  <c r="E127" i="7"/>
  <c r="I127" i="7" s="1"/>
  <c r="E134" i="7"/>
  <c r="I134" i="7" s="1"/>
  <c r="I187" i="7"/>
  <c r="H198" i="7"/>
  <c r="H193" i="7" s="1"/>
  <c r="I203" i="7"/>
  <c r="E199" i="7"/>
  <c r="I236" i="7"/>
  <c r="E234" i="7"/>
  <c r="I234" i="7" s="1"/>
  <c r="F199" i="7"/>
  <c r="F198" i="7" s="1"/>
  <c r="F193" i="7" s="1"/>
  <c r="F201" i="7"/>
  <c r="I240" i="7"/>
  <c r="E238" i="7"/>
  <c r="I238" i="7" s="1"/>
  <c r="I252" i="7"/>
  <c r="E249" i="7"/>
  <c r="E261" i="7"/>
  <c r="I261" i="7" s="1"/>
  <c r="E263" i="7"/>
  <c r="I263" i="7" s="1"/>
  <c r="I265" i="7"/>
  <c r="E336" i="7"/>
  <c r="I340" i="7"/>
  <c r="E338" i="7"/>
  <c r="F167" i="7"/>
  <c r="D229" i="7"/>
  <c r="D225" i="7" s="1"/>
  <c r="D224" i="7" s="1"/>
  <c r="H229" i="7"/>
  <c r="H225" i="7" s="1"/>
  <c r="H224" i="7" s="1"/>
  <c r="E243" i="7"/>
  <c r="I244" i="7"/>
  <c r="E247" i="7"/>
  <c r="G278" i="7"/>
  <c r="I372" i="7"/>
  <c r="I182" i="7"/>
  <c r="E181" i="7"/>
  <c r="E254" i="7"/>
  <c r="I254" i="7" s="1"/>
  <c r="E256" i="7"/>
  <c r="I256" i="7" s="1"/>
  <c r="I258" i="7"/>
  <c r="E343" i="7"/>
  <c r="I347" i="7"/>
  <c r="I426" i="7"/>
  <c r="I451" i="7"/>
  <c r="I308" i="7"/>
  <c r="D336" i="7"/>
  <c r="I355" i="7"/>
  <c r="I360" i="7"/>
  <c r="I364" i="7"/>
  <c r="I368" i="7"/>
  <c r="I379" i="7"/>
  <c r="I386" i="7"/>
  <c r="I388" i="7"/>
  <c r="E413" i="7"/>
  <c r="D422" i="7"/>
  <c r="H635" i="7"/>
  <c r="G331" i="7"/>
  <c r="F338" i="7"/>
  <c r="D343" i="7"/>
  <c r="I382" i="7"/>
  <c r="D410" i="7"/>
  <c r="H410" i="7"/>
  <c r="G417" i="7"/>
  <c r="E418" i="7"/>
  <c r="E420" i="7"/>
  <c r="F424" i="7"/>
  <c r="D629" i="7"/>
  <c r="I659" i="7"/>
  <c r="E425" i="7"/>
  <c r="I644" i="7"/>
  <c r="G642" i="7"/>
  <c r="D679" i="7"/>
  <c r="D675" i="7" s="1"/>
  <c r="G633" i="7"/>
  <c r="H721" i="7"/>
  <c r="E651" i="7"/>
  <c r="D647" i="7"/>
  <c r="E650" i="7"/>
  <c r="I650" i="7" s="1"/>
  <c r="I697" i="7"/>
  <c r="I723" i="7"/>
  <c r="D721" i="7"/>
  <c r="E724" i="7"/>
  <c r="G726" i="7"/>
  <c r="K740" i="7"/>
  <c r="K743" i="7"/>
  <c r="E742" i="7"/>
  <c r="I743" i="7"/>
  <c r="E817" i="7"/>
  <c r="I817" i="7" s="1"/>
  <c r="I820" i="7"/>
  <c r="E815" i="7"/>
  <c r="E888" i="7"/>
  <c r="I889" i="7"/>
  <c r="E892" i="7"/>
  <c r="I892" i="7" s="1"/>
  <c r="I893" i="7"/>
  <c r="E896" i="7"/>
  <c r="I896" i="7" s="1"/>
  <c r="I897" i="7"/>
  <c r="E907" i="7"/>
  <c r="I907" i="7" s="1"/>
  <c r="I910" i="7"/>
  <c r="F642" i="7"/>
  <c r="G712" i="7"/>
  <c r="I764" i="7"/>
  <c r="E759" i="7"/>
  <c r="I734" i="7"/>
  <c r="I738" i="7"/>
  <c r="E863" i="7"/>
  <c r="I867" i="7"/>
  <c r="E865" i="7"/>
  <c r="I865" i="7" s="1"/>
  <c r="I885" i="7"/>
  <c r="E696" i="7"/>
  <c r="I696" i="7" s="1"/>
  <c r="D719" i="7"/>
  <c r="E773" i="7"/>
  <c r="I773" i="7" s="1"/>
  <c r="I777" i="7"/>
  <c r="E775" i="7"/>
  <c r="I775" i="7" s="1"/>
  <c r="E919" i="7"/>
  <c r="I919" i="7" s="1"/>
  <c r="I923" i="7"/>
  <c r="E921" i="7"/>
  <c r="I921" i="7" s="1"/>
  <c r="I1044" i="7" l="1"/>
  <c r="E994" i="7"/>
  <c r="I994" i="7" s="1"/>
  <c r="E960" i="7"/>
  <c r="D961" i="7"/>
  <c r="E961" i="7" s="1"/>
  <c r="E146" i="7"/>
  <c r="I146" i="7" s="1"/>
  <c r="I1129" i="7"/>
  <c r="E1121" i="7"/>
  <c r="E1117" i="7" s="1"/>
  <c r="F33" i="7"/>
  <c r="E34" i="7"/>
  <c r="I34" i="7" s="1"/>
  <c r="E682" i="7"/>
  <c r="I682" i="7" s="1"/>
  <c r="E824" i="7"/>
  <c r="I824" i="7" s="1"/>
  <c r="E822" i="7"/>
  <c r="I822" i="7" s="1"/>
  <c r="G33" i="7"/>
  <c r="C151" i="7"/>
  <c r="C150" i="7" s="1"/>
  <c r="C145" i="7" s="1"/>
  <c r="E1042" i="7"/>
  <c r="I1042" i="7" s="1"/>
  <c r="E1040" i="7"/>
  <c r="I1040" i="7" s="1"/>
  <c r="E156" i="7"/>
  <c r="I156" i="7" s="1"/>
  <c r="E23" i="7"/>
  <c r="I23" i="7" s="1"/>
  <c r="C1334" i="7"/>
  <c r="E872" i="7"/>
  <c r="I872" i="7" s="1"/>
  <c r="E50" i="7"/>
  <c r="I50" i="7" s="1"/>
  <c r="C153" i="7"/>
  <c r="E870" i="7"/>
  <c r="I870" i="7" s="1"/>
  <c r="E296" i="7"/>
  <c r="I296" i="7" s="1"/>
  <c r="E712" i="7"/>
  <c r="I712" i="7" s="1"/>
  <c r="I157" i="7"/>
  <c r="H1257" i="7"/>
  <c r="H1253" i="7" s="1"/>
  <c r="C635" i="7"/>
  <c r="E49" i="7"/>
  <c r="I49" i="7" s="1"/>
  <c r="C43" i="7"/>
  <c r="E43" i="7" s="1"/>
  <c r="C633" i="7"/>
  <c r="C632" i="7" s="1"/>
  <c r="C628" i="7" s="1"/>
  <c r="C54" i="7"/>
  <c r="E1364" i="7"/>
  <c r="I1364" i="7" s="1"/>
  <c r="D1064" i="7"/>
  <c r="C726" i="7"/>
  <c r="C711" i="7" s="1"/>
  <c r="C707" i="7" s="1"/>
  <c r="C407" i="7"/>
  <c r="C403" i="7" s="1"/>
  <c r="E298" i="7"/>
  <c r="I298" i="7" s="1"/>
  <c r="E731" i="7"/>
  <c r="I731" i="7" s="1"/>
  <c r="C728" i="7"/>
  <c r="E680" i="7"/>
  <c r="E679" i="7" s="1"/>
  <c r="I679" i="7" s="1"/>
  <c r="E57" i="7"/>
  <c r="I57" i="7" s="1"/>
  <c r="C52" i="7"/>
  <c r="E635" i="7"/>
  <c r="I635" i="7" s="1"/>
  <c r="E629" i="7"/>
  <c r="I629" i="7" s="1"/>
  <c r="F414" i="7"/>
  <c r="I414" i="7" s="1"/>
  <c r="I1124" i="7"/>
  <c r="I433" i="7"/>
  <c r="C1066" i="7"/>
  <c r="I1627" i="7"/>
  <c r="E969" i="7"/>
  <c r="I969" i="7" s="1"/>
  <c r="I1310" i="7"/>
  <c r="I977" i="7"/>
  <c r="G783" i="7"/>
  <c r="C964" i="7"/>
  <c r="E19" i="7"/>
  <c r="I19" i="7" s="1"/>
  <c r="C47" i="7"/>
  <c r="E415" i="7"/>
  <c r="I415" i="7" s="1"/>
  <c r="C45" i="7"/>
  <c r="E44" i="7"/>
  <c r="I155" i="7"/>
  <c r="I17" i="7"/>
  <c r="I15" i="7"/>
  <c r="E1068" i="7"/>
  <c r="I1068" i="7" s="1"/>
  <c r="I1069" i="7"/>
  <c r="E986" i="7"/>
  <c r="I986" i="7" s="1"/>
  <c r="I987" i="7"/>
  <c r="E1254" i="7"/>
  <c r="I1254" i="7" s="1"/>
  <c r="I1255" i="7"/>
  <c r="E1573" i="7"/>
  <c r="I1573" i="7" s="1"/>
  <c r="I1574" i="7"/>
  <c r="I1345" i="7"/>
  <c r="E1356" i="7"/>
  <c r="I1356" i="7" s="1"/>
  <c r="I1357" i="7"/>
  <c r="E947" i="7"/>
  <c r="I947" i="7" s="1"/>
  <c r="I950" i="7"/>
  <c r="I979" i="7"/>
  <c r="I1076" i="7"/>
  <c r="I1262" i="7"/>
  <c r="I1354" i="7"/>
  <c r="E1673" i="7"/>
  <c r="I1673" i="7" s="1"/>
  <c r="I1677" i="7"/>
  <c r="I976" i="7"/>
  <c r="I970" i="7"/>
  <c r="E934" i="7"/>
  <c r="I934" i="7" s="1"/>
  <c r="D70" i="7"/>
  <c r="D66" i="7" s="1"/>
  <c r="E968" i="7"/>
  <c r="I968" i="7" s="1"/>
  <c r="H407" i="7"/>
  <c r="H403" i="7" s="1"/>
  <c r="D1836" i="7"/>
  <c r="G704" i="7"/>
  <c r="E1272" i="7"/>
  <c r="I1272" i="7" s="1"/>
  <c r="D1517" i="7"/>
  <c r="G328" i="7"/>
  <c r="G324" i="7" s="1"/>
  <c r="G1146" i="7"/>
  <c r="D632" i="7"/>
  <c r="D628" i="7" s="1"/>
  <c r="I336" i="7"/>
  <c r="H1064" i="7"/>
  <c r="E1258" i="7"/>
  <c r="I1258" i="7" s="1"/>
  <c r="C938" i="7"/>
  <c r="C931" i="7" s="1"/>
  <c r="F1517" i="7"/>
  <c r="D320" i="7"/>
  <c r="D704" i="7"/>
  <c r="D1658" i="7"/>
  <c r="D1654" i="7" s="1"/>
  <c r="C966" i="7"/>
  <c r="D929" i="7"/>
  <c r="I201" i="7"/>
  <c r="H1733" i="7"/>
  <c r="E963" i="7"/>
  <c r="I963" i="7" s="1"/>
  <c r="F271" i="7"/>
  <c r="H1332" i="7"/>
  <c r="C1658" i="7"/>
  <c r="C1654" i="7" s="1"/>
  <c r="E939" i="7"/>
  <c r="I939" i="7" s="1"/>
  <c r="F1733" i="7"/>
  <c r="I51" i="7"/>
  <c r="G880" i="7"/>
  <c r="H783" i="7"/>
  <c r="D400" i="7"/>
  <c r="H320" i="7"/>
  <c r="E954" i="7"/>
  <c r="I954" i="7" s="1"/>
  <c r="F1064" i="7"/>
  <c r="G706" i="7"/>
  <c r="D142" i="7"/>
  <c r="G45" i="7"/>
  <c r="C1339" i="7"/>
  <c r="C1335" i="7" s="1"/>
  <c r="G1733" i="7"/>
  <c r="I68" i="7"/>
  <c r="F54" i="7"/>
  <c r="G1064" i="7"/>
  <c r="F1334" i="7"/>
  <c r="G1569" i="7"/>
  <c r="G973" i="7"/>
  <c r="D1146" i="7"/>
  <c r="E974" i="7"/>
  <c r="I974" i="7" s="1"/>
  <c r="G1836" i="7"/>
  <c r="G402" i="7"/>
  <c r="H1651" i="7"/>
  <c r="H1569" i="7"/>
  <c r="F1836" i="7"/>
  <c r="G938" i="7"/>
  <c r="G931" i="7" s="1"/>
  <c r="G1339" i="7"/>
  <c r="G1335" i="7" s="1"/>
  <c r="G959" i="7"/>
  <c r="E1072" i="7"/>
  <c r="H142" i="7"/>
  <c r="I709" i="7"/>
  <c r="G832" i="7"/>
  <c r="F880" i="7"/>
  <c r="H328" i="7"/>
  <c r="H324" i="7" s="1"/>
  <c r="H706" i="7"/>
  <c r="F964" i="7"/>
  <c r="E165" i="7"/>
  <c r="I165" i="7" s="1"/>
  <c r="H65" i="7"/>
  <c r="I27" i="7"/>
  <c r="G1257" i="7"/>
  <c r="G1253" i="7" s="1"/>
  <c r="D1733" i="7"/>
  <c r="I20" i="7"/>
  <c r="E1340" i="7"/>
  <c r="I1340" i="7" s="1"/>
  <c r="D1257" i="7"/>
  <c r="D1253" i="7" s="1"/>
  <c r="D783" i="7"/>
  <c r="C959" i="7"/>
  <c r="I87" i="7"/>
  <c r="I639" i="7"/>
  <c r="H632" i="7"/>
  <c r="H628" i="7" s="1"/>
  <c r="E714" i="7"/>
  <c r="I714" i="7" s="1"/>
  <c r="D1339" i="7"/>
  <c r="D1335" i="7" s="1"/>
  <c r="F1466" i="7"/>
  <c r="D1249" i="7"/>
  <c r="F1257" i="7"/>
  <c r="F1253" i="7" s="1"/>
  <c r="F1651" i="7"/>
  <c r="G957" i="7"/>
  <c r="G971" i="7"/>
  <c r="F633" i="7"/>
  <c r="F632" i="7" s="1"/>
  <c r="F628" i="7" s="1"/>
  <c r="H880" i="7"/>
  <c r="D953" i="7"/>
  <c r="F52" i="7"/>
  <c r="F1339" i="7"/>
  <c r="F1335" i="7" s="1"/>
  <c r="G1658" i="7"/>
  <c r="G1654" i="7" s="1"/>
  <c r="F938" i="7"/>
  <c r="F931" i="7" s="1"/>
  <c r="G1334" i="7"/>
  <c r="H1785" i="7"/>
  <c r="D832" i="7"/>
  <c r="G223" i="7"/>
  <c r="H1146" i="7"/>
  <c r="H938" i="7"/>
  <c r="H931" i="7" s="1"/>
  <c r="F320" i="7"/>
  <c r="H1836" i="7"/>
  <c r="G964" i="7"/>
  <c r="F331" i="7"/>
  <c r="E454" i="7"/>
  <c r="E450" i="7" s="1"/>
  <c r="G1466" i="7"/>
  <c r="H1249" i="7"/>
  <c r="F706" i="7"/>
  <c r="H400" i="7"/>
  <c r="H54" i="7"/>
  <c r="H957" i="7"/>
  <c r="G929" i="7"/>
  <c r="G1839" i="7"/>
  <c r="G1838" i="7" s="1"/>
  <c r="G1653" i="7" s="1"/>
  <c r="H929" i="7"/>
  <c r="F1658" i="7"/>
  <c r="F1654" i="7" s="1"/>
  <c r="C957" i="7"/>
  <c r="F989" i="7"/>
  <c r="F985" i="7" s="1"/>
  <c r="G1071" i="7"/>
  <c r="G1067" i="7" s="1"/>
  <c r="G52" i="7"/>
  <c r="D706" i="7"/>
  <c r="H1071" i="7"/>
  <c r="H1067" i="7" s="1"/>
  <c r="H1653" i="7"/>
  <c r="I334" i="7"/>
  <c r="H271" i="7"/>
  <c r="F1839" i="7"/>
  <c r="F1838" i="7" s="1"/>
  <c r="F1653" i="7" s="1"/>
  <c r="F711" i="7"/>
  <c r="F707" i="7" s="1"/>
  <c r="E1274" i="7"/>
  <c r="I1274" i="7" s="1"/>
  <c r="G1200" i="7"/>
  <c r="G1199" i="7" s="1"/>
  <c r="G1066" i="7" s="1"/>
  <c r="D1888" i="7"/>
  <c r="G989" i="7"/>
  <c r="G985" i="7" s="1"/>
  <c r="F966" i="7"/>
  <c r="F1066" i="7"/>
  <c r="F1576" i="7"/>
  <c r="F1572" i="7" s="1"/>
  <c r="G1576" i="7"/>
  <c r="G1572" i="7" s="1"/>
  <c r="E943" i="7"/>
  <c r="I943" i="7" s="1"/>
  <c r="E1224" i="7"/>
  <c r="I1224" i="7" s="1"/>
  <c r="G966" i="7"/>
  <c r="F1260" i="7"/>
  <c r="F961" i="7"/>
  <c r="F1072" i="7"/>
  <c r="F1071" i="7" s="1"/>
  <c r="F1067" i="7" s="1"/>
  <c r="F1074" i="7"/>
  <c r="F962" i="7"/>
  <c r="F971" i="7"/>
  <c r="F973" i="7"/>
  <c r="D18" i="7"/>
  <c r="D14" i="7" s="1"/>
  <c r="D65" i="7"/>
  <c r="E1655" i="7"/>
  <c r="I1655" i="7" s="1"/>
  <c r="H1466" i="7"/>
  <c r="D964" i="7"/>
  <c r="H959" i="7"/>
  <c r="F1785" i="7"/>
  <c r="D938" i="7"/>
  <c r="D931" i="7" s="1"/>
  <c r="D1653" i="7"/>
  <c r="G47" i="7"/>
  <c r="D1785" i="7"/>
  <c r="I346" i="7"/>
  <c r="H704" i="7"/>
  <c r="F153" i="7"/>
  <c r="D1332" i="7"/>
  <c r="H402" i="7"/>
  <c r="F328" i="7"/>
  <c r="F324" i="7" s="1"/>
  <c r="F832" i="7"/>
  <c r="G150" i="7"/>
  <c r="G145" i="7" s="1"/>
  <c r="G271" i="7"/>
  <c r="E662" i="7"/>
  <c r="E658" i="7" s="1"/>
  <c r="E657" i="7" s="1"/>
  <c r="D966" i="7"/>
  <c r="F1569" i="7"/>
  <c r="H18" i="7"/>
  <c r="H14" i="7" s="1"/>
  <c r="D1651" i="7"/>
  <c r="E1743" i="7"/>
  <c r="I1743" i="7" s="1"/>
  <c r="E1609" i="7"/>
  <c r="I1609" i="7" s="1"/>
  <c r="E1659" i="7"/>
  <c r="I1659" i="7" s="1"/>
  <c r="E1307" i="7"/>
  <c r="I1307" i="7" s="1"/>
  <c r="E1626" i="7"/>
  <c r="I1626" i="7" s="1"/>
  <c r="E1074" i="7"/>
  <c r="I637" i="7"/>
  <c r="E633" i="7"/>
  <c r="I326" i="7"/>
  <c r="I58" i="7"/>
  <c r="E422" i="7"/>
  <c r="I422" i="7" s="1"/>
  <c r="G142" i="7"/>
  <c r="D223" i="7"/>
  <c r="E1661" i="7"/>
  <c r="I1661" i="7" s="1"/>
  <c r="D1576" i="7"/>
  <c r="D1572" i="7" s="1"/>
  <c r="E1544" i="7"/>
  <c r="I1544" i="7" s="1"/>
  <c r="H1066" i="7"/>
  <c r="D150" i="7"/>
  <c r="D145" i="7" s="1"/>
  <c r="G40" i="7"/>
  <c r="F783" i="7"/>
  <c r="H832" i="7"/>
  <c r="F929" i="7"/>
  <c r="D1569" i="7"/>
  <c r="D1071" i="7"/>
  <c r="D1067" i="7" s="1"/>
  <c r="H38" i="7"/>
  <c r="D1466" i="7"/>
  <c r="E1794" i="7"/>
  <c r="I1794" i="7" s="1"/>
  <c r="E838" i="7"/>
  <c r="I838" i="7" s="1"/>
  <c r="G632" i="7"/>
  <c r="G628" i="7" s="1"/>
  <c r="I249" i="7"/>
  <c r="I60" i="7"/>
  <c r="E1342" i="7"/>
  <c r="F704" i="7"/>
  <c r="E1760" i="7"/>
  <c r="H1888" i="7"/>
  <c r="H1576" i="7"/>
  <c r="H1572" i="7" s="1"/>
  <c r="F47" i="7"/>
  <c r="H52" i="7"/>
  <c r="H1517" i="7"/>
  <c r="H1334" i="7"/>
  <c r="G1332" i="7"/>
  <c r="E997" i="7"/>
  <c r="I997" i="7" s="1"/>
  <c r="E1207" i="7"/>
  <c r="I1207" i="7" s="1"/>
  <c r="F142" i="7"/>
  <c r="G1651" i="7"/>
  <c r="D1334" i="7"/>
  <c r="H1658" i="7"/>
  <c r="H1654" i="7" s="1"/>
  <c r="D407" i="7"/>
  <c r="D403" i="7" s="1"/>
  <c r="E1079" i="7"/>
  <c r="I1079" i="7" s="1"/>
  <c r="G54" i="7"/>
  <c r="F400" i="7"/>
  <c r="E1389" i="7"/>
  <c r="G1517" i="7"/>
  <c r="F1249" i="7"/>
  <c r="E1675" i="7"/>
  <c r="I1675" i="7" s="1"/>
  <c r="E1527" i="7"/>
  <c r="I1527" i="7" s="1"/>
  <c r="E1492" i="7"/>
  <c r="I1492" i="7" s="1"/>
  <c r="F1146" i="7"/>
  <c r="I932" i="7"/>
  <c r="E1004" i="7"/>
  <c r="I1004" i="7" s="1"/>
  <c r="E1006" i="7"/>
  <c r="I1006" i="7" s="1"/>
  <c r="H989" i="7"/>
  <c r="H985" i="7" s="1"/>
  <c r="I730" i="7"/>
  <c r="G400" i="7"/>
  <c r="E229" i="7"/>
  <c r="I229" i="7" s="1"/>
  <c r="D271" i="7"/>
  <c r="G70" i="7"/>
  <c r="G66" i="7" s="1"/>
  <c r="H223" i="7"/>
  <c r="F45" i="7"/>
  <c r="E1811" i="7"/>
  <c r="I1811" i="7" s="1"/>
  <c r="E1666" i="7"/>
  <c r="I1666" i="7" s="1"/>
  <c r="E1579" i="7"/>
  <c r="I1579" i="7" s="1"/>
  <c r="E1577" i="7"/>
  <c r="I1577" i="7" s="1"/>
  <c r="H1339" i="7"/>
  <c r="H1335" i="7" s="1"/>
  <c r="I1104" i="7"/>
  <c r="D1066" i="7"/>
  <c r="E1086" i="7"/>
  <c r="I1086" i="7" s="1"/>
  <c r="E1088" i="7"/>
  <c r="I1088" i="7" s="1"/>
  <c r="F1332" i="7"/>
  <c r="H971" i="7"/>
  <c r="H973" i="7"/>
  <c r="E1022" i="7"/>
  <c r="I1022" i="7" s="1"/>
  <c r="D989" i="7"/>
  <c r="D985" i="7" s="1"/>
  <c r="E975" i="7"/>
  <c r="I975" i="7" s="1"/>
  <c r="D971" i="7"/>
  <c r="D973" i="7"/>
  <c r="E1846" i="7"/>
  <c r="I1846" i="7" s="1"/>
  <c r="E1424" i="7"/>
  <c r="I1424" i="7" s="1"/>
  <c r="E1349" i="7"/>
  <c r="I1349" i="7" s="1"/>
  <c r="E1347" i="7"/>
  <c r="I1347" i="7" s="1"/>
  <c r="E1260" i="7"/>
  <c r="E1290" i="7"/>
  <c r="I1290" i="7" s="1"/>
  <c r="E642" i="7"/>
  <c r="I642" i="7" s="1"/>
  <c r="F323" i="7"/>
  <c r="I343" i="7"/>
  <c r="E41" i="7"/>
  <c r="I41" i="7" s="1"/>
  <c r="H40" i="7"/>
  <c r="E1691" i="7"/>
  <c r="I1691" i="7" s="1"/>
  <c r="E1863" i="7"/>
  <c r="I1863" i="7" s="1"/>
  <c r="E1593" i="7"/>
  <c r="I1593" i="7" s="1"/>
  <c r="E1591" i="7"/>
  <c r="I1591" i="7" s="1"/>
  <c r="E1265" i="7"/>
  <c r="I1265" i="7" s="1"/>
  <c r="E1267" i="7"/>
  <c r="I1267" i="7" s="1"/>
  <c r="E967" i="7"/>
  <c r="I967" i="7" s="1"/>
  <c r="E999" i="7"/>
  <c r="I999" i="7" s="1"/>
  <c r="H964" i="7"/>
  <c r="H966" i="7"/>
  <c r="E1475" i="7"/>
  <c r="I1475" i="7" s="1"/>
  <c r="E640" i="7"/>
  <c r="I640" i="7" s="1"/>
  <c r="F151" i="7"/>
  <c r="F150" i="7" s="1"/>
  <c r="F145" i="7" s="1"/>
  <c r="E35" i="7"/>
  <c r="D880" i="7"/>
  <c r="H711" i="7"/>
  <c r="H707" i="7" s="1"/>
  <c r="E278" i="7"/>
  <c r="E274" i="7" s="1"/>
  <c r="E273" i="7" s="1"/>
  <c r="G18" i="7"/>
  <c r="G14" i="7" s="1"/>
  <c r="E1708" i="7"/>
  <c r="I1708" i="7" s="1"/>
  <c r="G1785" i="7"/>
  <c r="E1668" i="7"/>
  <c r="I1668" i="7" s="1"/>
  <c r="E1441" i="7"/>
  <c r="I1441" i="7" s="1"/>
  <c r="E1584" i="7"/>
  <c r="I1584" i="7" s="1"/>
  <c r="E1586" i="7"/>
  <c r="I1586" i="7" s="1"/>
  <c r="E1081" i="7"/>
  <c r="I1081" i="7" s="1"/>
  <c r="I960" i="7"/>
  <c r="F18" i="7"/>
  <c r="F14" i="7" s="1"/>
  <c r="E962" i="7"/>
  <c r="D711" i="7"/>
  <c r="D707" i="7" s="1"/>
  <c r="E790" i="7"/>
  <c r="I790" i="7" s="1"/>
  <c r="E424" i="7"/>
  <c r="I424" i="7" s="1"/>
  <c r="D328" i="7"/>
  <c r="D324" i="7" s="1"/>
  <c r="I345" i="7"/>
  <c r="D402" i="7"/>
  <c r="E167" i="7"/>
  <c r="I167" i="7" s="1"/>
  <c r="I73" i="7"/>
  <c r="F70" i="7"/>
  <c r="F66" i="7" s="1"/>
  <c r="G407" i="7"/>
  <c r="G403" i="7" s="1"/>
  <c r="I405" i="7"/>
  <c r="E404" i="7"/>
  <c r="I404" i="7" s="1"/>
  <c r="E56" i="7"/>
  <c r="D54" i="7"/>
  <c r="D52" i="7"/>
  <c r="D40" i="7"/>
  <c r="G711" i="7"/>
  <c r="G707" i="7" s="1"/>
  <c r="E721" i="7"/>
  <c r="I721" i="7" s="1"/>
  <c r="I663" i="7"/>
  <c r="E295" i="7"/>
  <c r="I295" i="7" s="1"/>
  <c r="E358" i="7"/>
  <c r="I358" i="7" s="1"/>
  <c r="I338" i="7"/>
  <c r="D38" i="7"/>
  <c r="G38" i="7"/>
  <c r="H150" i="7"/>
  <c r="H145" i="7" s="1"/>
  <c r="E758" i="7"/>
  <c r="I759" i="7"/>
  <c r="E904" i="7"/>
  <c r="I247" i="7"/>
  <c r="E246" i="7"/>
  <c r="I246" i="7" s="1"/>
  <c r="D144" i="7"/>
  <c r="I71" i="7"/>
  <c r="D45" i="7"/>
  <c r="E158" i="7"/>
  <c r="I158" i="7" s="1"/>
  <c r="I162" i="7"/>
  <c r="E160" i="7"/>
  <c r="I160" i="7" s="1"/>
  <c r="I114" i="7"/>
  <c r="I67" i="7"/>
  <c r="D47" i="7"/>
  <c r="I85" i="7"/>
  <c r="I418" i="7"/>
  <c r="E48" i="7"/>
  <c r="I48" i="7" s="1"/>
  <c r="I724" i="7"/>
  <c r="E719" i="7"/>
  <c r="I719" i="7" s="1"/>
  <c r="I425" i="7"/>
  <c r="E55" i="7"/>
  <c r="I83" i="7"/>
  <c r="E80" i="7"/>
  <c r="I80" i="7" s="1"/>
  <c r="E78" i="7"/>
  <c r="I78" i="7" s="1"/>
  <c r="H144" i="7"/>
  <c r="I101" i="7"/>
  <c r="E100" i="7"/>
  <c r="I863" i="7"/>
  <c r="I888" i="7"/>
  <c r="E887" i="7"/>
  <c r="I815" i="7"/>
  <c r="I742" i="7"/>
  <c r="E741" i="7"/>
  <c r="I651" i="7"/>
  <c r="E649" i="7"/>
  <c r="I649" i="7" s="1"/>
  <c r="E647" i="7"/>
  <c r="I647" i="7" s="1"/>
  <c r="I420" i="7"/>
  <c r="E417" i="7"/>
  <c r="I417" i="7" s="1"/>
  <c r="E410" i="7"/>
  <c r="E408" i="7"/>
  <c r="G274" i="7"/>
  <c r="I243" i="7"/>
  <c r="F223" i="7"/>
  <c r="F144" i="7"/>
  <c r="I199" i="7"/>
  <c r="E198" i="7"/>
  <c r="F402" i="7"/>
  <c r="I181" i="7"/>
  <c r="E180" i="7"/>
  <c r="H70" i="7"/>
  <c r="H66" i="7" s="1"/>
  <c r="E117" i="7"/>
  <c r="I117" i="7" s="1"/>
  <c r="H45" i="7"/>
  <c r="H47" i="7"/>
  <c r="D959" i="7" l="1"/>
  <c r="D957" i="7"/>
  <c r="D956" i="7" s="1"/>
  <c r="D952" i="7" s="1"/>
  <c r="D981" i="7" s="1"/>
  <c r="I1121" i="7"/>
  <c r="E992" i="7"/>
  <c r="I992" i="7" s="1"/>
  <c r="E990" i="7"/>
  <c r="I990" i="7" s="1"/>
  <c r="E807" i="7"/>
  <c r="I807" i="7" s="1"/>
  <c r="E153" i="7"/>
  <c r="I153" i="7" s="1"/>
  <c r="E151" i="7"/>
  <c r="E150" i="7" s="1"/>
  <c r="I150" i="7" s="1"/>
  <c r="E1039" i="7"/>
  <c r="I1039" i="7" s="1"/>
  <c r="I35" i="7"/>
  <c r="E33" i="7"/>
  <c r="I33" i="7" s="1"/>
  <c r="E45" i="7"/>
  <c r="I45" i="7" s="1"/>
  <c r="I680" i="7"/>
  <c r="E855" i="7"/>
  <c r="I855" i="7" s="1"/>
  <c r="I1260" i="7"/>
  <c r="C956" i="7"/>
  <c r="C952" i="7" s="1"/>
  <c r="E726" i="7"/>
  <c r="I726" i="7" s="1"/>
  <c r="E728" i="7"/>
  <c r="I728" i="7" s="1"/>
  <c r="E675" i="7"/>
  <c r="I675" i="7" s="1"/>
  <c r="E18" i="7"/>
  <c r="I18" i="7" s="1"/>
  <c r="I1074" i="7"/>
  <c r="E964" i="7"/>
  <c r="I964" i="7" s="1"/>
  <c r="I1072" i="7"/>
  <c r="E1385" i="7"/>
  <c r="I1389" i="7"/>
  <c r="I962" i="7"/>
  <c r="E1756" i="7"/>
  <c r="I1756" i="7" s="1"/>
  <c r="I1760" i="7"/>
  <c r="I961" i="7"/>
  <c r="I658" i="7"/>
  <c r="E1220" i="7"/>
  <c r="I1220" i="7" s="1"/>
  <c r="I633" i="7"/>
  <c r="E953" i="7"/>
  <c r="I953" i="7" s="1"/>
  <c r="E938" i="7"/>
  <c r="E957" i="7"/>
  <c r="E1736" i="7"/>
  <c r="I1736" i="7" s="1"/>
  <c r="G956" i="7"/>
  <c r="G952" i="7" s="1"/>
  <c r="G981" i="7" s="1"/>
  <c r="G37" i="7"/>
  <c r="G32" i="7" s="1"/>
  <c r="G62" i="7" s="1"/>
  <c r="F1888" i="7"/>
  <c r="H37" i="7"/>
  <c r="H32" i="7" s="1"/>
  <c r="H62" i="7" s="1"/>
  <c r="E834" i="7"/>
  <c r="I834" i="7" s="1"/>
  <c r="E1622" i="7"/>
  <c r="I1622" i="7" s="1"/>
  <c r="E1658" i="7"/>
  <c r="G1888" i="7"/>
  <c r="E225" i="7"/>
  <c r="E224" i="7" s="1"/>
  <c r="E291" i="7"/>
  <c r="E320" i="7" s="1"/>
  <c r="F455" i="7"/>
  <c r="F454" i="7" s="1"/>
  <c r="I662" i="7"/>
  <c r="G1249" i="7"/>
  <c r="F959" i="7"/>
  <c r="F957" i="7"/>
  <c r="F956" i="7" s="1"/>
  <c r="F952" i="7" s="1"/>
  <c r="E242" i="7"/>
  <c r="I242" i="7" s="1"/>
  <c r="H956" i="7"/>
  <c r="H952" i="7" s="1"/>
  <c r="H981" i="7" s="1"/>
  <c r="E1303" i="7"/>
  <c r="I1303" i="7" s="1"/>
  <c r="E1540" i="7"/>
  <c r="I1540" i="7" s="1"/>
  <c r="E1602" i="7"/>
  <c r="I1602" i="7" s="1"/>
  <c r="E1787" i="7"/>
  <c r="I1787" i="7" s="1"/>
  <c r="E47" i="7"/>
  <c r="I47" i="7" s="1"/>
  <c r="E786" i="7"/>
  <c r="E785" i="7" s="1"/>
  <c r="F1392" i="7"/>
  <c r="I1392" i="7" s="1"/>
  <c r="E1488" i="7"/>
  <c r="I1488" i="7" s="1"/>
  <c r="I278" i="7"/>
  <c r="I461" i="7"/>
  <c r="F44" i="7"/>
  <c r="I44" i="7" s="1"/>
  <c r="E1200" i="7"/>
  <c r="I1200" i="7" s="1"/>
  <c r="E1520" i="7"/>
  <c r="I1520" i="7" s="1"/>
  <c r="D37" i="7"/>
  <c r="D32" i="7" s="1"/>
  <c r="D62" i="7" s="1"/>
  <c r="E1257" i="7"/>
  <c r="I1257" i="7" s="1"/>
  <c r="E1684" i="7"/>
  <c r="I1684" i="7" s="1"/>
  <c r="E1417" i="7"/>
  <c r="I1417" i="7" s="1"/>
  <c r="E1839" i="7"/>
  <c r="I1839" i="7" s="1"/>
  <c r="E966" i="7"/>
  <c r="I966" i="7" s="1"/>
  <c r="E1704" i="7"/>
  <c r="I1704" i="7" s="1"/>
  <c r="E1468" i="7"/>
  <c r="I1468" i="7" s="1"/>
  <c r="E1283" i="7"/>
  <c r="I1283" i="7" s="1"/>
  <c r="E1339" i="7"/>
  <c r="I1339" i="7" s="1"/>
  <c r="E973" i="7"/>
  <c r="I973" i="7" s="1"/>
  <c r="E971" i="7"/>
  <c r="I971" i="7" s="1"/>
  <c r="E1437" i="7"/>
  <c r="I1437" i="7" s="1"/>
  <c r="E1807" i="7"/>
  <c r="I1807" i="7" s="1"/>
  <c r="I1117" i="7"/>
  <c r="E1071" i="7"/>
  <c r="I1071" i="7" s="1"/>
  <c r="E959" i="7"/>
  <c r="E1859" i="7"/>
  <c r="I1859" i="7" s="1"/>
  <c r="I460" i="7"/>
  <c r="F413" i="7"/>
  <c r="E1015" i="7"/>
  <c r="I1015" i="7" s="1"/>
  <c r="I1097" i="7"/>
  <c r="E1576" i="7"/>
  <c r="I1576" i="7" s="1"/>
  <c r="E70" i="7"/>
  <c r="I70" i="7" s="1"/>
  <c r="F412" i="7"/>
  <c r="F457" i="7"/>
  <c r="I457" i="7" s="1"/>
  <c r="I459" i="7"/>
  <c r="E354" i="7"/>
  <c r="E353" i="7" s="1"/>
  <c r="E52" i="7"/>
  <c r="I52" i="7" s="1"/>
  <c r="I56" i="7"/>
  <c r="I657" i="7"/>
  <c r="E627" i="7"/>
  <c r="I627" i="7" s="1"/>
  <c r="I55" i="7"/>
  <c r="E54" i="7"/>
  <c r="I54" i="7" s="1"/>
  <c r="I180" i="7"/>
  <c r="E176" i="7"/>
  <c r="I274" i="7"/>
  <c r="G273" i="7"/>
  <c r="E632" i="7"/>
  <c r="E113" i="7"/>
  <c r="I113" i="7" s="1"/>
  <c r="E900" i="7"/>
  <c r="I900" i="7" s="1"/>
  <c r="I904" i="7"/>
  <c r="I198" i="7"/>
  <c r="E193" i="7"/>
  <c r="I193" i="7" s="1"/>
  <c r="E407" i="7"/>
  <c r="I741" i="7"/>
  <c r="E737" i="7"/>
  <c r="I887" i="7"/>
  <c r="E883" i="7"/>
  <c r="I100" i="7"/>
  <c r="E96" i="7"/>
  <c r="E479" i="7"/>
  <c r="I758" i="7"/>
  <c r="E754" i="7"/>
  <c r="I754" i="7" s="1"/>
  <c r="E989" i="7" l="1"/>
  <c r="I989" i="7" s="1"/>
  <c r="E803" i="7"/>
  <c r="I803" i="7" s="1"/>
  <c r="I151" i="7"/>
  <c r="E1035" i="7"/>
  <c r="I1035" i="7" s="1"/>
  <c r="I959" i="7"/>
  <c r="E851" i="7"/>
  <c r="I851" i="7" s="1"/>
  <c r="E704" i="7"/>
  <c r="I704" i="7" s="1"/>
  <c r="E711" i="7"/>
  <c r="I711" i="7" s="1"/>
  <c r="E14" i="7"/>
  <c r="I14" i="7" s="1"/>
  <c r="E931" i="7"/>
  <c r="I931" i="7" s="1"/>
  <c r="I938" i="7"/>
  <c r="E1414" i="7"/>
  <c r="I1385" i="7"/>
  <c r="E1654" i="7"/>
  <c r="I1654" i="7" s="1"/>
  <c r="I1658" i="7"/>
  <c r="I957" i="7"/>
  <c r="E1735" i="7"/>
  <c r="I1735" i="7" s="1"/>
  <c r="E833" i="7"/>
  <c r="I833" i="7" s="1"/>
  <c r="I291" i="7"/>
  <c r="E145" i="7"/>
  <c r="I145" i="7" s="1"/>
  <c r="I455" i="7"/>
  <c r="I225" i="7"/>
  <c r="E1601" i="7"/>
  <c r="I1601" i="7" s="1"/>
  <c r="I786" i="7"/>
  <c r="E1786" i="7"/>
  <c r="I1786" i="7" s="1"/>
  <c r="E1519" i="7"/>
  <c r="I1519" i="7" s="1"/>
  <c r="E1199" i="7"/>
  <c r="I1199" i="7" s="1"/>
  <c r="E1335" i="7"/>
  <c r="I1335" i="7" s="1"/>
  <c r="E985" i="7"/>
  <c r="I985" i="7" s="1"/>
  <c r="E1014" i="7"/>
  <c r="I1014" i="7" s="1"/>
  <c r="E1683" i="7"/>
  <c r="I1683" i="7" s="1"/>
  <c r="E956" i="7"/>
  <c r="I956" i="7" s="1"/>
  <c r="I354" i="7"/>
  <c r="I1096" i="7"/>
  <c r="F43" i="7"/>
  <c r="I43" i="7" s="1"/>
  <c r="I413" i="7"/>
  <c r="E1416" i="7"/>
  <c r="I1416" i="7" s="1"/>
  <c r="E1253" i="7"/>
  <c r="I1253" i="7" s="1"/>
  <c r="E1467" i="7"/>
  <c r="I1467" i="7" s="1"/>
  <c r="E1572" i="7"/>
  <c r="I1572" i="7" s="1"/>
  <c r="E1838" i="7"/>
  <c r="I1838" i="7" s="1"/>
  <c r="F1342" i="7"/>
  <c r="I1342" i="7" s="1"/>
  <c r="E1067" i="7"/>
  <c r="I1067" i="7" s="1"/>
  <c r="E1282" i="7"/>
  <c r="I1282" i="7" s="1"/>
  <c r="E66" i="7"/>
  <c r="I66" i="7" s="1"/>
  <c r="F42" i="7"/>
  <c r="F408" i="7"/>
  <c r="I412" i="7"/>
  <c r="F410" i="7"/>
  <c r="I410" i="7" s="1"/>
  <c r="E323" i="7"/>
  <c r="I323" i="7" s="1"/>
  <c r="I353" i="7"/>
  <c r="I176" i="7"/>
  <c r="E175" i="7"/>
  <c r="E271" i="7"/>
  <c r="I271" i="7" s="1"/>
  <c r="I224" i="7"/>
  <c r="I632" i="7"/>
  <c r="E628" i="7"/>
  <c r="I628" i="7" s="1"/>
  <c r="E481" i="7"/>
  <c r="E528" i="7" s="1"/>
  <c r="I528" i="7" s="1"/>
  <c r="E882" i="7"/>
  <c r="I883" i="7"/>
  <c r="F450" i="7"/>
  <c r="I454" i="7"/>
  <c r="E403" i="7"/>
  <c r="I785" i="7"/>
  <c r="E95" i="7"/>
  <c r="I96" i="7"/>
  <c r="I737" i="7"/>
  <c r="E736" i="7"/>
  <c r="G320" i="7"/>
  <c r="I320" i="7" s="1"/>
  <c r="G144" i="7"/>
  <c r="I273" i="7"/>
  <c r="E832" i="7" l="1"/>
  <c r="I832" i="7" s="1"/>
  <c r="E707" i="7"/>
  <c r="I707" i="7" s="1"/>
  <c r="E1785" i="7"/>
  <c r="I1785" i="7" s="1"/>
  <c r="E880" i="7"/>
  <c r="I880" i="7" s="1"/>
  <c r="E1836" i="7"/>
  <c r="I1836" i="7" s="1"/>
  <c r="E1651" i="7"/>
  <c r="I1651" i="7" s="1"/>
  <c r="E1571" i="7"/>
  <c r="I1571" i="7" s="1"/>
  <c r="E1249" i="7"/>
  <c r="I1249" i="7" s="1"/>
  <c r="E1569" i="7"/>
  <c r="I1569" i="7" s="1"/>
  <c r="E1733" i="7"/>
  <c r="I1733" i="7" s="1"/>
  <c r="E1653" i="7"/>
  <c r="I1653" i="7" s="1"/>
  <c r="E1146" i="7"/>
  <c r="I1146" i="7" s="1"/>
  <c r="E1066" i="7"/>
  <c r="I1066" i="7" s="1"/>
  <c r="F1414" i="7"/>
  <c r="I1414" i="7" s="1"/>
  <c r="E1517" i="7"/>
  <c r="I1517" i="7" s="1"/>
  <c r="E952" i="7"/>
  <c r="I952" i="7" s="1"/>
  <c r="E1064" i="7"/>
  <c r="I1064" i="7" s="1"/>
  <c r="E984" i="7"/>
  <c r="I984" i="7" s="1"/>
  <c r="E1888" i="7"/>
  <c r="I1888" i="7" s="1"/>
  <c r="E1466" i="7"/>
  <c r="I1466" i="7" s="1"/>
  <c r="E1334" i="7"/>
  <c r="I1334" i="7" s="1"/>
  <c r="E1332" i="7"/>
  <c r="I1332" i="7" s="1"/>
  <c r="E1252" i="7"/>
  <c r="I1252" i="7" s="1"/>
  <c r="F981" i="7"/>
  <c r="F38" i="7"/>
  <c r="F40" i="7"/>
  <c r="F407" i="7"/>
  <c r="I408" i="7"/>
  <c r="I95" i="7"/>
  <c r="E142" i="7"/>
  <c r="I142" i="7" s="1"/>
  <c r="E65" i="7"/>
  <c r="I65" i="7" s="1"/>
  <c r="E929" i="7"/>
  <c r="I929" i="7" s="1"/>
  <c r="I882" i="7"/>
  <c r="I175" i="7"/>
  <c r="E223" i="7"/>
  <c r="I223" i="7" s="1"/>
  <c r="E144" i="7"/>
  <c r="I144" i="7" s="1"/>
  <c r="E783" i="7"/>
  <c r="I783" i="7" s="1"/>
  <c r="I736" i="7"/>
  <c r="E706" i="7"/>
  <c r="I706" i="7" s="1"/>
  <c r="F479" i="7"/>
  <c r="I479" i="7" s="1"/>
  <c r="I450" i="7"/>
  <c r="I481" i="7"/>
  <c r="E402" i="7"/>
  <c r="I402" i="7" s="1"/>
  <c r="E981" i="7" l="1"/>
  <c r="I981" i="7" s="1"/>
  <c r="F403" i="7"/>
  <c r="I403" i="7" s="1"/>
  <c r="I407" i="7"/>
  <c r="F37" i="7"/>
  <c r="H3" i="1"/>
  <c r="H2" i="1"/>
  <c r="D929" i="1"/>
  <c r="E430" i="1"/>
  <c r="H429" i="1"/>
  <c r="G429" i="1"/>
  <c r="F429" i="1"/>
  <c r="E429" i="1"/>
  <c r="D429" i="1"/>
  <c r="C429" i="1"/>
  <c r="F32" i="7" l="1"/>
  <c r="F227" i="1"/>
  <c r="F224" i="1"/>
  <c r="F249" i="1"/>
  <c r="F248" i="1"/>
  <c r="F247" i="1"/>
  <c r="C248" i="1"/>
  <c r="C247" i="1"/>
  <c r="C224" i="1"/>
  <c r="C227" i="1"/>
  <c r="E222" i="1"/>
  <c r="F222" i="1"/>
  <c r="F823" i="1"/>
  <c r="C823" i="1"/>
  <c r="F822" i="1"/>
  <c r="C822" i="1"/>
  <c r="F62" i="7" l="1"/>
  <c r="C199" i="1"/>
  <c r="C200" i="1"/>
  <c r="E126" i="1" l="1"/>
  <c r="C660" i="1"/>
  <c r="C655" i="1"/>
  <c r="C353" i="1"/>
  <c r="C356" i="1"/>
  <c r="L176" i="1"/>
  <c r="C176" i="1" s="1"/>
  <c r="L178" i="1"/>
  <c r="C179" i="1" s="1"/>
  <c r="E352" i="1" l="1"/>
  <c r="I352" i="1" s="1"/>
  <c r="F376" i="1" l="1"/>
  <c r="F329" i="1" s="1"/>
  <c r="D930" i="1" l="1"/>
  <c r="C24" i="1"/>
  <c r="F377" i="1" l="1"/>
  <c r="F353" i="1"/>
  <c r="F351" i="1"/>
  <c r="D935" i="1"/>
  <c r="D934" i="1"/>
  <c r="E918" i="1" l="1"/>
  <c r="E911" i="1"/>
  <c r="E814" i="1"/>
  <c r="E807" i="1"/>
  <c r="E600" i="1"/>
  <c r="E302" i="1"/>
  <c r="E309" i="1"/>
  <c r="E382" i="1"/>
  <c r="E389" i="1"/>
  <c r="E454" i="1"/>
  <c r="E461" i="1"/>
  <c r="E468" i="1"/>
  <c r="E510" i="1"/>
  <c r="E503" i="1"/>
  <c r="E517" i="1"/>
  <c r="E551" i="1"/>
  <c r="E558" i="1"/>
  <c r="E565" i="1"/>
  <c r="E607" i="1"/>
  <c r="E614" i="1"/>
  <c r="E679" i="1"/>
  <c r="E686" i="1"/>
  <c r="E693" i="1"/>
  <c r="E758" i="1"/>
  <c r="E765" i="1"/>
  <c r="E772" i="1"/>
  <c r="E821" i="1"/>
  <c r="E862" i="1"/>
  <c r="E855" i="1"/>
  <c r="E904" i="1"/>
  <c r="E869" i="1"/>
  <c r="C854" i="1"/>
  <c r="C871" i="1"/>
  <c r="C870" i="1"/>
  <c r="C845" i="1"/>
  <c r="C844" i="1"/>
  <c r="J735" i="1"/>
  <c r="C760" i="1"/>
  <c r="C759" i="1"/>
  <c r="C906" i="1"/>
  <c r="C905" i="1"/>
  <c r="C681" i="1"/>
  <c r="C680" i="1"/>
  <c r="F356" i="1"/>
  <c r="F355" i="1" s="1"/>
  <c r="E375" i="1"/>
  <c r="C377" i="1"/>
  <c r="C376" i="1"/>
  <c r="C355" i="1"/>
  <c r="K736" i="1" l="1"/>
  <c r="C736" i="1" s="1"/>
  <c r="E736" i="1" s="1"/>
  <c r="I736" i="1" s="1"/>
  <c r="K739" i="1"/>
  <c r="C739" i="1" s="1"/>
  <c r="E295" i="1"/>
  <c r="I295" i="1" s="1"/>
  <c r="C271" i="1"/>
  <c r="E271" i="1" s="1"/>
  <c r="I271" i="1" s="1"/>
  <c r="C297" i="1"/>
  <c r="E297" i="1" s="1"/>
  <c r="I297" i="1" s="1"/>
  <c r="C296" i="1"/>
  <c r="E296" i="1" s="1"/>
  <c r="I296" i="1" s="1"/>
  <c r="C222" i="1"/>
  <c r="F200" i="1"/>
  <c r="F199" i="1"/>
  <c r="F179" i="1"/>
  <c r="F176" i="1"/>
  <c r="F174" i="1"/>
  <c r="E198" i="1"/>
  <c r="I198" i="1" s="1"/>
  <c r="E200" i="1"/>
  <c r="E176" i="1"/>
  <c r="H252" i="1"/>
  <c r="G252" i="1"/>
  <c r="F252" i="1"/>
  <c r="D252" i="1"/>
  <c r="C252" i="1"/>
  <c r="H250" i="1"/>
  <c r="G250" i="1"/>
  <c r="F250" i="1"/>
  <c r="D250" i="1"/>
  <c r="C250" i="1"/>
  <c r="E249" i="1"/>
  <c r="I249" i="1" s="1"/>
  <c r="E248" i="1"/>
  <c r="E247" i="1"/>
  <c r="C246" i="1"/>
  <c r="C151" i="1" s="1"/>
  <c r="H245" i="1"/>
  <c r="G245" i="1"/>
  <c r="D245" i="1"/>
  <c r="H243" i="1"/>
  <c r="G243" i="1"/>
  <c r="D243" i="1"/>
  <c r="E240" i="1"/>
  <c r="E239" i="1" s="1"/>
  <c r="H239" i="1"/>
  <c r="G239" i="1"/>
  <c r="F239" i="1"/>
  <c r="D239" i="1"/>
  <c r="C239" i="1"/>
  <c r="E237" i="1"/>
  <c r="E236" i="1"/>
  <c r="I236" i="1" s="1"/>
  <c r="E235" i="1"/>
  <c r="I235" i="1" s="1"/>
  <c r="H234" i="1"/>
  <c r="G234" i="1"/>
  <c r="F234" i="1"/>
  <c r="D234" i="1"/>
  <c r="C234" i="1"/>
  <c r="E233" i="1"/>
  <c r="I233" i="1" s="1"/>
  <c r="E232" i="1"/>
  <c r="I232" i="1" s="1"/>
  <c r="E231" i="1"/>
  <c r="I231" i="1" s="1"/>
  <c r="H230" i="1"/>
  <c r="G230" i="1"/>
  <c r="F230" i="1"/>
  <c r="D230" i="1"/>
  <c r="C230" i="1"/>
  <c r="E229" i="1"/>
  <c r="I229" i="1" s="1"/>
  <c r="E228" i="1"/>
  <c r="I228" i="1" s="1"/>
  <c r="F226" i="1"/>
  <c r="E227" i="1"/>
  <c r="H226" i="1"/>
  <c r="G226" i="1"/>
  <c r="D226" i="1"/>
  <c r="E224" i="1"/>
  <c r="E223" i="1"/>
  <c r="I223" i="1" s="1"/>
  <c r="F20" i="1"/>
  <c r="D16" i="1"/>
  <c r="D14" i="1"/>
  <c r="C127" i="1"/>
  <c r="E127" i="1" s="1"/>
  <c r="I127" i="1" s="1"/>
  <c r="C23" i="1"/>
  <c r="I30" i="1"/>
  <c r="I34" i="1"/>
  <c r="I37" i="1"/>
  <c r="I44" i="1"/>
  <c r="I51" i="1"/>
  <c r="I57" i="1"/>
  <c r="I59" i="1"/>
  <c r="I61" i="1"/>
  <c r="I62" i="1"/>
  <c r="I67" i="1"/>
  <c r="I70" i="1"/>
  <c r="I77" i="1"/>
  <c r="I84" i="1"/>
  <c r="I90" i="1"/>
  <c r="I92" i="1"/>
  <c r="I114" i="1"/>
  <c r="I117" i="1"/>
  <c r="I119" i="1"/>
  <c r="I124" i="1"/>
  <c r="I126" i="1"/>
  <c r="I131" i="1"/>
  <c r="I133" i="1"/>
  <c r="I137" i="1"/>
  <c r="I139" i="1"/>
  <c r="I141" i="1"/>
  <c r="I146" i="1"/>
  <c r="I149" i="1"/>
  <c r="I156" i="1"/>
  <c r="I163" i="1"/>
  <c r="I169" i="1"/>
  <c r="I171" i="1"/>
  <c r="I193" i="1"/>
  <c r="I196" i="1"/>
  <c r="I203" i="1"/>
  <c r="I205" i="1"/>
  <c r="I210" i="1"/>
  <c r="I212" i="1"/>
  <c r="I216" i="1"/>
  <c r="I218" i="1"/>
  <c r="I241" i="1"/>
  <c r="I244" i="1"/>
  <c r="I251" i="1"/>
  <c r="I253" i="1"/>
  <c r="I258" i="1"/>
  <c r="I260" i="1"/>
  <c r="I264" i="1"/>
  <c r="I266" i="1"/>
  <c r="I268" i="1"/>
  <c r="I290" i="1"/>
  <c r="I293" i="1"/>
  <c r="I300" i="1"/>
  <c r="I302" i="1"/>
  <c r="I307" i="1"/>
  <c r="I309" i="1"/>
  <c r="I313" i="1"/>
  <c r="I315" i="1"/>
  <c r="I317" i="1"/>
  <c r="I318" i="1"/>
  <c r="I323" i="1"/>
  <c r="I326" i="1"/>
  <c r="I333" i="1"/>
  <c r="I340" i="1"/>
  <c r="I346" i="1"/>
  <c r="I348" i="1"/>
  <c r="I370" i="1"/>
  <c r="I373" i="1"/>
  <c r="I375" i="1"/>
  <c r="I380" i="1"/>
  <c r="I382" i="1"/>
  <c r="I387" i="1"/>
  <c r="I389" i="1"/>
  <c r="I393" i="1"/>
  <c r="I395" i="1"/>
  <c r="I397" i="1"/>
  <c r="I402" i="1"/>
  <c r="I405" i="1"/>
  <c r="I412" i="1"/>
  <c r="I419" i="1"/>
  <c r="I425" i="1"/>
  <c r="I427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9" i="1"/>
  <c r="I452" i="1"/>
  <c r="I454" i="1"/>
  <c r="I459" i="1"/>
  <c r="I461" i="1"/>
  <c r="I466" i="1"/>
  <c r="I468" i="1"/>
  <c r="I472" i="1"/>
  <c r="I474" i="1"/>
  <c r="I476" i="1"/>
  <c r="I498" i="1"/>
  <c r="I501" i="1"/>
  <c r="I503" i="1"/>
  <c r="I508" i="1"/>
  <c r="I510" i="1"/>
  <c r="I515" i="1"/>
  <c r="I517" i="1"/>
  <c r="I521" i="1"/>
  <c r="I523" i="1"/>
  <c r="I546" i="1"/>
  <c r="I549" i="1"/>
  <c r="I551" i="1"/>
  <c r="I556" i="1"/>
  <c r="I558" i="1"/>
  <c r="I563" i="1"/>
  <c r="I565" i="1"/>
  <c r="I569" i="1"/>
  <c r="I571" i="1"/>
  <c r="I573" i="1"/>
  <c r="I595" i="1"/>
  <c r="I598" i="1"/>
  <c r="I600" i="1"/>
  <c r="I605" i="1"/>
  <c r="I607" i="1"/>
  <c r="I612" i="1"/>
  <c r="I614" i="1"/>
  <c r="I618" i="1"/>
  <c r="I620" i="1"/>
  <c r="I622" i="1"/>
  <c r="I627" i="1"/>
  <c r="I630" i="1"/>
  <c r="I637" i="1"/>
  <c r="I644" i="1"/>
  <c r="I650" i="1"/>
  <c r="I652" i="1"/>
  <c r="I674" i="1"/>
  <c r="I677" i="1"/>
  <c r="I679" i="1"/>
  <c r="I684" i="1"/>
  <c r="I686" i="1"/>
  <c r="I691" i="1"/>
  <c r="I693" i="1"/>
  <c r="I697" i="1"/>
  <c r="I699" i="1"/>
  <c r="I701" i="1"/>
  <c r="I706" i="1"/>
  <c r="I709" i="1"/>
  <c r="I716" i="1"/>
  <c r="I723" i="1"/>
  <c r="I729" i="1"/>
  <c r="I731" i="1"/>
  <c r="I753" i="1"/>
  <c r="I756" i="1"/>
  <c r="I758" i="1"/>
  <c r="I763" i="1"/>
  <c r="I765" i="1"/>
  <c r="I770" i="1"/>
  <c r="I772" i="1"/>
  <c r="I776" i="1"/>
  <c r="I778" i="1"/>
  <c r="I780" i="1"/>
  <c r="I802" i="1"/>
  <c r="I805" i="1"/>
  <c r="I807" i="1"/>
  <c r="I812" i="1"/>
  <c r="I814" i="1"/>
  <c r="I819" i="1"/>
  <c r="I821" i="1"/>
  <c r="I825" i="1"/>
  <c r="I827" i="1"/>
  <c r="I850" i="1"/>
  <c r="I853" i="1"/>
  <c r="I855" i="1"/>
  <c r="I860" i="1"/>
  <c r="I862" i="1"/>
  <c r="I867" i="1"/>
  <c r="I869" i="1"/>
  <c r="I873" i="1"/>
  <c r="I875" i="1"/>
  <c r="I877" i="1"/>
  <c r="I899" i="1"/>
  <c r="I902" i="1"/>
  <c r="I904" i="1"/>
  <c r="I909" i="1"/>
  <c r="I911" i="1"/>
  <c r="I916" i="1"/>
  <c r="I918" i="1"/>
  <c r="I922" i="1"/>
  <c r="I924" i="1"/>
  <c r="H29" i="1"/>
  <c r="G29" i="1"/>
  <c r="F29" i="1"/>
  <c r="H28" i="1"/>
  <c r="G28" i="1"/>
  <c r="F28" i="1"/>
  <c r="H27" i="1"/>
  <c r="G27" i="1"/>
  <c r="F27" i="1"/>
  <c r="D29" i="1"/>
  <c r="C29" i="1"/>
  <c r="D28" i="1"/>
  <c r="C28" i="1"/>
  <c r="D27" i="1"/>
  <c r="C27" i="1"/>
  <c r="H25" i="1"/>
  <c r="G25" i="1"/>
  <c r="F25" i="1"/>
  <c r="H24" i="1"/>
  <c r="G24" i="1"/>
  <c r="F24" i="1"/>
  <c r="H23" i="1"/>
  <c r="G23" i="1"/>
  <c r="F23" i="1"/>
  <c r="D25" i="1"/>
  <c r="C25" i="1"/>
  <c r="D24" i="1"/>
  <c r="D23" i="1"/>
  <c r="H21" i="1"/>
  <c r="G21" i="1"/>
  <c r="F21" i="1"/>
  <c r="H20" i="1"/>
  <c r="G20" i="1"/>
  <c r="H19" i="1"/>
  <c r="G19" i="1"/>
  <c r="D21" i="1"/>
  <c r="C21" i="1"/>
  <c r="D20" i="1"/>
  <c r="D19" i="1"/>
  <c r="H16" i="1"/>
  <c r="G16" i="1"/>
  <c r="H15" i="1"/>
  <c r="G15" i="1"/>
  <c r="F15" i="1"/>
  <c r="D15" i="1"/>
  <c r="C15" i="1"/>
  <c r="H14" i="1"/>
  <c r="G14" i="1"/>
  <c r="H91" i="1"/>
  <c r="G91" i="1"/>
  <c r="F91" i="1"/>
  <c r="D91" i="1"/>
  <c r="C91" i="1"/>
  <c r="H89" i="1"/>
  <c r="G89" i="1"/>
  <c r="F89" i="1"/>
  <c r="H88" i="1"/>
  <c r="G88" i="1"/>
  <c r="F88" i="1"/>
  <c r="H87" i="1"/>
  <c r="G87" i="1"/>
  <c r="F87" i="1"/>
  <c r="D89" i="1"/>
  <c r="C89" i="1"/>
  <c r="D88" i="1"/>
  <c r="C88" i="1"/>
  <c r="D87" i="1"/>
  <c r="C87" i="1"/>
  <c r="H86" i="1"/>
  <c r="G86" i="1"/>
  <c r="F86" i="1"/>
  <c r="E86" i="1"/>
  <c r="D86" i="1"/>
  <c r="C86" i="1"/>
  <c r="H82" i="1"/>
  <c r="G82" i="1"/>
  <c r="F82" i="1"/>
  <c r="H81" i="1"/>
  <c r="G81" i="1"/>
  <c r="F81" i="1"/>
  <c r="H80" i="1"/>
  <c r="G80" i="1"/>
  <c r="F80" i="1"/>
  <c r="D82" i="1"/>
  <c r="C82" i="1"/>
  <c r="D81" i="1"/>
  <c r="C81" i="1"/>
  <c r="D80" i="1"/>
  <c r="H79" i="1"/>
  <c r="G79" i="1"/>
  <c r="F79" i="1"/>
  <c r="E79" i="1"/>
  <c r="D79" i="1"/>
  <c r="C79" i="1"/>
  <c r="H75" i="1"/>
  <c r="G75" i="1"/>
  <c r="F75" i="1"/>
  <c r="H74" i="1"/>
  <c r="G74" i="1"/>
  <c r="F74" i="1"/>
  <c r="H73" i="1"/>
  <c r="G73" i="1"/>
  <c r="F73" i="1"/>
  <c r="D75" i="1"/>
  <c r="C75" i="1"/>
  <c r="D74" i="1"/>
  <c r="C74" i="1"/>
  <c r="D73" i="1"/>
  <c r="C73" i="1"/>
  <c r="H72" i="1"/>
  <c r="G72" i="1"/>
  <c r="F72" i="1"/>
  <c r="E72" i="1"/>
  <c r="D72" i="1"/>
  <c r="C72" i="1"/>
  <c r="H66" i="1"/>
  <c r="H65" i="1" s="1"/>
  <c r="G66" i="1"/>
  <c r="G65" i="1" s="1"/>
  <c r="F66" i="1"/>
  <c r="F65" i="1" s="1"/>
  <c r="D66" i="1"/>
  <c r="C66" i="1"/>
  <c r="C65" i="1" s="1"/>
  <c r="H428" i="1"/>
  <c r="G428" i="1"/>
  <c r="F428" i="1"/>
  <c r="E428" i="1"/>
  <c r="D428" i="1"/>
  <c r="C428" i="1"/>
  <c r="H170" i="1"/>
  <c r="G170" i="1"/>
  <c r="F170" i="1"/>
  <c r="D170" i="1"/>
  <c r="C170" i="1"/>
  <c r="H165" i="1"/>
  <c r="G165" i="1"/>
  <c r="F165" i="1"/>
  <c r="E165" i="1"/>
  <c r="D165" i="1"/>
  <c r="C165" i="1"/>
  <c r="H168" i="1"/>
  <c r="G168" i="1"/>
  <c r="F168" i="1"/>
  <c r="H167" i="1"/>
  <c r="G167" i="1"/>
  <c r="F167" i="1"/>
  <c r="H166" i="1"/>
  <c r="G166" i="1"/>
  <c r="F166" i="1"/>
  <c r="D168" i="1"/>
  <c r="C168" i="1"/>
  <c r="D167" i="1"/>
  <c r="C167" i="1"/>
  <c r="D166" i="1"/>
  <c r="C166" i="1"/>
  <c r="H161" i="1"/>
  <c r="G161" i="1"/>
  <c r="F161" i="1"/>
  <c r="H160" i="1"/>
  <c r="G160" i="1"/>
  <c r="F160" i="1"/>
  <c r="H159" i="1"/>
  <c r="G159" i="1"/>
  <c r="F159" i="1"/>
  <c r="D161" i="1"/>
  <c r="C161" i="1"/>
  <c r="D160" i="1"/>
  <c r="C160" i="1"/>
  <c r="D159" i="1"/>
  <c r="C159" i="1"/>
  <c r="H158" i="1"/>
  <c r="G158" i="1"/>
  <c r="F158" i="1"/>
  <c r="E158" i="1"/>
  <c r="D158" i="1"/>
  <c r="C158" i="1"/>
  <c r="H154" i="1"/>
  <c r="G154" i="1"/>
  <c r="F154" i="1"/>
  <c r="H153" i="1"/>
  <c r="G153" i="1"/>
  <c r="H152" i="1"/>
  <c r="G152" i="1"/>
  <c r="D154" i="1"/>
  <c r="C154" i="1"/>
  <c r="D153" i="1"/>
  <c r="D152" i="1"/>
  <c r="H151" i="1"/>
  <c r="G151" i="1"/>
  <c r="F151" i="1"/>
  <c r="D151" i="1"/>
  <c r="H145" i="1"/>
  <c r="H144" i="1" s="1"/>
  <c r="G145" i="1"/>
  <c r="G144" i="1" s="1"/>
  <c r="F145" i="1"/>
  <c r="F144" i="1" s="1"/>
  <c r="D145" i="1"/>
  <c r="D144" i="1" s="1"/>
  <c r="C145" i="1"/>
  <c r="H335" i="1"/>
  <c r="G335" i="1"/>
  <c r="F335" i="1"/>
  <c r="E335" i="1"/>
  <c r="D335" i="1"/>
  <c r="C335" i="1"/>
  <c r="H342" i="1"/>
  <c r="G342" i="1"/>
  <c r="F342" i="1"/>
  <c r="E342" i="1"/>
  <c r="D342" i="1"/>
  <c r="C342" i="1"/>
  <c r="H347" i="1"/>
  <c r="G347" i="1"/>
  <c r="F347" i="1"/>
  <c r="D347" i="1"/>
  <c r="C347" i="1"/>
  <c r="H345" i="1"/>
  <c r="G345" i="1"/>
  <c r="F345" i="1"/>
  <c r="H344" i="1"/>
  <c r="G344" i="1"/>
  <c r="F344" i="1"/>
  <c r="H343" i="1"/>
  <c r="G343" i="1"/>
  <c r="F343" i="1"/>
  <c r="D345" i="1"/>
  <c r="C345" i="1"/>
  <c r="D344" i="1"/>
  <c r="C344" i="1"/>
  <c r="D343" i="1"/>
  <c r="C343" i="1"/>
  <c r="H338" i="1"/>
  <c r="G338" i="1"/>
  <c r="F338" i="1"/>
  <c r="H337" i="1"/>
  <c r="G337" i="1"/>
  <c r="F337" i="1"/>
  <c r="H336" i="1"/>
  <c r="G336" i="1"/>
  <c r="F336" i="1"/>
  <c r="D338" i="1"/>
  <c r="C338" i="1"/>
  <c r="D337" i="1"/>
  <c r="C337" i="1"/>
  <c r="D336" i="1"/>
  <c r="C336" i="1"/>
  <c r="H331" i="1"/>
  <c r="G331" i="1"/>
  <c r="F331" i="1"/>
  <c r="H330" i="1"/>
  <c r="G330" i="1"/>
  <c r="F330" i="1"/>
  <c r="H329" i="1"/>
  <c r="G329" i="1"/>
  <c r="D331" i="1"/>
  <c r="C331" i="1"/>
  <c r="D330" i="1"/>
  <c r="C330" i="1"/>
  <c r="D329" i="1"/>
  <c r="C329" i="1"/>
  <c r="H328" i="1"/>
  <c r="G328" i="1"/>
  <c r="F328" i="1"/>
  <c r="E328" i="1"/>
  <c r="D328" i="1"/>
  <c r="C328" i="1"/>
  <c r="H322" i="1"/>
  <c r="H321" i="1" s="1"/>
  <c r="G322" i="1"/>
  <c r="G321" i="1" s="1"/>
  <c r="F322" i="1"/>
  <c r="F321" i="1" s="1"/>
  <c r="D322" i="1"/>
  <c r="D321" i="1" s="1"/>
  <c r="C322" i="1"/>
  <c r="H426" i="1"/>
  <c r="G426" i="1"/>
  <c r="F426" i="1"/>
  <c r="D426" i="1"/>
  <c r="C426" i="1"/>
  <c r="H424" i="1"/>
  <c r="G424" i="1"/>
  <c r="F424" i="1"/>
  <c r="H423" i="1"/>
  <c r="G423" i="1"/>
  <c r="F423" i="1"/>
  <c r="H422" i="1"/>
  <c r="G422" i="1"/>
  <c r="F422" i="1"/>
  <c r="D424" i="1"/>
  <c r="C424" i="1"/>
  <c r="D423" i="1"/>
  <c r="C423" i="1"/>
  <c r="D422" i="1"/>
  <c r="C422" i="1"/>
  <c r="H421" i="1"/>
  <c r="G421" i="1"/>
  <c r="F421" i="1"/>
  <c r="E421" i="1"/>
  <c r="D421" i="1"/>
  <c r="C421" i="1"/>
  <c r="H414" i="1"/>
  <c r="G414" i="1"/>
  <c r="F414" i="1"/>
  <c r="E414" i="1"/>
  <c r="D414" i="1"/>
  <c r="C414" i="1"/>
  <c r="H417" i="1"/>
  <c r="G417" i="1"/>
  <c r="F417" i="1"/>
  <c r="H416" i="1"/>
  <c r="G416" i="1"/>
  <c r="F416" i="1"/>
  <c r="H415" i="1"/>
  <c r="G415" i="1"/>
  <c r="F415" i="1"/>
  <c r="D417" i="1"/>
  <c r="C417" i="1"/>
  <c r="D416" i="1"/>
  <c r="C416" i="1"/>
  <c r="D415" i="1"/>
  <c r="C415" i="1"/>
  <c r="H410" i="1"/>
  <c r="G410" i="1"/>
  <c r="H409" i="1"/>
  <c r="G409" i="1"/>
  <c r="H408" i="1"/>
  <c r="G408" i="1"/>
  <c r="D410" i="1"/>
  <c r="C410" i="1"/>
  <c r="D409" i="1"/>
  <c r="C409" i="1"/>
  <c r="D408" i="1"/>
  <c r="C408" i="1"/>
  <c r="H407" i="1"/>
  <c r="G407" i="1"/>
  <c r="F407" i="1"/>
  <c r="E407" i="1"/>
  <c r="D407" i="1"/>
  <c r="C407" i="1"/>
  <c r="H401" i="1"/>
  <c r="H400" i="1" s="1"/>
  <c r="G401" i="1"/>
  <c r="G400" i="1" s="1"/>
  <c r="F401" i="1"/>
  <c r="F400" i="1" s="1"/>
  <c r="D401" i="1"/>
  <c r="D400" i="1" s="1"/>
  <c r="C401" i="1"/>
  <c r="C400" i="1" s="1"/>
  <c r="H651" i="1"/>
  <c r="G651" i="1"/>
  <c r="F651" i="1"/>
  <c r="D651" i="1"/>
  <c r="C651" i="1"/>
  <c r="H649" i="1"/>
  <c r="G649" i="1"/>
  <c r="F649" i="1"/>
  <c r="H648" i="1"/>
  <c r="G648" i="1"/>
  <c r="F648" i="1"/>
  <c r="H647" i="1"/>
  <c r="G647" i="1"/>
  <c r="F647" i="1"/>
  <c r="D649" i="1"/>
  <c r="C649" i="1"/>
  <c r="D648" i="1"/>
  <c r="C648" i="1"/>
  <c r="D647" i="1"/>
  <c r="C647" i="1"/>
  <c r="H646" i="1"/>
  <c r="G646" i="1"/>
  <c r="F646" i="1"/>
  <c r="E646" i="1"/>
  <c r="D646" i="1"/>
  <c r="C646" i="1"/>
  <c r="H639" i="1"/>
  <c r="G639" i="1"/>
  <c r="F639" i="1"/>
  <c r="E639" i="1"/>
  <c r="D639" i="1"/>
  <c r="C639" i="1"/>
  <c r="H642" i="1"/>
  <c r="G642" i="1"/>
  <c r="F642" i="1"/>
  <c r="H641" i="1"/>
  <c r="G641" i="1"/>
  <c r="F641" i="1"/>
  <c r="H640" i="1"/>
  <c r="G640" i="1"/>
  <c r="F640" i="1"/>
  <c r="D642" i="1"/>
  <c r="C642" i="1"/>
  <c r="D641" i="1"/>
  <c r="C641" i="1"/>
  <c r="D640" i="1"/>
  <c r="C640" i="1"/>
  <c r="H635" i="1"/>
  <c r="G635" i="1"/>
  <c r="F635" i="1"/>
  <c r="H634" i="1"/>
  <c r="G634" i="1"/>
  <c r="F634" i="1"/>
  <c r="H633" i="1"/>
  <c r="G633" i="1"/>
  <c r="F633" i="1"/>
  <c r="D635" i="1"/>
  <c r="C635" i="1"/>
  <c r="D634" i="1"/>
  <c r="C634" i="1"/>
  <c r="D633" i="1"/>
  <c r="C633" i="1"/>
  <c r="H632" i="1"/>
  <c r="G632" i="1"/>
  <c r="F632" i="1"/>
  <c r="E632" i="1"/>
  <c r="D632" i="1"/>
  <c r="C632" i="1"/>
  <c r="H626" i="1"/>
  <c r="H625" i="1" s="1"/>
  <c r="G626" i="1"/>
  <c r="G625" i="1" s="1"/>
  <c r="F626" i="1"/>
  <c r="F625" i="1" s="1"/>
  <c r="D626" i="1"/>
  <c r="D625" i="1" s="1"/>
  <c r="C626" i="1"/>
  <c r="H730" i="1"/>
  <c r="G730" i="1"/>
  <c r="F730" i="1"/>
  <c r="D730" i="1"/>
  <c r="C730" i="1"/>
  <c r="H728" i="1"/>
  <c r="G728" i="1"/>
  <c r="F728" i="1"/>
  <c r="H727" i="1"/>
  <c r="G727" i="1"/>
  <c r="F727" i="1"/>
  <c r="H726" i="1"/>
  <c r="G726" i="1"/>
  <c r="F726" i="1"/>
  <c r="D728" i="1"/>
  <c r="C728" i="1"/>
  <c r="D727" i="1"/>
  <c r="C727" i="1"/>
  <c r="D726" i="1"/>
  <c r="C726" i="1"/>
  <c r="H725" i="1"/>
  <c r="G725" i="1"/>
  <c r="F725" i="1"/>
  <c r="E725" i="1"/>
  <c r="D725" i="1"/>
  <c r="C725" i="1"/>
  <c r="H718" i="1"/>
  <c r="G718" i="1"/>
  <c r="F718" i="1"/>
  <c r="E718" i="1"/>
  <c r="D718" i="1"/>
  <c r="C718" i="1"/>
  <c r="H721" i="1"/>
  <c r="G721" i="1"/>
  <c r="F721" i="1"/>
  <c r="H720" i="1"/>
  <c r="G720" i="1"/>
  <c r="F720" i="1"/>
  <c r="H719" i="1"/>
  <c r="G719" i="1"/>
  <c r="F719" i="1"/>
  <c r="D721" i="1"/>
  <c r="C721" i="1"/>
  <c r="D720" i="1"/>
  <c r="C720" i="1"/>
  <c r="D719" i="1"/>
  <c r="C719" i="1"/>
  <c r="H711" i="1"/>
  <c r="G711" i="1"/>
  <c r="F711" i="1"/>
  <c r="E711" i="1"/>
  <c r="D711" i="1"/>
  <c r="C711" i="1"/>
  <c r="H714" i="1"/>
  <c r="G714" i="1"/>
  <c r="F714" i="1"/>
  <c r="H713" i="1"/>
  <c r="G713" i="1"/>
  <c r="F713" i="1"/>
  <c r="H712" i="1"/>
  <c r="G712" i="1"/>
  <c r="F712" i="1"/>
  <c r="D714" i="1"/>
  <c r="C714" i="1"/>
  <c r="D713" i="1"/>
  <c r="C713" i="1"/>
  <c r="D712" i="1"/>
  <c r="C712" i="1"/>
  <c r="H705" i="1"/>
  <c r="H704" i="1" s="1"/>
  <c r="G705" i="1"/>
  <c r="G704" i="1" s="1"/>
  <c r="F705" i="1"/>
  <c r="F704" i="1" s="1"/>
  <c r="D705" i="1"/>
  <c r="C705" i="1"/>
  <c r="C704" i="1" s="1"/>
  <c r="E923" i="1"/>
  <c r="I923" i="1" s="1"/>
  <c r="E921" i="1"/>
  <c r="I921" i="1" s="1"/>
  <c r="E920" i="1"/>
  <c r="I920" i="1" s="1"/>
  <c r="E919" i="1"/>
  <c r="I919" i="1" s="1"/>
  <c r="H917" i="1"/>
  <c r="G917" i="1"/>
  <c r="F917" i="1"/>
  <c r="D917" i="1"/>
  <c r="C917" i="1"/>
  <c r="H915" i="1"/>
  <c r="G915" i="1"/>
  <c r="F915" i="1"/>
  <c r="D915" i="1"/>
  <c r="C915" i="1"/>
  <c r="E914" i="1"/>
  <c r="I914" i="1" s="1"/>
  <c r="E913" i="1"/>
  <c r="I913" i="1" s="1"/>
  <c r="E912" i="1"/>
  <c r="I912" i="1" s="1"/>
  <c r="H910" i="1"/>
  <c r="G910" i="1"/>
  <c r="F910" i="1"/>
  <c r="D910" i="1"/>
  <c r="C910" i="1"/>
  <c r="H908" i="1"/>
  <c r="G908" i="1"/>
  <c r="F908" i="1"/>
  <c r="D908" i="1"/>
  <c r="C908" i="1"/>
  <c r="E907" i="1"/>
  <c r="I907" i="1" s="1"/>
  <c r="E906" i="1"/>
  <c r="I906" i="1" s="1"/>
  <c r="E905" i="1"/>
  <c r="I905" i="1" s="1"/>
  <c r="H903" i="1"/>
  <c r="G903" i="1"/>
  <c r="F903" i="1"/>
  <c r="D903" i="1"/>
  <c r="C903" i="1"/>
  <c r="H901" i="1"/>
  <c r="G901" i="1"/>
  <c r="F901" i="1"/>
  <c r="D901" i="1"/>
  <c r="C901" i="1"/>
  <c r="E898" i="1"/>
  <c r="H897" i="1"/>
  <c r="G897" i="1"/>
  <c r="F897" i="1"/>
  <c r="D897" i="1"/>
  <c r="C897" i="1"/>
  <c r="E874" i="1"/>
  <c r="I874" i="1" s="1"/>
  <c r="E872" i="1"/>
  <c r="I872" i="1" s="1"/>
  <c r="E871" i="1"/>
  <c r="I871" i="1" s="1"/>
  <c r="E870" i="1"/>
  <c r="I870" i="1" s="1"/>
  <c r="H868" i="1"/>
  <c r="G868" i="1"/>
  <c r="F868" i="1"/>
  <c r="D868" i="1"/>
  <c r="C868" i="1"/>
  <c r="H866" i="1"/>
  <c r="G866" i="1"/>
  <c r="F866" i="1"/>
  <c r="D866" i="1"/>
  <c r="C866" i="1"/>
  <c r="E865" i="1"/>
  <c r="I865" i="1" s="1"/>
  <c r="E864" i="1"/>
  <c r="I864" i="1" s="1"/>
  <c r="E863" i="1"/>
  <c r="I863" i="1" s="1"/>
  <c r="H861" i="1"/>
  <c r="G861" i="1"/>
  <c r="F861" i="1"/>
  <c r="D861" i="1"/>
  <c r="C861" i="1"/>
  <c r="H859" i="1"/>
  <c r="G859" i="1"/>
  <c r="F859" i="1"/>
  <c r="D859" i="1"/>
  <c r="C859" i="1"/>
  <c r="E858" i="1"/>
  <c r="I858" i="1" s="1"/>
  <c r="E857" i="1"/>
  <c r="I857" i="1" s="1"/>
  <c r="E856" i="1"/>
  <c r="I856" i="1" s="1"/>
  <c r="H854" i="1"/>
  <c r="G854" i="1"/>
  <c r="F854" i="1"/>
  <c r="D854" i="1"/>
  <c r="H852" i="1"/>
  <c r="G852" i="1"/>
  <c r="F852" i="1"/>
  <c r="D852" i="1"/>
  <c r="C852" i="1"/>
  <c r="E849" i="1"/>
  <c r="I849" i="1" s="1"/>
  <c r="H848" i="1"/>
  <c r="G848" i="1"/>
  <c r="F848" i="1"/>
  <c r="D848" i="1"/>
  <c r="C848" i="1"/>
  <c r="E826" i="1"/>
  <c r="I826" i="1" s="1"/>
  <c r="E824" i="1"/>
  <c r="I824" i="1" s="1"/>
  <c r="E823" i="1"/>
  <c r="I823" i="1" s="1"/>
  <c r="E822" i="1"/>
  <c r="I822" i="1" s="1"/>
  <c r="H820" i="1"/>
  <c r="G820" i="1"/>
  <c r="F820" i="1"/>
  <c r="D820" i="1"/>
  <c r="C820" i="1"/>
  <c r="H818" i="1"/>
  <c r="G818" i="1"/>
  <c r="F818" i="1"/>
  <c r="D818" i="1"/>
  <c r="C818" i="1"/>
  <c r="E817" i="1"/>
  <c r="I817" i="1" s="1"/>
  <c r="E816" i="1"/>
  <c r="I816" i="1" s="1"/>
  <c r="E815" i="1"/>
  <c r="I815" i="1" s="1"/>
  <c r="H813" i="1"/>
  <c r="G813" i="1"/>
  <c r="F813" i="1"/>
  <c r="D813" i="1"/>
  <c r="C813" i="1"/>
  <c r="H811" i="1"/>
  <c r="G811" i="1"/>
  <c r="F811" i="1"/>
  <c r="D811" i="1"/>
  <c r="C811" i="1"/>
  <c r="E810" i="1"/>
  <c r="I810" i="1" s="1"/>
  <c r="E809" i="1"/>
  <c r="I809" i="1" s="1"/>
  <c r="E808" i="1"/>
  <c r="I808" i="1" s="1"/>
  <c r="H806" i="1"/>
  <c r="G806" i="1"/>
  <c r="F806" i="1"/>
  <c r="D806" i="1"/>
  <c r="C806" i="1"/>
  <c r="H804" i="1"/>
  <c r="G804" i="1"/>
  <c r="F804" i="1"/>
  <c r="D804" i="1"/>
  <c r="C804" i="1"/>
  <c r="E801" i="1"/>
  <c r="I801" i="1" s="1"/>
  <c r="H800" i="1"/>
  <c r="G800" i="1"/>
  <c r="F800" i="1"/>
  <c r="D800" i="1"/>
  <c r="C800" i="1"/>
  <c r="E777" i="1"/>
  <c r="I777" i="1" s="1"/>
  <c r="E775" i="1"/>
  <c r="I775" i="1" s="1"/>
  <c r="E774" i="1"/>
  <c r="I774" i="1" s="1"/>
  <c r="E773" i="1"/>
  <c r="I773" i="1" s="1"/>
  <c r="H771" i="1"/>
  <c r="G771" i="1"/>
  <c r="F771" i="1"/>
  <c r="D771" i="1"/>
  <c r="C771" i="1"/>
  <c r="H769" i="1"/>
  <c r="G769" i="1"/>
  <c r="F769" i="1"/>
  <c r="D769" i="1"/>
  <c r="C769" i="1"/>
  <c r="E768" i="1"/>
  <c r="I768" i="1" s="1"/>
  <c r="E767" i="1"/>
  <c r="I767" i="1" s="1"/>
  <c r="E766" i="1"/>
  <c r="I766" i="1" s="1"/>
  <c r="H764" i="1"/>
  <c r="G764" i="1"/>
  <c r="F764" i="1"/>
  <c r="D764" i="1"/>
  <c r="C764" i="1"/>
  <c r="H762" i="1"/>
  <c r="G762" i="1"/>
  <c r="F762" i="1"/>
  <c r="D762" i="1"/>
  <c r="C762" i="1"/>
  <c r="E761" i="1"/>
  <c r="I761" i="1" s="1"/>
  <c r="E760" i="1"/>
  <c r="I760" i="1" s="1"/>
  <c r="E759" i="1"/>
  <c r="I759" i="1" s="1"/>
  <c r="H757" i="1"/>
  <c r="G757" i="1"/>
  <c r="F757" i="1"/>
  <c r="D757" i="1"/>
  <c r="C757" i="1"/>
  <c r="H755" i="1"/>
  <c r="G755" i="1"/>
  <c r="F755" i="1"/>
  <c r="D755" i="1"/>
  <c r="C755" i="1"/>
  <c r="E752" i="1"/>
  <c r="I752" i="1" s="1"/>
  <c r="H751" i="1"/>
  <c r="G751" i="1"/>
  <c r="F751" i="1"/>
  <c r="D751" i="1"/>
  <c r="C751" i="1"/>
  <c r="E698" i="1"/>
  <c r="I698" i="1" s="1"/>
  <c r="E696" i="1"/>
  <c r="I696" i="1" s="1"/>
  <c r="E695" i="1"/>
  <c r="I695" i="1" s="1"/>
  <c r="E694" i="1"/>
  <c r="I694" i="1" s="1"/>
  <c r="H692" i="1"/>
  <c r="G692" i="1"/>
  <c r="F692" i="1"/>
  <c r="D692" i="1"/>
  <c r="C692" i="1"/>
  <c r="H690" i="1"/>
  <c r="G690" i="1"/>
  <c r="F690" i="1"/>
  <c r="D690" i="1"/>
  <c r="C690" i="1"/>
  <c r="E689" i="1"/>
  <c r="I689" i="1" s="1"/>
  <c r="E688" i="1"/>
  <c r="I688" i="1" s="1"/>
  <c r="E687" i="1"/>
  <c r="I687" i="1" s="1"/>
  <c r="H685" i="1"/>
  <c r="G685" i="1"/>
  <c r="F685" i="1"/>
  <c r="D685" i="1"/>
  <c r="C685" i="1"/>
  <c r="H683" i="1"/>
  <c r="G683" i="1"/>
  <c r="F683" i="1"/>
  <c r="D683" i="1"/>
  <c r="C683" i="1"/>
  <c r="E682" i="1"/>
  <c r="I682" i="1" s="1"/>
  <c r="E681" i="1"/>
  <c r="I681" i="1" s="1"/>
  <c r="E680" i="1"/>
  <c r="I680" i="1" s="1"/>
  <c r="H678" i="1"/>
  <c r="G678" i="1"/>
  <c r="F678" i="1"/>
  <c r="D678" i="1"/>
  <c r="C678" i="1"/>
  <c r="H676" i="1"/>
  <c r="G676" i="1"/>
  <c r="F676" i="1"/>
  <c r="D676" i="1"/>
  <c r="C676" i="1"/>
  <c r="E673" i="1"/>
  <c r="I673" i="1" s="1"/>
  <c r="H672" i="1"/>
  <c r="G672" i="1"/>
  <c r="F672" i="1"/>
  <c r="D672" i="1"/>
  <c r="C672" i="1"/>
  <c r="E619" i="1"/>
  <c r="I619" i="1" s="1"/>
  <c r="E617" i="1"/>
  <c r="I617" i="1" s="1"/>
  <c r="E616" i="1"/>
  <c r="I616" i="1" s="1"/>
  <c r="E615" i="1"/>
  <c r="I615" i="1" s="1"/>
  <c r="H613" i="1"/>
  <c r="G613" i="1"/>
  <c r="F613" i="1"/>
  <c r="D613" i="1"/>
  <c r="C613" i="1"/>
  <c r="H611" i="1"/>
  <c r="G611" i="1"/>
  <c r="F611" i="1"/>
  <c r="D611" i="1"/>
  <c r="C611" i="1"/>
  <c r="E610" i="1"/>
  <c r="I610" i="1" s="1"/>
  <c r="E609" i="1"/>
  <c r="I609" i="1" s="1"/>
  <c r="E608" i="1"/>
  <c r="I608" i="1" s="1"/>
  <c r="H606" i="1"/>
  <c r="G606" i="1"/>
  <c r="F606" i="1"/>
  <c r="D606" i="1"/>
  <c r="C606" i="1"/>
  <c r="H604" i="1"/>
  <c r="G604" i="1"/>
  <c r="F604" i="1"/>
  <c r="D604" i="1"/>
  <c r="C604" i="1"/>
  <c r="E603" i="1"/>
  <c r="I603" i="1" s="1"/>
  <c r="E602" i="1"/>
  <c r="I602" i="1" s="1"/>
  <c r="E601" i="1"/>
  <c r="I601" i="1" s="1"/>
  <c r="H599" i="1"/>
  <c r="G599" i="1"/>
  <c r="F599" i="1"/>
  <c r="D599" i="1"/>
  <c r="C599" i="1"/>
  <c r="H597" i="1"/>
  <c r="G597" i="1"/>
  <c r="F597" i="1"/>
  <c r="D597" i="1"/>
  <c r="C597" i="1"/>
  <c r="E594" i="1"/>
  <c r="I594" i="1" s="1"/>
  <c r="H593" i="1"/>
  <c r="G593" i="1"/>
  <c r="F593" i="1"/>
  <c r="D593" i="1"/>
  <c r="C593" i="1"/>
  <c r="E570" i="1"/>
  <c r="I570" i="1" s="1"/>
  <c r="E568" i="1"/>
  <c r="I568" i="1" s="1"/>
  <c r="E567" i="1"/>
  <c r="I567" i="1" s="1"/>
  <c r="E566" i="1"/>
  <c r="I566" i="1" s="1"/>
  <c r="H564" i="1"/>
  <c r="G564" i="1"/>
  <c r="F564" i="1"/>
  <c r="D564" i="1"/>
  <c r="C564" i="1"/>
  <c r="H562" i="1"/>
  <c r="G562" i="1"/>
  <c r="F562" i="1"/>
  <c r="D562" i="1"/>
  <c r="C562" i="1"/>
  <c r="E561" i="1"/>
  <c r="I561" i="1" s="1"/>
  <c r="E560" i="1"/>
  <c r="I560" i="1" s="1"/>
  <c r="E559" i="1"/>
  <c r="I559" i="1" s="1"/>
  <c r="H557" i="1"/>
  <c r="G557" i="1"/>
  <c r="F557" i="1"/>
  <c r="D557" i="1"/>
  <c r="C557" i="1"/>
  <c r="H555" i="1"/>
  <c r="G555" i="1"/>
  <c r="F555" i="1"/>
  <c r="D555" i="1"/>
  <c r="C555" i="1"/>
  <c r="E554" i="1"/>
  <c r="I554" i="1" s="1"/>
  <c r="E553" i="1"/>
  <c r="I553" i="1" s="1"/>
  <c r="E552" i="1"/>
  <c r="I552" i="1" s="1"/>
  <c r="H550" i="1"/>
  <c r="G550" i="1"/>
  <c r="F550" i="1"/>
  <c r="D550" i="1"/>
  <c r="C550" i="1"/>
  <c r="H548" i="1"/>
  <c r="G548" i="1"/>
  <c r="F548" i="1"/>
  <c r="D548" i="1"/>
  <c r="C548" i="1"/>
  <c r="E545" i="1"/>
  <c r="I545" i="1" s="1"/>
  <c r="H544" i="1"/>
  <c r="G544" i="1"/>
  <c r="F544" i="1"/>
  <c r="D544" i="1"/>
  <c r="C544" i="1"/>
  <c r="E522" i="1"/>
  <c r="I522" i="1" s="1"/>
  <c r="E520" i="1"/>
  <c r="I520" i="1" s="1"/>
  <c r="E519" i="1"/>
  <c r="I519" i="1" s="1"/>
  <c r="E518" i="1"/>
  <c r="I518" i="1" s="1"/>
  <c r="H516" i="1"/>
  <c r="G516" i="1"/>
  <c r="F516" i="1"/>
  <c r="D516" i="1"/>
  <c r="C516" i="1"/>
  <c r="H514" i="1"/>
  <c r="G514" i="1"/>
  <c r="F514" i="1"/>
  <c r="D514" i="1"/>
  <c r="C514" i="1"/>
  <c r="E513" i="1"/>
  <c r="I513" i="1" s="1"/>
  <c r="E512" i="1"/>
  <c r="I512" i="1" s="1"/>
  <c r="E511" i="1"/>
  <c r="I511" i="1" s="1"/>
  <c r="H509" i="1"/>
  <c r="G509" i="1"/>
  <c r="F509" i="1"/>
  <c r="D509" i="1"/>
  <c r="C509" i="1"/>
  <c r="H507" i="1"/>
  <c r="G507" i="1"/>
  <c r="F507" i="1"/>
  <c r="D507" i="1"/>
  <c r="C507" i="1"/>
  <c r="E506" i="1"/>
  <c r="I506" i="1" s="1"/>
  <c r="E505" i="1"/>
  <c r="I505" i="1" s="1"/>
  <c r="E504" i="1"/>
  <c r="I504" i="1" s="1"/>
  <c r="H502" i="1"/>
  <c r="G502" i="1"/>
  <c r="F502" i="1"/>
  <c r="D502" i="1"/>
  <c r="C502" i="1"/>
  <c r="H500" i="1"/>
  <c r="G500" i="1"/>
  <c r="F500" i="1"/>
  <c r="D500" i="1"/>
  <c r="C500" i="1"/>
  <c r="E497" i="1"/>
  <c r="I497" i="1" s="1"/>
  <c r="H496" i="1"/>
  <c r="G496" i="1"/>
  <c r="F496" i="1"/>
  <c r="D496" i="1"/>
  <c r="C496" i="1"/>
  <c r="E473" i="1"/>
  <c r="I473" i="1" s="1"/>
  <c r="E471" i="1"/>
  <c r="I471" i="1" s="1"/>
  <c r="E470" i="1"/>
  <c r="I470" i="1" s="1"/>
  <c r="E469" i="1"/>
  <c r="I469" i="1" s="1"/>
  <c r="H467" i="1"/>
  <c r="G467" i="1"/>
  <c r="F467" i="1"/>
  <c r="D467" i="1"/>
  <c r="C467" i="1"/>
  <c r="H465" i="1"/>
  <c r="G465" i="1"/>
  <c r="F465" i="1"/>
  <c r="D465" i="1"/>
  <c r="C465" i="1"/>
  <c r="E464" i="1"/>
  <c r="I464" i="1" s="1"/>
  <c r="E463" i="1"/>
  <c r="I463" i="1" s="1"/>
  <c r="E462" i="1"/>
  <c r="I462" i="1" s="1"/>
  <c r="H460" i="1"/>
  <c r="G460" i="1"/>
  <c r="F460" i="1"/>
  <c r="D460" i="1"/>
  <c r="C460" i="1"/>
  <c r="H458" i="1"/>
  <c r="G458" i="1"/>
  <c r="F458" i="1"/>
  <c r="D458" i="1"/>
  <c r="C458" i="1"/>
  <c r="E457" i="1"/>
  <c r="E456" i="1"/>
  <c r="E455" i="1"/>
  <c r="H453" i="1"/>
  <c r="G453" i="1"/>
  <c r="D453" i="1"/>
  <c r="C453" i="1"/>
  <c r="H451" i="1"/>
  <c r="G451" i="1"/>
  <c r="D451" i="1"/>
  <c r="C451" i="1"/>
  <c r="E448" i="1"/>
  <c r="I448" i="1" s="1"/>
  <c r="H447" i="1"/>
  <c r="G447" i="1"/>
  <c r="F447" i="1"/>
  <c r="D447" i="1"/>
  <c r="C447" i="1"/>
  <c r="E394" i="1"/>
  <c r="I394" i="1" s="1"/>
  <c r="E392" i="1"/>
  <c r="I392" i="1" s="1"/>
  <c r="E391" i="1"/>
  <c r="I391" i="1" s="1"/>
  <c r="E390" i="1"/>
  <c r="I390" i="1" s="1"/>
  <c r="H388" i="1"/>
  <c r="G388" i="1"/>
  <c r="F388" i="1"/>
  <c r="D388" i="1"/>
  <c r="C388" i="1"/>
  <c r="H386" i="1"/>
  <c r="G386" i="1"/>
  <c r="F386" i="1"/>
  <c r="D386" i="1"/>
  <c r="C386" i="1"/>
  <c r="E385" i="1"/>
  <c r="I385" i="1" s="1"/>
  <c r="E384" i="1"/>
  <c r="I384" i="1" s="1"/>
  <c r="E383" i="1"/>
  <c r="I383" i="1" s="1"/>
  <c r="H381" i="1"/>
  <c r="G381" i="1"/>
  <c r="F381" i="1"/>
  <c r="D381" i="1"/>
  <c r="C381" i="1"/>
  <c r="H379" i="1"/>
  <c r="G379" i="1"/>
  <c r="F379" i="1"/>
  <c r="D379" i="1"/>
  <c r="C379" i="1"/>
  <c r="E378" i="1"/>
  <c r="I378" i="1" s="1"/>
  <c r="E377" i="1"/>
  <c r="I377" i="1" s="1"/>
  <c r="E376" i="1"/>
  <c r="I376" i="1" s="1"/>
  <c r="H374" i="1"/>
  <c r="G374" i="1"/>
  <c r="F374" i="1"/>
  <c r="D374" i="1"/>
  <c r="C374" i="1"/>
  <c r="H372" i="1"/>
  <c r="G372" i="1"/>
  <c r="F372" i="1"/>
  <c r="D372" i="1"/>
  <c r="C372" i="1"/>
  <c r="E369" i="1"/>
  <c r="I369" i="1" s="1"/>
  <c r="H368" i="1"/>
  <c r="G368" i="1"/>
  <c r="F368" i="1"/>
  <c r="D368" i="1"/>
  <c r="C368" i="1"/>
  <c r="E314" i="1"/>
  <c r="I314" i="1" s="1"/>
  <c r="E312" i="1"/>
  <c r="I312" i="1" s="1"/>
  <c r="E311" i="1"/>
  <c r="I311" i="1" s="1"/>
  <c r="E310" i="1"/>
  <c r="I310" i="1" s="1"/>
  <c r="H308" i="1"/>
  <c r="G308" i="1"/>
  <c r="F308" i="1"/>
  <c r="D308" i="1"/>
  <c r="C308" i="1"/>
  <c r="H306" i="1"/>
  <c r="G306" i="1"/>
  <c r="F306" i="1"/>
  <c r="D306" i="1"/>
  <c r="C306" i="1"/>
  <c r="E305" i="1"/>
  <c r="I305" i="1" s="1"/>
  <c r="E304" i="1"/>
  <c r="I304" i="1" s="1"/>
  <c r="E303" i="1"/>
  <c r="I303" i="1" s="1"/>
  <c r="H301" i="1"/>
  <c r="G301" i="1"/>
  <c r="F301" i="1"/>
  <c r="D301" i="1"/>
  <c r="C301" i="1"/>
  <c r="H299" i="1"/>
  <c r="G299" i="1"/>
  <c r="F299" i="1"/>
  <c r="D299" i="1"/>
  <c r="C299" i="1"/>
  <c r="E298" i="1"/>
  <c r="I298" i="1" s="1"/>
  <c r="H294" i="1"/>
  <c r="G294" i="1"/>
  <c r="F294" i="1"/>
  <c r="D294" i="1"/>
  <c r="H292" i="1"/>
  <c r="G292" i="1"/>
  <c r="F292" i="1"/>
  <c r="D292" i="1"/>
  <c r="E289" i="1"/>
  <c r="I289" i="1" s="1"/>
  <c r="H288" i="1"/>
  <c r="G288" i="1"/>
  <c r="F288" i="1"/>
  <c r="D288" i="1"/>
  <c r="C288" i="1"/>
  <c r="E265" i="1"/>
  <c r="I265" i="1" s="1"/>
  <c r="E263" i="1"/>
  <c r="I263" i="1" s="1"/>
  <c r="E262" i="1"/>
  <c r="I262" i="1" s="1"/>
  <c r="E261" i="1"/>
  <c r="I261" i="1" s="1"/>
  <c r="H259" i="1"/>
  <c r="G259" i="1"/>
  <c r="F259" i="1"/>
  <c r="D259" i="1"/>
  <c r="C259" i="1"/>
  <c r="H257" i="1"/>
  <c r="G257" i="1"/>
  <c r="F257" i="1"/>
  <c r="D257" i="1"/>
  <c r="C257" i="1"/>
  <c r="E256" i="1"/>
  <c r="I256" i="1" s="1"/>
  <c r="E255" i="1"/>
  <c r="I255" i="1" s="1"/>
  <c r="E254" i="1"/>
  <c r="I254" i="1" s="1"/>
  <c r="E217" i="1"/>
  <c r="I217" i="1" s="1"/>
  <c r="E215" i="1"/>
  <c r="I215" i="1" s="1"/>
  <c r="E214" i="1"/>
  <c r="I214" i="1" s="1"/>
  <c r="E213" i="1"/>
  <c r="I213" i="1" s="1"/>
  <c r="H211" i="1"/>
  <c r="G211" i="1"/>
  <c r="F211" i="1"/>
  <c r="D211" i="1"/>
  <c r="C211" i="1"/>
  <c r="H209" i="1"/>
  <c r="G209" i="1"/>
  <c r="F209" i="1"/>
  <c r="D209" i="1"/>
  <c r="C209" i="1"/>
  <c r="E208" i="1"/>
  <c r="I208" i="1" s="1"/>
  <c r="E207" i="1"/>
  <c r="I207" i="1" s="1"/>
  <c r="E206" i="1"/>
  <c r="I206" i="1" s="1"/>
  <c r="H204" i="1"/>
  <c r="G204" i="1"/>
  <c r="F204" i="1"/>
  <c r="D204" i="1"/>
  <c r="C204" i="1"/>
  <c r="H202" i="1"/>
  <c r="G202" i="1"/>
  <c r="F202" i="1"/>
  <c r="D202" i="1"/>
  <c r="C202" i="1"/>
  <c r="E201" i="1"/>
  <c r="I201" i="1" s="1"/>
  <c r="E199" i="1"/>
  <c r="H197" i="1"/>
  <c r="G197" i="1"/>
  <c r="D197" i="1"/>
  <c r="H195" i="1"/>
  <c r="G195" i="1"/>
  <c r="D195" i="1"/>
  <c r="E192" i="1"/>
  <c r="I192" i="1" s="1"/>
  <c r="H191" i="1"/>
  <c r="G191" i="1"/>
  <c r="F191" i="1"/>
  <c r="D191" i="1"/>
  <c r="C191" i="1"/>
  <c r="E138" i="1"/>
  <c r="I138" i="1" s="1"/>
  <c r="E136" i="1"/>
  <c r="I136" i="1" s="1"/>
  <c r="E135" i="1"/>
  <c r="I135" i="1" s="1"/>
  <c r="E134" i="1"/>
  <c r="I134" i="1" s="1"/>
  <c r="H132" i="1"/>
  <c r="G132" i="1"/>
  <c r="F132" i="1"/>
  <c r="D132" i="1"/>
  <c r="C132" i="1"/>
  <c r="H130" i="1"/>
  <c r="G130" i="1"/>
  <c r="F130" i="1"/>
  <c r="D130" i="1"/>
  <c r="C130" i="1"/>
  <c r="E129" i="1"/>
  <c r="I129" i="1" s="1"/>
  <c r="E128" i="1"/>
  <c r="I128" i="1" s="1"/>
  <c r="H125" i="1"/>
  <c r="G125" i="1"/>
  <c r="F125" i="1"/>
  <c r="D125" i="1"/>
  <c r="H123" i="1"/>
  <c r="G123" i="1"/>
  <c r="F123" i="1"/>
  <c r="D123" i="1"/>
  <c r="E122" i="1"/>
  <c r="I122" i="1" s="1"/>
  <c r="E121" i="1"/>
  <c r="I121" i="1" s="1"/>
  <c r="E120" i="1"/>
  <c r="I120" i="1" s="1"/>
  <c r="H118" i="1"/>
  <c r="G118" i="1"/>
  <c r="F118" i="1"/>
  <c r="D118" i="1"/>
  <c r="C118" i="1"/>
  <c r="H116" i="1"/>
  <c r="G116" i="1"/>
  <c r="F116" i="1"/>
  <c r="D116" i="1"/>
  <c r="C116" i="1"/>
  <c r="E113" i="1"/>
  <c r="H112" i="1"/>
  <c r="G112" i="1"/>
  <c r="F112" i="1"/>
  <c r="D112" i="1"/>
  <c r="C112" i="1"/>
  <c r="E895" i="1"/>
  <c r="I895" i="1" s="1"/>
  <c r="E894" i="1"/>
  <c r="I894" i="1" s="1"/>
  <c r="E893" i="1"/>
  <c r="I893" i="1" s="1"/>
  <c r="H892" i="1"/>
  <c r="G892" i="1"/>
  <c r="F892" i="1"/>
  <c r="D892" i="1"/>
  <c r="C892" i="1"/>
  <c r="E891" i="1"/>
  <c r="I891" i="1" s="1"/>
  <c r="E890" i="1"/>
  <c r="I890" i="1" s="1"/>
  <c r="E889" i="1"/>
  <c r="I889" i="1" s="1"/>
  <c r="H888" i="1"/>
  <c r="G888" i="1"/>
  <c r="F888" i="1"/>
  <c r="D888" i="1"/>
  <c r="C888" i="1"/>
  <c r="E887" i="1"/>
  <c r="I887" i="1" s="1"/>
  <c r="E886" i="1"/>
  <c r="I886" i="1" s="1"/>
  <c r="E885" i="1"/>
  <c r="I885" i="1" s="1"/>
  <c r="H884" i="1"/>
  <c r="G884" i="1"/>
  <c r="F884" i="1"/>
  <c r="D884" i="1"/>
  <c r="C884" i="1"/>
  <c r="E882" i="1"/>
  <c r="I882" i="1" s="1"/>
  <c r="E881" i="1"/>
  <c r="I881" i="1" s="1"/>
  <c r="E880" i="1"/>
  <c r="I880" i="1" s="1"/>
  <c r="E846" i="1"/>
  <c r="I846" i="1" s="1"/>
  <c r="E845" i="1"/>
  <c r="I845" i="1" s="1"/>
  <c r="E844" i="1"/>
  <c r="I844" i="1" s="1"/>
  <c r="H843" i="1"/>
  <c r="G843" i="1"/>
  <c r="F843" i="1"/>
  <c r="D843" i="1"/>
  <c r="C843" i="1"/>
  <c r="E842" i="1"/>
  <c r="I842" i="1" s="1"/>
  <c r="E841" i="1"/>
  <c r="I841" i="1" s="1"/>
  <c r="E840" i="1"/>
  <c r="I840" i="1" s="1"/>
  <c r="H839" i="1"/>
  <c r="G839" i="1"/>
  <c r="F839" i="1"/>
  <c r="D839" i="1"/>
  <c r="C839" i="1"/>
  <c r="E838" i="1"/>
  <c r="I838" i="1" s="1"/>
  <c r="E837" i="1"/>
  <c r="I837" i="1" s="1"/>
  <c r="E836" i="1"/>
  <c r="I836" i="1" s="1"/>
  <c r="H835" i="1"/>
  <c r="H834" i="1" s="1"/>
  <c r="H830" i="1" s="1"/>
  <c r="H829" i="1" s="1"/>
  <c r="G835" i="1"/>
  <c r="F835" i="1"/>
  <c r="D835" i="1"/>
  <c r="D834" i="1" s="1"/>
  <c r="D830" i="1" s="1"/>
  <c r="D829" i="1" s="1"/>
  <c r="C835" i="1"/>
  <c r="E833" i="1"/>
  <c r="I833" i="1" s="1"/>
  <c r="E832" i="1"/>
  <c r="I832" i="1" s="1"/>
  <c r="E831" i="1"/>
  <c r="I831" i="1" s="1"/>
  <c r="E798" i="1"/>
  <c r="I798" i="1" s="1"/>
  <c r="E797" i="1"/>
  <c r="I797" i="1" s="1"/>
  <c r="E796" i="1"/>
  <c r="I796" i="1" s="1"/>
  <c r="H795" i="1"/>
  <c r="G795" i="1"/>
  <c r="F795" i="1"/>
  <c r="D795" i="1"/>
  <c r="C795" i="1"/>
  <c r="E794" i="1"/>
  <c r="I794" i="1" s="1"/>
  <c r="E793" i="1"/>
  <c r="I793" i="1" s="1"/>
  <c r="E792" i="1"/>
  <c r="I792" i="1" s="1"/>
  <c r="H791" i="1"/>
  <c r="G791" i="1"/>
  <c r="F791" i="1"/>
  <c r="D791" i="1"/>
  <c r="C791" i="1"/>
  <c r="E790" i="1"/>
  <c r="I790" i="1" s="1"/>
  <c r="E789" i="1"/>
  <c r="I789" i="1" s="1"/>
  <c r="E788" i="1"/>
  <c r="I788" i="1" s="1"/>
  <c r="H787" i="1"/>
  <c r="H786" i="1" s="1"/>
  <c r="H782" i="1" s="1"/>
  <c r="H781" i="1" s="1"/>
  <c r="G787" i="1"/>
  <c r="F787" i="1"/>
  <c r="F786" i="1" s="1"/>
  <c r="F782" i="1" s="1"/>
  <c r="F781" i="1" s="1"/>
  <c r="D787" i="1"/>
  <c r="D786" i="1" s="1"/>
  <c r="D782" i="1" s="1"/>
  <c r="D781" i="1" s="1"/>
  <c r="C787" i="1"/>
  <c r="E785" i="1"/>
  <c r="I785" i="1" s="1"/>
  <c r="E784" i="1"/>
  <c r="I784" i="1" s="1"/>
  <c r="E783" i="1"/>
  <c r="I783" i="1" s="1"/>
  <c r="E749" i="1"/>
  <c r="I749" i="1" s="1"/>
  <c r="E748" i="1"/>
  <c r="I748" i="1" s="1"/>
  <c r="E747" i="1"/>
  <c r="I747" i="1" s="1"/>
  <c r="H746" i="1"/>
  <c r="G746" i="1"/>
  <c r="F746" i="1"/>
  <c r="D746" i="1"/>
  <c r="C746" i="1"/>
  <c r="E745" i="1"/>
  <c r="I745" i="1" s="1"/>
  <c r="E744" i="1"/>
  <c r="I744" i="1" s="1"/>
  <c r="E743" i="1"/>
  <c r="I743" i="1" s="1"/>
  <c r="H742" i="1"/>
  <c r="G742" i="1"/>
  <c r="F742" i="1"/>
  <c r="D742" i="1"/>
  <c r="C742" i="1"/>
  <c r="E741" i="1"/>
  <c r="I741" i="1" s="1"/>
  <c r="E740" i="1"/>
  <c r="I740" i="1" s="1"/>
  <c r="E739" i="1"/>
  <c r="I739" i="1" s="1"/>
  <c r="H738" i="1"/>
  <c r="G738" i="1"/>
  <c r="G737" i="1" s="1"/>
  <c r="G733" i="1" s="1"/>
  <c r="G732" i="1" s="1"/>
  <c r="F738" i="1"/>
  <c r="D738" i="1"/>
  <c r="C738" i="1"/>
  <c r="C737" i="1" s="1"/>
  <c r="E735" i="1"/>
  <c r="I735" i="1" s="1"/>
  <c r="E734" i="1"/>
  <c r="I734" i="1" s="1"/>
  <c r="E670" i="1"/>
  <c r="I670" i="1" s="1"/>
  <c r="E669" i="1"/>
  <c r="I669" i="1" s="1"/>
  <c r="E668" i="1"/>
  <c r="I668" i="1" s="1"/>
  <c r="H667" i="1"/>
  <c r="G667" i="1"/>
  <c r="F667" i="1"/>
  <c r="D667" i="1"/>
  <c r="C667" i="1"/>
  <c r="E666" i="1"/>
  <c r="I666" i="1" s="1"/>
  <c r="E665" i="1"/>
  <c r="I665" i="1" s="1"/>
  <c r="E664" i="1"/>
  <c r="I664" i="1" s="1"/>
  <c r="H663" i="1"/>
  <c r="G663" i="1"/>
  <c r="F663" i="1"/>
  <c r="D663" i="1"/>
  <c r="C663" i="1"/>
  <c r="E662" i="1"/>
  <c r="I662" i="1" s="1"/>
  <c r="E661" i="1"/>
  <c r="I661" i="1" s="1"/>
  <c r="E660" i="1"/>
  <c r="I660" i="1" s="1"/>
  <c r="H659" i="1"/>
  <c r="G659" i="1"/>
  <c r="F659" i="1"/>
  <c r="D659" i="1"/>
  <c r="C659" i="1"/>
  <c r="C658" i="1" s="1"/>
  <c r="C654" i="1" s="1"/>
  <c r="C653" i="1" s="1"/>
  <c r="C623" i="1" s="1"/>
  <c r="E657" i="1"/>
  <c r="I657" i="1" s="1"/>
  <c r="E656" i="1"/>
  <c r="I656" i="1" s="1"/>
  <c r="E655" i="1"/>
  <c r="I655" i="1" s="1"/>
  <c r="E591" i="1"/>
  <c r="I591" i="1" s="1"/>
  <c r="E590" i="1"/>
  <c r="I590" i="1" s="1"/>
  <c r="E589" i="1"/>
  <c r="I589" i="1" s="1"/>
  <c r="H588" i="1"/>
  <c r="G588" i="1"/>
  <c r="F588" i="1"/>
  <c r="D588" i="1"/>
  <c r="C588" i="1"/>
  <c r="E587" i="1"/>
  <c r="I587" i="1" s="1"/>
  <c r="E586" i="1"/>
  <c r="I586" i="1" s="1"/>
  <c r="E585" i="1"/>
  <c r="I585" i="1" s="1"/>
  <c r="H584" i="1"/>
  <c r="G584" i="1"/>
  <c r="F584" i="1"/>
  <c r="D584" i="1"/>
  <c r="C584" i="1"/>
  <c r="E583" i="1"/>
  <c r="I583" i="1" s="1"/>
  <c r="E582" i="1"/>
  <c r="I582" i="1" s="1"/>
  <c r="E581" i="1"/>
  <c r="I581" i="1" s="1"/>
  <c r="H580" i="1"/>
  <c r="G580" i="1"/>
  <c r="F580" i="1"/>
  <c r="D580" i="1"/>
  <c r="C580" i="1"/>
  <c r="E578" i="1"/>
  <c r="I578" i="1" s="1"/>
  <c r="E577" i="1"/>
  <c r="I577" i="1" s="1"/>
  <c r="E576" i="1"/>
  <c r="I576" i="1" s="1"/>
  <c r="E542" i="1"/>
  <c r="I542" i="1" s="1"/>
  <c r="E541" i="1"/>
  <c r="I541" i="1" s="1"/>
  <c r="E540" i="1"/>
  <c r="I540" i="1" s="1"/>
  <c r="H539" i="1"/>
  <c r="G539" i="1"/>
  <c r="F539" i="1"/>
  <c r="D539" i="1"/>
  <c r="C539" i="1"/>
  <c r="E538" i="1"/>
  <c r="I538" i="1" s="1"/>
  <c r="E537" i="1"/>
  <c r="I537" i="1" s="1"/>
  <c r="E536" i="1"/>
  <c r="I536" i="1" s="1"/>
  <c r="H535" i="1"/>
  <c r="G535" i="1"/>
  <c r="F535" i="1"/>
  <c r="D535" i="1"/>
  <c r="C535" i="1"/>
  <c r="E534" i="1"/>
  <c r="I534" i="1" s="1"/>
  <c r="E533" i="1"/>
  <c r="I533" i="1" s="1"/>
  <c r="E532" i="1"/>
  <c r="I532" i="1" s="1"/>
  <c r="H531" i="1"/>
  <c r="G531" i="1"/>
  <c r="F531" i="1"/>
  <c r="F530" i="1" s="1"/>
  <c r="F526" i="1" s="1"/>
  <c r="F525" i="1" s="1"/>
  <c r="D531" i="1"/>
  <c r="C531" i="1"/>
  <c r="C530" i="1" s="1"/>
  <c r="C526" i="1" s="1"/>
  <c r="C525" i="1" s="1"/>
  <c r="E529" i="1"/>
  <c r="I529" i="1" s="1"/>
  <c r="E528" i="1"/>
  <c r="I528" i="1" s="1"/>
  <c r="E527" i="1"/>
  <c r="I527" i="1" s="1"/>
  <c r="E494" i="1"/>
  <c r="I494" i="1" s="1"/>
  <c r="E493" i="1"/>
  <c r="I493" i="1" s="1"/>
  <c r="E492" i="1"/>
  <c r="I492" i="1" s="1"/>
  <c r="H491" i="1"/>
  <c r="G491" i="1"/>
  <c r="F491" i="1"/>
  <c r="D491" i="1"/>
  <c r="C491" i="1"/>
  <c r="E490" i="1"/>
  <c r="I490" i="1" s="1"/>
  <c r="E489" i="1"/>
  <c r="I489" i="1" s="1"/>
  <c r="E488" i="1"/>
  <c r="I488" i="1" s="1"/>
  <c r="H487" i="1"/>
  <c r="G487" i="1"/>
  <c r="F487" i="1"/>
  <c r="D487" i="1"/>
  <c r="C487" i="1"/>
  <c r="E486" i="1"/>
  <c r="I486" i="1" s="1"/>
  <c r="E485" i="1"/>
  <c r="I485" i="1" s="1"/>
  <c r="E484" i="1"/>
  <c r="I484" i="1" s="1"/>
  <c r="H483" i="1"/>
  <c r="G483" i="1"/>
  <c r="F483" i="1"/>
  <c r="F482" i="1" s="1"/>
  <c r="F478" i="1" s="1"/>
  <c r="F477" i="1" s="1"/>
  <c r="D483" i="1"/>
  <c r="D482" i="1" s="1"/>
  <c r="D478" i="1" s="1"/>
  <c r="D477" i="1" s="1"/>
  <c r="C483" i="1"/>
  <c r="E481" i="1"/>
  <c r="I481" i="1" s="1"/>
  <c r="E480" i="1"/>
  <c r="I480" i="1" s="1"/>
  <c r="E479" i="1"/>
  <c r="I479" i="1" s="1"/>
  <c r="E366" i="1"/>
  <c r="I366" i="1" s="1"/>
  <c r="E365" i="1"/>
  <c r="I365" i="1" s="1"/>
  <c r="E364" i="1"/>
  <c r="I364" i="1" s="1"/>
  <c r="H363" i="1"/>
  <c r="G363" i="1"/>
  <c r="F363" i="1"/>
  <c r="D363" i="1"/>
  <c r="C363" i="1"/>
  <c r="E362" i="1"/>
  <c r="I362" i="1" s="1"/>
  <c r="E361" i="1"/>
  <c r="I361" i="1" s="1"/>
  <c r="E360" i="1"/>
  <c r="I360" i="1" s="1"/>
  <c r="H359" i="1"/>
  <c r="G359" i="1"/>
  <c r="F359" i="1"/>
  <c r="F354" i="1" s="1"/>
  <c r="F350" i="1" s="1"/>
  <c r="F349" i="1" s="1"/>
  <c r="F319" i="1" s="1"/>
  <c r="D359" i="1"/>
  <c r="C359" i="1"/>
  <c r="C354" i="1" s="1"/>
  <c r="C350" i="1" s="1"/>
  <c r="C349" i="1" s="1"/>
  <c r="C319" i="1" s="1"/>
  <c r="E358" i="1"/>
  <c r="I358" i="1" s="1"/>
  <c r="E357" i="1"/>
  <c r="I357" i="1" s="1"/>
  <c r="E356" i="1"/>
  <c r="I356" i="1" s="1"/>
  <c r="H355" i="1"/>
  <c r="H354" i="1" s="1"/>
  <c r="H350" i="1" s="1"/>
  <c r="H349" i="1" s="1"/>
  <c r="H319" i="1" s="1"/>
  <c r="G355" i="1"/>
  <c r="D355" i="1"/>
  <c r="E353" i="1"/>
  <c r="I353" i="1" s="1"/>
  <c r="E351" i="1"/>
  <c r="I351" i="1" s="1"/>
  <c r="E286" i="1"/>
  <c r="I286" i="1" s="1"/>
  <c r="E285" i="1"/>
  <c r="I285" i="1" s="1"/>
  <c r="E284" i="1"/>
  <c r="I284" i="1" s="1"/>
  <c r="H283" i="1"/>
  <c r="G283" i="1"/>
  <c r="F283" i="1"/>
  <c r="D283" i="1"/>
  <c r="C283" i="1"/>
  <c r="E282" i="1"/>
  <c r="I282" i="1" s="1"/>
  <c r="E281" i="1"/>
  <c r="I281" i="1" s="1"/>
  <c r="E280" i="1"/>
  <c r="I280" i="1" s="1"/>
  <c r="H279" i="1"/>
  <c r="G279" i="1"/>
  <c r="F279" i="1"/>
  <c r="D279" i="1"/>
  <c r="C279" i="1"/>
  <c r="E278" i="1"/>
  <c r="I278" i="1" s="1"/>
  <c r="E277" i="1"/>
  <c r="I277" i="1" s="1"/>
  <c r="E276" i="1"/>
  <c r="I276" i="1" s="1"/>
  <c r="H275" i="1"/>
  <c r="G275" i="1"/>
  <c r="G274" i="1" s="1"/>
  <c r="G270" i="1" s="1"/>
  <c r="G269" i="1" s="1"/>
  <c r="F275" i="1"/>
  <c r="D275" i="1"/>
  <c r="D274" i="1" s="1"/>
  <c r="D270" i="1" s="1"/>
  <c r="D269" i="1" s="1"/>
  <c r="C275" i="1"/>
  <c r="C274" i="1" s="1"/>
  <c r="C270" i="1" s="1"/>
  <c r="C269" i="1" s="1"/>
  <c r="E273" i="1"/>
  <c r="I273" i="1" s="1"/>
  <c r="E272" i="1"/>
  <c r="I272" i="1" s="1"/>
  <c r="E189" i="1"/>
  <c r="I189" i="1" s="1"/>
  <c r="E188" i="1"/>
  <c r="I188" i="1" s="1"/>
  <c r="E187" i="1"/>
  <c r="I187" i="1" s="1"/>
  <c r="H186" i="1"/>
  <c r="G186" i="1"/>
  <c r="F186" i="1"/>
  <c r="D186" i="1"/>
  <c r="C186" i="1"/>
  <c r="E185" i="1"/>
  <c r="I185" i="1" s="1"/>
  <c r="E184" i="1"/>
  <c r="I184" i="1" s="1"/>
  <c r="E183" i="1"/>
  <c r="I183" i="1" s="1"/>
  <c r="H182" i="1"/>
  <c r="G182" i="1"/>
  <c r="F182" i="1"/>
  <c r="D182" i="1"/>
  <c r="C182" i="1"/>
  <c r="E181" i="1"/>
  <c r="I181" i="1" s="1"/>
  <c r="E180" i="1"/>
  <c r="I180" i="1" s="1"/>
  <c r="E179" i="1"/>
  <c r="I179" i="1" s="1"/>
  <c r="H178" i="1"/>
  <c r="G178" i="1"/>
  <c r="G177" i="1" s="1"/>
  <c r="G173" i="1" s="1"/>
  <c r="G172" i="1" s="1"/>
  <c r="F178" i="1"/>
  <c r="D178" i="1"/>
  <c r="E175" i="1"/>
  <c r="I175" i="1" s="1"/>
  <c r="E174" i="1"/>
  <c r="E110" i="1"/>
  <c r="I110" i="1" s="1"/>
  <c r="E109" i="1"/>
  <c r="I109" i="1" s="1"/>
  <c r="E108" i="1"/>
  <c r="I108" i="1" s="1"/>
  <c r="H107" i="1"/>
  <c r="G107" i="1"/>
  <c r="F107" i="1"/>
  <c r="D107" i="1"/>
  <c r="C107" i="1"/>
  <c r="E106" i="1"/>
  <c r="I106" i="1" s="1"/>
  <c r="E105" i="1"/>
  <c r="I105" i="1" s="1"/>
  <c r="H103" i="1"/>
  <c r="G103" i="1"/>
  <c r="F103" i="1"/>
  <c r="D103" i="1"/>
  <c r="E102" i="1"/>
  <c r="I102" i="1" s="1"/>
  <c r="E101" i="1"/>
  <c r="I101" i="1" s="1"/>
  <c r="E100" i="1"/>
  <c r="I100" i="1" s="1"/>
  <c r="H99" i="1"/>
  <c r="G99" i="1"/>
  <c r="F99" i="1"/>
  <c r="D99" i="1"/>
  <c r="C99" i="1"/>
  <c r="E96" i="1"/>
  <c r="I96" i="1" s="1"/>
  <c r="D225" i="1" l="1"/>
  <c r="D221" i="1" s="1"/>
  <c r="C733" i="1"/>
  <c r="C732" i="1" s="1"/>
  <c r="D658" i="1"/>
  <c r="D654" i="1" s="1"/>
  <c r="D653" i="1" s="1"/>
  <c r="D623" i="1" s="1"/>
  <c r="I248" i="1"/>
  <c r="D98" i="1"/>
  <c r="G98" i="1"/>
  <c r="G94" i="1" s="1"/>
  <c r="G93" i="1" s="1"/>
  <c r="G63" i="1" s="1"/>
  <c r="I174" i="1"/>
  <c r="C103" i="1"/>
  <c r="E104" i="1"/>
  <c r="I104" i="1" s="1"/>
  <c r="F243" i="1"/>
  <c r="F242" i="1" s="1"/>
  <c r="F238" i="1" s="1"/>
  <c r="F14" i="1"/>
  <c r="F327" i="1"/>
  <c r="C39" i="1"/>
  <c r="F579" i="1"/>
  <c r="F575" i="1" s="1"/>
  <c r="F574" i="1" s="1"/>
  <c r="F398" i="1" s="1"/>
  <c r="I240" i="1"/>
  <c r="C243" i="1"/>
  <c r="C125" i="1"/>
  <c r="I224" i="1"/>
  <c r="C123" i="1"/>
  <c r="C115" i="1" s="1"/>
  <c r="C111" i="1" s="1"/>
  <c r="F16" i="1"/>
  <c r="C14" i="1"/>
  <c r="E14" i="1" s="1"/>
  <c r="C80" i="1"/>
  <c r="E80" i="1" s="1"/>
  <c r="I80" i="1" s="1"/>
  <c r="I222" i="1"/>
  <c r="F197" i="1"/>
  <c r="I200" i="1"/>
  <c r="E191" i="1"/>
  <c r="I191" i="1" s="1"/>
  <c r="E234" i="1"/>
  <c r="I234" i="1" s="1"/>
  <c r="G115" i="1"/>
  <c r="G111" i="1" s="1"/>
  <c r="G225" i="1"/>
  <c r="G221" i="1" s="1"/>
  <c r="C834" i="1"/>
  <c r="C830" i="1" s="1"/>
  <c r="C829" i="1" s="1"/>
  <c r="E16" i="1"/>
  <c r="I199" i="1"/>
  <c r="E751" i="1"/>
  <c r="I751" i="1" s="1"/>
  <c r="C579" i="1"/>
  <c r="C575" i="1" s="1"/>
  <c r="C574" i="1" s="1"/>
  <c r="E19" i="1"/>
  <c r="D900" i="1"/>
  <c r="D896" i="1" s="1"/>
  <c r="E672" i="1"/>
  <c r="I672" i="1" s="1"/>
  <c r="C178" i="1"/>
  <c r="D499" i="1"/>
  <c r="D495" i="1" s="1"/>
  <c r="D524" i="1" s="1"/>
  <c r="F547" i="1"/>
  <c r="E593" i="1"/>
  <c r="I593" i="1" s="1"/>
  <c r="H675" i="1"/>
  <c r="H671" i="1" s="1"/>
  <c r="F225" i="1"/>
  <c r="F221" i="1" s="1"/>
  <c r="E252" i="1"/>
  <c r="I252" i="1" s="1"/>
  <c r="C195" i="1"/>
  <c r="C194" i="1" s="1"/>
  <c r="C190" i="1" s="1"/>
  <c r="C450" i="1"/>
  <c r="C446" i="1" s="1"/>
  <c r="C475" i="1" s="1"/>
  <c r="E544" i="1"/>
  <c r="I544" i="1" s="1"/>
  <c r="C242" i="1"/>
  <c r="C238" i="1" s="1"/>
  <c r="E250" i="1"/>
  <c r="I250" i="1" s="1"/>
  <c r="E288" i="1"/>
  <c r="I288" i="1" s="1"/>
  <c r="C197" i="1"/>
  <c r="D354" i="1"/>
  <c r="D350" i="1" s="1"/>
  <c r="D349" i="1" s="1"/>
  <c r="D319" i="1" s="1"/>
  <c r="H194" i="1"/>
  <c r="H190" i="1" s="1"/>
  <c r="I176" i="1"/>
  <c r="C294" i="1"/>
  <c r="E230" i="1"/>
  <c r="I230" i="1" s="1"/>
  <c r="E496" i="1"/>
  <c r="I496" i="1" s="1"/>
  <c r="C226" i="1"/>
  <c r="C225" i="1" s="1"/>
  <c r="C221" i="1" s="1"/>
  <c r="D242" i="1"/>
  <c r="D238" i="1" s="1"/>
  <c r="C153" i="1"/>
  <c r="E153" i="1" s="1"/>
  <c r="C292" i="1"/>
  <c r="C291" i="1" s="1"/>
  <c r="C287" i="1" s="1"/>
  <c r="C316" i="1" s="1"/>
  <c r="E447" i="1"/>
  <c r="I447" i="1" s="1"/>
  <c r="G242" i="1"/>
  <c r="G238" i="1" s="1"/>
  <c r="G371" i="1"/>
  <c r="G367" i="1" s="1"/>
  <c r="H450" i="1"/>
  <c r="H446" i="1" s="1"/>
  <c r="H475" i="1" s="1"/>
  <c r="D754" i="1"/>
  <c r="D750" i="1" s="1"/>
  <c r="F803" i="1"/>
  <c r="E848" i="1"/>
  <c r="I848" i="1" s="1"/>
  <c r="C152" i="1"/>
  <c r="H242" i="1"/>
  <c r="H238" i="1" s="1"/>
  <c r="F291" i="1"/>
  <c r="E800" i="1"/>
  <c r="I800" i="1" s="1"/>
  <c r="H225" i="1"/>
  <c r="H221" i="1" s="1"/>
  <c r="E368" i="1"/>
  <c r="I368" i="1" s="1"/>
  <c r="I247" i="1"/>
  <c r="E243" i="1"/>
  <c r="E226" i="1"/>
  <c r="I227" i="1"/>
  <c r="F152" i="1"/>
  <c r="F245" i="1"/>
  <c r="E246" i="1"/>
  <c r="I246" i="1" s="1"/>
  <c r="I237" i="1"/>
  <c r="C245" i="1"/>
  <c r="F19" i="1"/>
  <c r="F18" i="1" s="1"/>
  <c r="F195" i="1"/>
  <c r="F194" i="1" s="1"/>
  <c r="F153" i="1"/>
  <c r="E95" i="1"/>
  <c r="I95" i="1" s="1"/>
  <c r="E97" i="1"/>
  <c r="I97" i="1" s="1"/>
  <c r="D94" i="1"/>
  <c r="D93" i="1" s="1"/>
  <c r="D63" i="1" s="1"/>
  <c r="G499" i="1"/>
  <c r="G495" i="1" s="1"/>
  <c r="G754" i="1"/>
  <c r="G750" i="1" s="1"/>
  <c r="G779" i="1" s="1"/>
  <c r="F115" i="1"/>
  <c r="G194" i="1"/>
  <c r="G190" i="1" s="1"/>
  <c r="G219" i="1" s="1"/>
  <c r="D291" i="1"/>
  <c r="D287" i="1" s="1"/>
  <c r="D316" i="1" s="1"/>
  <c r="F371" i="1"/>
  <c r="G450" i="1"/>
  <c r="G446" i="1" s="1"/>
  <c r="G475" i="1" s="1"/>
  <c r="H499" i="1"/>
  <c r="H495" i="1" s="1"/>
  <c r="D547" i="1"/>
  <c r="D543" i="1" s="1"/>
  <c r="F596" i="1"/>
  <c r="H754" i="1"/>
  <c r="H750" i="1" s="1"/>
  <c r="D803" i="1"/>
  <c r="D799" i="1" s="1"/>
  <c r="D828" i="1" s="1"/>
  <c r="F851" i="1"/>
  <c r="C900" i="1"/>
  <c r="C896" i="1" s="1"/>
  <c r="H900" i="1"/>
  <c r="H896" i="1" s="1"/>
  <c r="E73" i="1"/>
  <c r="I73" i="1" s="1"/>
  <c r="H115" i="1"/>
  <c r="H111" i="1" s="1"/>
  <c r="D194" i="1"/>
  <c r="D190" i="1" s="1"/>
  <c r="G291" i="1"/>
  <c r="G287" i="1" s="1"/>
  <c r="G316" i="1" s="1"/>
  <c r="C371" i="1"/>
  <c r="C367" i="1" s="1"/>
  <c r="C396" i="1" s="1"/>
  <c r="H371" i="1"/>
  <c r="H367" i="1" s="1"/>
  <c r="H396" i="1" s="1"/>
  <c r="D450" i="1"/>
  <c r="D446" i="1" s="1"/>
  <c r="D475" i="1" s="1"/>
  <c r="F499" i="1"/>
  <c r="C499" i="1"/>
  <c r="C495" i="1" s="1"/>
  <c r="G547" i="1"/>
  <c r="G543" i="1" s="1"/>
  <c r="C596" i="1"/>
  <c r="C592" i="1" s="1"/>
  <c r="H596" i="1"/>
  <c r="H592" i="1" s="1"/>
  <c r="G596" i="1"/>
  <c r="G592" i="1" s="1"/>
  <c r="D675" i="1"/>
  <c r="D671" i="1" s="1"/>
  <c r="C675" i="1"/>
  <c r="C671" i="1" s="1"/>
  <c r="C700" i="1" s="1"/>
  <c r="G675" i="1"/>
  <c r="G671" i="1" s="1"/>
  <c r="F754" i="1"/>
  <c r="C754" i="1"/>
  <c r="C750" i="1" s="1"/>
  <c r="C779" i="1" s="1"/>
  <c r="G803" i="1"/>
  <c r="G799" i="1" s="1"/>
  <c r="C851" i="1"/>
  <c r="C847" i="1" s="1"/>
  <c r="H851" i="1"/>
  <c r="H847" i="1" s="1"/>
  <c r="H876" i="1" s="1"/>
  <c r="G851" i="1"/>
  <c r="G847" i="1" s="1"/>
  <c r="F900" i="1"/>
  <c r="D115" i="1"/>
  <c r="D111" i="1" s="1"/>
  <c r="H291" i="1"/>
  <c r="H287" i="1" s="1"/>
  <c r="D371" i="1"/>
  <c r="D367" i="1" s="1"/>
  <c r="C547" i="1"/>
  <c r="C543" i="1" s="1"/>
  <c r="C572" i="1" s="1"/>
  <c r="H547" i="1"/>
  <c r="H543" i="1" s="1"/>
  <c r="D596" i="1"/>
  <c r="D592" i="1" s="1"/>
  <c r="F675" i="1"/>
  <c r="C803" i="1"/>
  <c r="C799" i="1" s="1"/>
  <c r="H803" i="1"/>
  <c r="H799" i="1" s="1"/>
  <c r="H828" i="1" s="1"/>
  <c r="D851" i="1"/>
  <c r="D847" i="1" s="1"/>
  <c r="D876" i="1" s="1"/>
  <c r="G900" i="1"/>
  <c r="G896" i="1" s="1"/>
  <c r="E167" i="1"/>
  <c r="I167" i="1" s="1"/>
  <c r="E23" i="1"/>
  <c r="I23" i="1" s="1"/>
  <c r="E25" i="1"/>
  <c r="I25" i="1" s="1"/>
  <c r="E15" i="1"/>
  <c r="I15" i="1" s="1"/>
  <c r="E20" i="1"/>
  <c r="I20" i="1" s="1"/>
  <c r="E27" i="1"/>
  <c r="I27" i="1" s="1"/>
  <c r="E29" i="1"/>
  <c r="I29" i="1" s="1"/>
  <c r="D85" i="1"/>
  <c r="C69" i="1"/>
  <c r="E75" i="1"/>
  <c r="I75" i="1" s="1"/>
  <c r="H18" i="1"/>
  <c r="E410" i="1"/>
  <c r="E423" i="1"/>
  <c r="I423" i="1" s="1"/>
  <c r="D22" i="1"/>
  <c r="F26" i="1"/>
  <c r="D71" i="1"/>
  <c r="C26" i="1"/>
  <c r="I72" i="1"/>
  <c r="H78" i="1"/>
  <c r="I725" i="1"/>
  <c r="I407" i="1"/>
  <c r="I414" i="1"/>
  <c r="E336" i="1"/>
  <c r="I336" i="1" s="1"/>
  <c r="E343" i="1"/>
  <c r="I343" i="1" s="1"/>
  <c r="I428" i="1"/>
  <c r="I711" i="1"/>
  <c r="E897" i="1"/>
  <c r="I897" i="1" s="1"/>
  <c r="I898" i="1"/>
  <c r="I646" i="1"/>
  <c r="I328" i="1"/>
  <c r="E112" i="1"/>
  <c r="I112" i="1" s="1"/>
  <c r="I113" i="1"/>
  <c r="I239" i="1"/>
  <c r="I718" i="1"/>
  <c r="I639" i="1"/>
  <c r="I342" i="1"/>
  <c r="I79" i="1"/>
  <c r="D645" i="1"/>
  <c r="E416" i="1"/>
  <c r="I416" i="1" s="1"/>
  <c r="I421" i="1"/>
  <c r="E426" i="1"/>
  <c r="I426" i="1" s="1"/>
  <c r="D339" i="1"/>
  <c r="E160" i="1"/>
  <c r="I160" i="1" s="1"/>
  <c r="G157" i="1"/>
  <c r="H162" i="1"/>
  <c r="E66" i="1"/>
  <c r="F71" i="1"/>
  <c r="F46" i="1"/>
  <c r="E82" i="1"/>
  <c r="I82" i="1" s="1"/>
  <c r="I86" i="1"/>
  <c r="C85" i="1"/>
  <c r="E21" i="1"/>
  <c r="I21" i="1" s="1"/>
  <c r="G18" i="1"/>
  <c r="E24" i="1"/>
  <c r="I24" i="1" s="1"/>
  <c r="F22" i="1"/>
  <c r="G22" i="1"/>
  <c r="H22" i="1"/>
  <c r="D26" i="1"/>
  <c r="G26" i="1"/>
  <c r="H26" i="1"/>
  <c r="I632" i="1"/>
  <c r="C341" i="1"/>
  <c r="I335" i="1"/>
  <c r="D150" i="1"/>
  <c r="I158" i="1"/>
  <c r="C157" i="1"/>
  <c r="D162" i="1"/>
  <c r="I165" i="1"/>
  <c r="G39" i="1"/>
  <c r="G41" i="1"/>
  <c r="H42" i="1"/>
  <c r="C56" i="1"/>
  <c r="H54" i="1"/>
  <c r="F56" i="1"/>
  <c r="D58" i="1"/>
  <c r="D65" i="1"/>
  <c r="C42" i="1"/>
  <c r="H40" i="1"/>
  <c r="D47" i="1"/>
  <c r="D49" i="1"/>
  <c r="F48" i="1"/>
  <c r="G49" i="1"/>
  <c r="E648" i="1"/>
  <c r="I648" i="1" s="1"/>
  <c r="F54" i="1"/>
  <c r="G55" i="1"/>
  <c r="H56" i="1"/>
  <c r="G58" i="1"/>
  <c r="E345" i="1"/>
  <c r="I345" i="1" s="1"/>
  <c r="E145" i="1"/>
  <c r="E161" i="1"/>
  <c r="I161" i="1" s="1"/>
  <c r="H155" i="1"/>
  <c r="G162" i="1"/>
  <c r="E53" i="1"/>
  <c r="D39" i="1"/>
  <c r="H39" i="1"/>
  <c r="D41" i="1"/>
  <c r="G40" i="1"/>
  <c r="H41" i="1"/>
  <c r="C46" i="1"/>
  <c r="G46" i="1"/>
  <c r="F78" i="1"/>
  <c r="G48" i="1"/>
  <c r="H49" i="1"/>
  <c r="F53" i="1"/>
  <c r="D54" i="1"/>
  <c r="D56" i="1"/>
  <c r="F55" i="1"/>
  <c r="G56" i="1"/>
  <c r="F58" i="1"/>
  <c r="D46" i="1"/>
  <c r="H46" i="1"/>
  <c r="D48" i="1"/>
  <c r="C53" i="1"/>
  <c r="G53" i="1"/>
  <c r="E651" i="1"/>
  <c r="I651" i="1" s="1"/>
  <c r="E338" i="1"/>
  <c r="I338" i="1" s="1"/>
  <c r="H33" i="1"/>
  <c r="H32" i="1" s="1"/>
  <c r="F39" i="1"/>
  <c r="D40" i="1"/>
  <c r="D42" i="1"/>
  <c r="G42" i="1"/>
  <c r="E46" i="1"/>
  <c r="C49" i="1"/>
  <c r="H47" i="1"/>
  <c r="F49" i="1"/>
  <c r="D53" i="1"/>
  <c r="H53" i="1"/>
  <c r="D55" i="1"/>
  <c r="G54" i="1"/>
  <c r="H55" i="1"/>
  <c r="C58" i="1"/>
  <c r="H58" i="1"/>
  <c r="D33" i="1"/>
  <c r="D32" i="1" s="1"/>
  <c r="C55" i="1"/>
  <c r="G71" i="1"/>
  <c r="G76" i="1"/>
  <c r="E81" i="1"/>
  <c r="I81" i="1" s="1"/>
  <c r="G85" i="1"/>
  <c r="E330" i="1"/>
  <c r="I330" i="1" s="1"/>
  <c r="C71" i="1"/>
  <c r="H71" i="1"/>
  <c r="G78" i="1"/>
  <c r="H76" i="1"/>
  <c r="E88" i="1"/>
  <c r="I88" i="1" s="1"/>
  <c r="F85" i="1"/>
  <c r="G83" i="1"/>
  <c r="F33" i="1"/>
  <c r="F32" i="1" s="1"/>
  <c r="C48" i="1"/>
  <c r="F47" i="1"/>
  <c r="D69" i="1"/>
  <c r="D83" i="1"/>
  <c r="E87" i="1"/>
  <c r="I87" i="1" s="1"/>
  <c r="C327" i="1"/>
  <c r="D332" i="1"/>
  <c r="C339" i="1"/>
  <c r="F339" i="1"/>
  <c r="G33" i="1"/>
  <c r="G32" i="1" s="1"/>
  <c r="G47" i="1"/>
  <c r="H48" i="1"/>
  <c r="C54" i="1"/>
  <c r="H69" i="1"/>
  <c r="F83" i="1"/>
  <c r="E409" i="1"/>
  <c r="H406" i="1"/>
  <c r="H413" i="1"/>
  <c r="E422" i="1"/>
  <c r="E424" i="1"/>
  <c r="I424" i="1" s="1"/>
  <c r="E322" i="1"/>
  <c r="H332" i="1"/>
  <c r="E347" i="1"/>
  <c r="I347" i="1" s="1"/>
  <c r="E154" i="1"/>
  <c r="I154" i="1" s="1"/>
  <c r="E166" i="1"/>
  <c r="I166" i="1" s="1"/>
  <c r="E168" i="1"/>
  <c r="I168" i="1" s="1"/>
  <c r="D164" i="1"/>
  <c r="E74" i="1"/>
  <c r="G69" i="1"/>
  <c r="F76" i="1"/>
  <c r="E89" i="1"/>
  <c r="I89" i="1" s="1"/>
  <c r="H85" i="1"/>
  <c r="E91" i="1"/>
  <c r="I91" i="1" s="1"/>
  <c r="C33" i="1"/>
  <c r="C22" i="1"/>
  <c r="E28" i="1"/>
  <c r="D18" i="1"/>
  <c r="F69" i="1"/>
  <c r="D76" i="1"/>
  <c r="C83" i="1"/>
  <c r="H83" i="1"/>
  <c r="D78" i="1"/>
  <c r="C325" i="1"/>
  <c r="E640" i="1"/>
  <c r="I640" i="1" s="1"/>
  <c r="E642" i="1"/>
  <c r="I642" i="1" s="1"/>
  <c r="E329" i="1"/>
  <c r="I329" i="1" s="1"/>
  <c r="E331" i="1"/>
  <c r="I331" i="1" s="1"/>
  <c r="F325" i="1"/>
  <c r="C334" i="1"/>
  <c r="F332" i="1"/>
  <c r="G334" i="1"/>
  <c r="G341" i="1"/>
  <c r="H341" i="1"/>
  <c r="H157" i="1"/>
  <c r="C144" i="1"/>
  <c r="D643" i="1"/>
  <c r="E415" i="1"/>
  <c r="E417" i="1"/>
  <c r="I417" i="1" s="1"/>
  <c r="F411" i="1"/>
  <c r="E159" i="1"/>
  <c r="F157" i="1"/>
  <c r="G155" i="1"/>
  <c r="C164" i="1"/>
  <c r="F162" i="1"/>
  <c r="G164" i="1"/>
  <c r="H164" i="1"/>
  <c r="F164" i="1"/>
  <c r="E170" i="1"/>
  <c r="I170" i="1" s="1"/>
  <c r="C155" i="1"/>
  <c r="C332" i="1"/>
  <c r="E721" i="1"/>
  <c r="I721" i="1" s="1"/>
  <c r="E649" i="1"/>
  <c r="I649" i="1" s="1"/>
  <c r="C411" i="1"/>
  <c r="H325" i="1"/>
  <c r="D148" i="1"/>
  <c r="G150" i="1"/>
  <c r="H150" i="1"/>
  <c r="D155" i="1"/>
  <c r="C162" i="1"/>
  <c r="F155" i="1"/>
  <c r="D157" i="1"/>
  <c r="G148" i="1"/>
  <c r="H148" i="1"/>
  <c r="C321" i="1"/>
  <c r="D341" i="1"/>
  <c r="E720" i="1"/>
  <c r="I720" i="1" s="1"/>
  <c r="E730" i="1"/>
  <c r="I730" i="1" s="1"/>
  <c r="C636" i="1"/>
  <c r="E337" i="1"/>
  <c r="G332" i="1"/>
  <c r="H334" i="1"/>
  <c r="D325" i="1"/>
  <c r="C631" i="1"/>
  <c r="C629" i="1"/>
  <c r="F629" i="1"/>
  <c r="H631" i="1"/>
  <c r="D636" i="1"/>
  <c r="G638" i="1"/>
  <c r="C643" i="1"/>
  <c r="F645" i="1"/>
  <c r="C404" i="1"/>
  <c r="H404" i="1"/>
  <c r="G411" i="1"/>
  <c r="C420" i="1"/>
  <c r="F420" i="1"/>
  <c r="H420" i="1"/>
  <c r="G327" i="1"/>
  <c r="E535" i="1"/>
  <c r="I535" i="1" s="1"/>
  <c r="F334" i="1"/>
  <c r="E344" i="1"/>
  <c r="F341" i="1"/>
  <c r="G339" i="1"/>
  <c r="H339" i="1"/>
  <c r="D334" i="1"/>
  <c r="H327" i="1"/>
  <c r="D327" i="1"/>
  <c r="G325" i="1"/>
  <c r="E408" i="1"/>
  <c r="C418" i="1"/>
  <c r="H629" i="1"/>
  <c r="F643" i="1"/>
  <c r="D420" i="1"/>
  <c r="G420" i="1"/>
  <c r="H418" i="1"/>
  <c r="E705" i="1"/>
  <c r="H710" i="1"/>
  <c r="D411" i="1"/>
  <c r="G413" i="1"/>
  <c r="C413" i="1"/>
  <c r="F413" i="1"/>
  <c r="D406" i="1"/>
  <c r="G406" i="1"/>
  <c r="D418" i="1"/>
  <c r="F418" i="1"/>
  <c r="G418" i="1"/>
  <c r="H411" i="1"/>
  <c r="D413" i="1"/>
  <c r="D404" i="1"/>
  <c r="G404" i="1"/>
  <c r="C406" i="1"/>
  <c r="E401" i="1"/>
  <c r="F631" i="1"/>
  <c r="C717" i="1"/>
  <c r="F722" i="1"/>
  <c r="E634" i="1"/>
  <c r="I634" i="1" s="1"/>
  <c r="G631" i="1"/>
  <c r="C638" i="1"/>
  <c r="D638" i="1"/>
  <c r="E647" i="1"/>
  <c r="E633" i="1"/>
  <c r="I633" i="1" s="1"/>
  <c r="E635" i="1"/>
  <c r="I635" i="1" s="1"/>
  <c r="F638" i="1"/>
  <c r="G645" i="1"/>
  <c r="H645" i="1"/>
  <c r="G643" i="1"/>
  <c r="H643" i="1"/>
  <c r="C645" i="1"/>
  <c r="H638" i="1"/>
  <c r="F636" i="1"/>
  <c r="G636" i="1"/>
  <c r="H636" i="1"/>
  <c r="E641" i="1"/>
  <c r="I641" i="1" s="1"/>
  <c r="D629" i="1"/>
  <c r="D631" i="1"/>
  <c r="G629" i="1"/>
  <c r="E626" i="1"/>
  <c r="C625" i="1"/>
  <c r="F708" i="1"/>
  <c r="E719" i="1"/>
  <c r="I719" i="1" s="1"/>
  <c r="C715" i="1"/>
  <c r="D708" i="1"/>
  <c r="F717" i="1"/>
  <c r="C708" i="1"/>
  <c r="E714" i="1"/>
  <c r="I714" i="1" s="1"/>
  <c r="H708" i="1"/>
  <c r="F710" i="1"/>
  <c r="G717" i="1"/>
  <c r="H715" i="1"/>
  <c r="C722" i="1"/>
  <c r="E728" i="1"/>
  <c r="I728" i="1" s="1"/>
  <c r="H724" i="1"/>
  <c r="F724" i="1"/>
  <c r="E712" i="1"/>
  <c r="I712" i="1" s="1"/>
  <c r="C724" i="1"/>
  <c r="D722" i="1"/>
  <c r="H717" i="1"/>
  <c r="E726" i="1"/>
  <c r="I726" i="1" s="1"/>
  <c r="D715" i="1"/>
  <c r="G710" i="1"/>
  <c r="C710" i="1"/>
  <c r="F715" i="1"/>
  <c r="E727" i="1"/>
  <c r="I727" i="1" s="1"/>
  <c r="G722" i="1"/>
  <c r="D724" i="1"/>
  <c r="H722" i="1"/>
  <c r="G724" i="1"/>
  <c r="D717" i="1"/>
  <c r="G715" i="1"/>
  <c r="D710" i="1"/>
  <c r="G708" i="1"/>
  <c r="E713" i="1"/>
  <c r="I713" i="1" s="1"/>
  <c r="D704" i="1"/>
  <c r="E690" i="1"/>
  <c r="I690" i="1" s="1"/>
  <c r="E757" i="1"/>
  <c r="I757" i="1" s="1"/>
  <c r="E283" i="1"/>
  <c r="I283" i="1" s="1"/>
  <c r="E186" i="1"/>
  <c r="I186" i="1" s="1"/>
  <c r="E386" i="1"/>
  <c r="I386" i="1" s="1"/>
  <c r="E467" i="1"/>
  <c r="I467" i="1" s="1"/>
  <c r="E487" i="1"/>
  <c r="I487" i="1" s="1"/>
  <c r="E491" i="1"/>
  <c r="I491" i="1" s="1"/>
  <c r="E584" i="1"/>
  <c r="I584" i="1" s="1"/>
  <c r="E667" i="1"/>
  <c r="I667" i="1" s="1"/>
  <c r="H274" i="1"/>
  <c r="H270" i="1" s="1"/>
  <c r="H269" i="1" s="1"/>
  <c r="E359" i="1"/>
  <c r="I359" i="1" s="1"/>
  <c r="E588" i="1"/>
  <c r="I588" i="1" s="1"/>
  <c r="E791" i="1"/>
  <c r="I791" i="1" s="1"/>
  <c r="E839" i="1"/>
  <c r="I839" i="1" s="1"/>
  <c r="E843" i="1"/>
  <c r="I843" i="1" s="1"/>
  <c r="E257" i="1"/>
  <c r="I257" i="1" s="1"/>
  <c r="E306" i="1"/>
  <c r="I306" i="1" s="1"/>
  <c r="E453" i="1"/>
  <c r="E502" i="1"/>
  <c r="I502" i="1" s="1"/>
  <c r="H98" i="1"/>
  <c r="H94" i="1" s="1"/>
  <c r="H93" i="1" s="1"/>
  <c r="H63" i="1" s="1"/>
  <c r="E539" i="1"/>
  <c r="I539" i="1" s="1"/>
  <c r="E599" i="1"/>
  <c r="I599" i="1" s="1"/>
  <c r="E868" i="1"/>
  <c r="I868" i="1" s="1"/>
  <c r="E903" i="1"/>
  <c r="I903" i="1" s="1"/>
  <c r="E908" i="1"/>
  <c r="I908" i="1" s="1"/>
  <c r="E279" i="1"/>
  <c r="I279" i="1" s="1"/>
  <c r="E483" i="1"/>
  <c r="I483" i="1" s="1"/>
  <c r="H482" i="1"/>
  <c r="H478" i="1" s="1"/>
  <c r="H477" i="1" s="1"/>
  <c r="H530" i="1"/>
  <c r="H526" i="1" s="1"/>
  <c r="H525" i="1" s="1"/>
  <c r="H579" i="1"/>
  <c r="H575" i="1" s="1"/>
  <c r="H574" i="1" s="1"/>
  <c r="E746" i="1"/>
  <c r="I746" i="1" s="1"/>
  <c r="E116" i="1"/>
  <c r="E381" i="1"/>
  <c r="I381" i="1" s="1"/>
  <c r="E451" i="1"/>
  <c r="F457" i="1" s="1"/>
  <c r="E509" i="1"/>
  <c r="I509" i="1" s="1"/>
  <c r="E550" i="1"/>
  <c r="I550" i="1" s="1"/>
  <c r="E769" i="1"/>
  <c r="I769" i="1" s="1"/>
  <c r="E806" i="1"/>
  <c r="I806" i="1" s="1"/>
  <c r="E854" i="1"/>
  <c r="I854" i="1" s="1"/>
  <c r="E859" i="1"/>
  <c r="I859" i="1" s="1"/>
  <c r="E182" i="1"/>
  <c r="I182" i="1" s="1"/>
  <c r="H177" i="1"/>
  <c r="H173" i="1" s="1"/>
  <c r="H172" i="1" s="1"/>
  <c r="E363" i="1"/>
  <c r="I363" i="1" s="1"/>
  <c r="G482" i="1"/>
  <c r="G478" i="1" s="1"/>
  <c r="G477" i="1" s="1"/>
  <c r="E211" i="1"/>
  <c r="I211" i="1" s="1"/>
  <c r="E308" i="1"/>
  <c r="I308" i="1" s="1"/>
  <c r="E562" i="1"/>
  <c r="I562" i="1" s="1"/>
  <c r="E818" i="1"/>
  <c r="I818" i="1" s="1"/>
  <c r="E866" i="1"/>
  <c r="I866" i="1" s="1"/>
  <c r="F98" i="1"/>
  <c r="F94" i="1" s="1"/>
  <c r="F93" i="1" s="1"/>
  <c r="F63" i="1" s="1"/>
  <c r="F177" i="1"/>
  <c r="F173" i="1" s="1"/>
  <c r="F172" i="1" s="1"/>
  <c r="C482" i="1"/>
  <c r="C478" i="1" s="1"/>
  <c r="C477" i="1" s="1"/>
  <c r="G530" i="1"/>
  <c r="G526" i="1" s="1"/>
  <c r="G525" i="1" s="1"/>
  <c r="G579" i="1"/>
  <c r="G575" i="1" s="1"/>
  <c r="G574" i="1" s="1"/>
  <c r="E663" i="1"/>
  <c r="I663" i="1" s="1"/>
  <c r="E888" i="1"/>
  <c r="I888" i="1" s="1"/>
  <c r="E892" i="1"/>
  <c r="I892" i="1" s="1"/>
  <c r="E130" i="1"/>
  <c r="I130" i="1" s="1"/>
  <c r="E202" i="1"/>
  <c r="I202" i="1" s="1"/>
  <c r="E294" i="1"/>
  <c r="I294" i="1" s="1"/>
  <c r="E299" i="1"/>
  <c r="I299" i="1" s="1"/>
  <c r="E374" i="1"/>
  <c r="I374" i="1" s="1"/>
  <c r="E460" i="1"/>
  <c r="I460" i="1" s="1"/>
  <c r="E500" i="1"/>
  <c r="E516" i="1"/>
  <c r="I516" i="1" s="1"/>
  <c r="E611" i="1"/>
  <c r="I611" i="1" s="1"/>
  <c r="E678" i="1"/>
  <c r="I678" i="1" s="1"/>
  <c r="D177" i="1"/>
  <c r="D173" i="1" s="1"/>
  <c r="D172" i="1" s="1"/>
  <c r="E99" i="1"/>
  <c r="I99" i="1" s="1"/>
  <c r="E178" i="1"/>
  <c r="I178" i="1" s="1"/>
  <c r="E531" i="1"/>
  <c r="I531" i="1" s="1"/>
  <c r="E580" i="1"/>
  <c r="I580" i="1" s="1"/>
  <c r="E787" i="1"/>
  <c r="I787" i="1" s="1"/>
  <c r="E795" i="1"/>
  <c r="I795" i="1" s="1"/>
  <c r="C883" i="1"/>
  <c r="C879" i="1" s="1"/>
  <c r="C878" i="1" s="1"/>
  <c r="G883" i="1"/>
  <c r="G879" i="1" s="1"/>
  <c r="G878" i="1" s="1"/>
  <c r="E132" i="1"/>
  <c r="I132" i="1" s="1"/>
  <c r="E204" i="1"/>
  <c r="I204" i="1" s="1"/>
  <c r="E209" i="1"/>
  <c r="I209" i="1" s="1"/>
  <c r="E301" i="1"/>
  <c r="I301" i="1" s="1"/>
  <c r="E388" i="1"/>
  <c r="I388" i="1" s="1"/>
  <c r="E548" i="1"/>
  <c r="E597" i="1"/>
  <c r="E676" i="1"/>
  <c r="E692" i="1"/>
  <c r="I692" i="1" s="1"/>
  <c r="E764" i="1"/>
  <c r="I764" i="1" s="1"/>
  <c r="E813" i="1"/>
  <c r="I813" i="1" s="1"/>
  <c r="E861" i="1"/>
  <c r="I861" i="1" s="1"/>
  <c r="E910" i="1"/>
  <c r="I910" i="1" s="1"/>
  <c r="D530" i="1"/>
  <c r="D526" i="1" s="1"/>
  <c r="D525" i="1" s="1"/>
  <c r="E107" i="1"/>
  <c r="I107" i="1" s="1"/>
  <c r="E355" i="1"/>
  <c r="F658" i="1"/>
  <c r="F654" i="1" s="1"/>
  <c r="F653" i="1" s="1"/>
  <c r="F623" i="1" s="1"/>
  <c r="E659" i="1"/>
  <c r="I659" i="1" s="1"/>
  <c r="H658" i="1"/>
  <c r="H654" i="1" s="1"/>
  <c r="H653" i="1" s="1"/>
  <c r="H623" i="1" s="1"/>
  <c r="E742" i="1"/>
  <c r="I742" i="1" s="1"/>
  <c r="D737" i="1"/>
  <c r="D733" i="1" s="1"/>
  <c r="D732" i="1" s="1"/>
  <c r="H737" i="1"/>
  <c r="H733" i="1" s="1"/>
  <c r="H732" i="1" s="1"/>
  <c r="G786" i="1"/>
  <c r="G782" i="1" s="1"/>
  <c r="G781" i="1" s="1"/>
  <c r="F834" i="1"/>
  <c r="F830" i="1" s="1"/>
  <c r="F829" i="1" s="1"/>
  <c r="E835" i="1"/>
  <c r="I835" i="1" s="1"/>
  <c r="H883" i="1"/>
  <c r="H879" i="1" s="1"/>
  <c r="H878" i="1" s="1"/>
  <c r="E125" i="1"/>
  <c r="I125" i="1" s="1"/>
  <c r="E465" i="1"/>
  <c r="I465" i="1" s="1"/>
  <c r="E564" i="1"/>
  <c r="I564" i="1" s="1"/>
  <c r="E613" i="1"/>
  <c r="I613" i="1" s="1"/>
  <c r="D579" i="1"/>
  <c r="D575" i="1" s="1"/>
  <c r="D574" i="1" s="1"/>
  <c r="E118" i="1"/>
  <c r="I118" i="1" s="1"/>
  <c r="F274" i="1"/>
  <c r="F270" i="1" s="1"/>
  <c r="F269" i="1" s="1"/>
  <c r="E275" i="1"/>
  <c r="I275" i="1" s="1"/>
  <c r="G354" i="1"/>
  <c r="G350" i="1" s="1"/>
  <c r="G349" i="1" s="1"/>
  <c r="G319" i="1" s="1"/>
  <c r="G658" i="1"/>
  <c r="G654" i="1" s="1"/>
  <c r="G653" i="1" s="1"/>
  <c r="G623" i="1" s="1"/>
  <c r="F737" i="1"/>
  <c r="F733" i="1" s="1"/>
  <c r="F732" i="1" s="1"/>
  <c r="E738" i="1"/>
  <c r="I738" i="1" s="1"/>
  <c r="C786" i="1"/>
  <c r="C782" i="1" s="1"/>
  <c r="C781" i="1" s="1"/>
  <c r="G834" i="1"/>
  <c r="G830" i="1" s="1"/>
  <c r="G829" i="1" s="1"/>
  <c r="F883" i="1"/>
  <c r="F879" i="1" s="1"/>
  <c r="F878" i="1" s="1"/>
  <c r="E884" i="1"/>
  <c r="I884" i="1" s="1"/>
  <c r="D883" i="1"/>
  <c r="D879" i="1" s="1"/>
  <c r="D878" i="1" s="1"/>
  <c r="E197" i="1"/>
  <c r="E259" i="1"/>
  <c r="I259" i="1" s="1"/>
  <c r="E292" i="1"/>
  <c r="E557" i="1"/>
  <c r="I557" i="1" s="1"/>
  <c r="E606" i="1"/>
  <c r="I606" i="1" s="1"/>
  <c r="E685" i="1"/>
  <c r="I685" i="1" s="1"/>
  <c r="E755" i="1"/>
  <c r="E771" i="1"/>
  <c r="I771" i="1" s="1"/>
  <c r="E804" i="1"/>
  <c r="E820" i="1"/>
  <c r="I820" i="1" s="1"/>
  <c r="E852" i="1"/>
  <c r="E901" i="1"/>
  <c r="E917" i="1"/>
  <c r="I917" i="1" s="1"/>
  <c r="E915" i="1"/>
  <c r="I915" i="1" s="1"/>
  <c r="E811" i="1"/>
  <c r="I811" i="1" s="1"/>
  <c r="E762" i="1"/>
  <c r="I762" i="1" s="1"/>
  <c r="E683" i="1"/>
  <c r="I683" i="1" s="1"/>
  <c r="E604" i="1"/>
  <c r="I604" i="1" s="1"/>
  <c r="E555" i="1"/>
  <c r="I555" i="1" s="1"/>
  <c r="E514" i="1"/>
  <c r="I514" i="1" s="1"/>
  <c r="E507" i="1"/>
  <c r="I507" i="1" s="1"/>
  <c r="E458" i="1"/>
  <c r="I458" i="1" s="1"/>
  <c r="E379" i="1"/>
  <c r="I379" i="1" s="1"/>
  <c r="E372" i="1"/>
  <c r="E195" i="1"/>
  <c r="E123" i="1"/>
  <c r="I123" i="1" s="1"/>
  <c r="F455" i="1" l="1"/>
  <c r="F456" i="1"/>
  <c r="D700" i="1"/>
  <c r="C98" i="1"/>
  <c r="C94" i="1" s="1"/>
  <c r="C93" i="1" s="1"/>
  <c r="C177" i="1"/>
  <c r="C173" i="1" s="1"/>
  <c r="C172" i="1" s="1"/>
  <c r="C219" i="1" s="1"/>
  <c r="G140" i="1"/>
  <c r="E103" i="1"/>
  <c r="I103" i="1" s="1"/>
  <c r="D140" i="1"/>
  <c r="C398" i="1"/>
  <c r="C76" i="1"/>
  <c r="C68" i="1" s="1"/>
  <c r="C64" i="1" s="1"/>
  <c r="E58" i="1"/>
  <c r="I58" i="1" s="1"/>
  <c r="I197" i="1"/>
  <c r="C41" i="1"/>
  <c r="E41" i="1" s="1"/>
  <c r="I16" i="1"/>
  <c r="C18" i="1"/>
  <c r="C17" i="1" s="1"/>
  <c r="C13" i="1" s="1"/>
  <c r="C78" i="1"/>
  <c r="C47" i="1"/>
  <c r="E47" i="1" s="1"/>
  <c r="I47" i="1" s="1"/>
  <c r="C621" i="1"/>
  <c r="C876" i="1"/>
  <c r="C148" i="1"/>
  <c r="C147" i="1" s="1"/>
  <c r="C143" i="1" s="1"/>
  <c r="C267" i="1"/>
  <c r="H68" i="1"/>
  <c r="H64" i="1" s="1"/>
  <c r="E49" i="1"/>
  <c r="I49" i="1" s="1"/>
  <c r="D396" i="1"/>
  <c r="D147" i="1"/>
  <c r="D143" i="1" s="1"/>
  <c r="H524" i="1"/>
  <c r="E245" i="1"/>
  <c r="I245" i="1" s="1"/>
  <c r="E242" i="1"/>
  <c r="E238" i="1" s="1"/>
  <c r="F68" i="1"/>
  <c r="C324" i="1"/>
  <c r="C320" i="1" s="1"/>
  <c r="E152" i="1"/>
  <c r="I152" i="1" s="1"/>
  <c r="C40" i="1"/>
  <c r="C150" i="1"/>
  <c r="F150" i="1"/>
  <c r="D68" i="1"/>
  <c r="D64" i="1" s="1"/>
  <c r="F148" i="1"/>
  <c r="F147" i="1" s="1"/>
  <c r="I19" i="1"/>
  <c r="E151" i="1"/>
  <c r="E225" i="1"/>
  <c r="I226" i="1"/>
  <c r="I153" i="1"/>
  <c r="D628" i="1"/>
  <c r="D624" i="1" s="1"/>
  <c r="D50" i="1"/>
  <c r="H17" i="1"/>
  <c r="H13" i="1" s="1"/>
  <c r="G17" i="1"/>
  <c r="G13" i="1" s="1"/>
  <c r="C702" i="1"/>
  <c r="E325" i="1"/>
  <c r="I325" i="1" s="1"/>
  <c r="D17" i="1"/>
  <c r="D13" i="1" s="1"/>
  <c r="E194" i="1"/>
  <c r="E190" i="1" s="1"/>
  <c r="H707" i="1"/>
  <c r="H703" i="1" s="1"/>
  <c r="D707" i="1"/>
  <c r="D703" i="1" s="1"/>
  <c r="H403" i="1"/>
  <c r="H399" i="1" s="1"/>
  <c r="C628" i="1"/>
  <c r="C624" i="1" s="1"/>
  <c r="H147" i="1"/>
  <c r="H143" i="1" s="1"/>
  <c r="E851" i="1"/>
  <c r="E847" i="1" s="1"/>
  <c r="I755" i="1"/>
  <c r="E754" i="1"/>
  <c r="E750" i="1" s="1"/>
  <c r="I243" i="1"/>
  <c r="I597" i="1"/>
  <c r="E596" i="1"/>
  <c r="E592" i="1" s="1"/>
  <c r="E450" i="1"/>
  <c r="E446" i="1" s="1"/>
  <c r="E115" i="1"/>
  <c r="E111" i="1" s="1"/>
  <c r="G707" i="1"/>
  <c r="G703" i="1" s="1"/>
  <c r="G403" i="1"/>
  <c r="G399" i="1" s="1"/>
  <c r="G324" i="1"/>
  <c r="G320" i="1" s="1"/>
  <c r="C403" i="1"/>
  <c r="C399" i="1" s="1"/>
  <c r="G147" i="1"/>
  <c r="G143" i="1" s="1"/>
  <c r="H324" i="1"/>
  <c r="H320" i="1" s="1"/>
  <c r="F324" i="1"/>
  <c r="G50" i="1"/>
  <c r="E291" i="1"/>
  <c r="E287" i="1" s="1"/>
  <c r="C707" i="1"/>
  <c r="C703" i="1" s="1"/>
  <c r="G628" i="1"/>
  <c r="G624" i="1" s="1"/>
  <c r="H628" i="1"/>
  <c r="H624" i="1" s="1"/>
  <c r="D324" i="1"/>
  <c r="D320" i="1" s="1"/>
  <c r="I372" i="1"/>
  <c r="E371" i="1"/>
  <c r="E367" i="1" s="1"/>
  <c r="I901" i="1"/>
  <c r="E900" i="1"/>
  <c r="E896" i="1" s="1"/>
  <c r="I804" i="1"/>
  <c r="E803" i="1"/>
  <c r="E799" i="1" s="1"/>
  <c r="I676" i="1"/>
  <c r="E675" i="1"/>
  <c r="E671" i="1" s="1"/>
  <c r="I548" i="1"/>
  <c r="E547" i="1"/>
  <c r="E543" i="1" s="1"/>
  <c r="I500" i="1"/>
  <c r="E499" i="1"/>
  <c r="E495" i="1" s="1"/>
  <c r="E643" i="1"/>
  <c r="I643" i="1" s="1"/>
  <c r="F707" i="1"/>
  <c r="D403" i="1"/>
  <c r="D399" i="1" s="1"/>
  <c r="F628" i="1"/>
  <c r="G68" i="1"/>
  <c r="G64" i="1" s="1"/>
  <c r="E83" i="1"/>
  <c r="I83" i="1" s="1"/>
  <c r="I46" i="1"/>
  <c r="F17" i="1"/>
  <c r="F13" i="1" s="1"/>
  <c r="E418" i="1"/>
  <c r="I418" i="1" s="1"/>
  <c r="H36" i="1"/>
  <c r="H621" i="1"/>
  <c r="E85" i="1"/>
  <c r="I85" i="1" s="1"/>
  <c r="C524" i="1"/>
  <c r="I14" i="1"/>
  <c r="D572" i="1"/>
  <c r="E162" i="1"/>
  <c r="I162" i="1" s="1"/>
  <c r="E22" i="1"/>
  <c r="I22" i="1" s="1"/>
  <c r="H316" i="1"/>
  <c r="E18" i="1"/>
  <c r="H43" i="1"/>
  <c r="E48" i="1"/>
  <c r="H38" i="1"/>
  <c r="F50" i="1"/>
  <c r="E164" i="1"/>
  <c r="I164" i="1" s="1"/>
  <c r="E332" i="1"/>
  <c r="I332" i="1" s="1"/>
  <c r="E157" i="1"/>
  <c r="I157" i="1" s="1"/>
  <c r="G621" i="1"/>
  <c r="E69" i="1"/>
  <c r="E42" i="1"/>
  <c r="H45" i="1"/>
  <c r="I116" i="1"/>
  <c r="E76" i="1"/>
  <c r="I76" i="1" s="1"/>
  <c r="E78" i="1"/>
  <c r="I78" i="1" s="1"/>
  <c r="D45" i="1"/>
  <c r="G36" i="1"/>
  <c r="H52" i="1"/>
  <c r="E636" i="1"/>
  <c r="I636" i="1" s="1"/>
  <c r="D52" i="1"/>
  <c r="E420" i="1"/>
  <c r="I420" i="1" s="1"/>
  <c r="I422" i="1"/>
  <c r="G45" i="1"/>
  <c r="E645" i="1"/>
  <c r="I645" i="1" s="1"/>
  <c r="I647" i="1"/>
  <c r="E400" i="1"/>
  <c r="I400" i="1" s="1"/>
  <c r="I401" i="1"/>
  <c r="E155" i="1"/>
  <c r="I155" i="1" s="1"/>
  <c r="I159" i="1"/>
  <c r="E413" i="1"/>
  <c r="I413" i="1" s="1"/>
  <c r="I415" i="1"/>
  <c r="I53" i="1"/>
  <c r="H50" i="1"/>
  <c r="E354" i="1"/>
  <c r="I355" i="1"/>
  <c r="F190" i="1"/>
  <c r="F219" i="1" s="1"/>
  <c r="I195" i="1"/>
  <c r="F287" i="1"/>
  <c r="F316" i="1" s="1"/>
  <c r="I292" i="1"/>
  <c r="E341" i="1"/>
  <c r="I341" i="1" s="1"/>
  <c r="I344" i="1"/>
  <c r="E334" i="1"/>
  <c r="I334" i="1" s="1"/>
  <c r="I337" i="1"/>
  <c r="E321" i="1"/>
  <c r="I321" i="1" s="1"/>
  <c r="I322" i="1"/>
  <c r="D38" i="1"/>
  <c r="E144" i="1"/>
  <c r="I144" i="1" s="1"/>
  <c r="I145" i="1"/>
  <c r="E65" i="1"/>
  <c r="I65" i="1" s="1"/>
  <c r="I66" i="1"/>
  <c r="F847" i="1"/>
  <c r="F876" i="1" s="1"/>
  <c r="I852" i="1"/>
  <c r="E625" i="1"/>
  <c r="I625" i="1" s="1"/>
  <c r="I626" i="1"/>
  <c r="E704" i="1"/>
  <c r="I704" i="1" s="1"/>
  <c r="I705" i="1"/>
  <c r="E26" i="1"/>
  <c r="I26" i="1" s="1"/>
  <c r="I28" i="1"/>
  <c r="E71" i="1"/>
  <c r="I71" i="1" s="1"/>
  <c r="I74" i="1"/>
  <c r="F52" i="1"/>
  <c r="H572" i="1"/>
  <c r="E339" i="1"/>
  <c r="G52" i="1"/>
  <c r="F43" i="1"/>
  <c r="E411" i="1"/>
  <c r="I411" i="1" s="1"/>
  <c r="E404" i="1"/>
  <c r="G38" i="1"/>
  <c r="D43" i="1"/>
  <c r="G43" i="1"/>
  <c r="D36" i="1"/>
  <c r="E56" i="1"/>
  <c r="I56" i="1" s="1"/>
  <c r="H219" i="1"/>
  <c r="E406" i="1"/>
  <c r="E638" i="1"/>
  <c r="I638" i="1" s="1"/>
  <c r="E55" i="1"/>
  <c r="I55" i="1" s="1"/>
  <c r="G828" i="1"/>
  <c r="E715" i="1"/>
  <c r="I715" i="1" s="1"/>
  <c r="E33" i="1"/>
  <c r="C32" i="1"/>
  <c r="E54" i="1"/>
  <c r="I54" i="1" s="1"/>
  <c r="C52" i="1"/>
  <c r="C50" i="1"/>
  <c r="D398" i="1"/>
  <c r="E710" i="1"/>
  <c r="I710" i="1" s="1"/>
  <c r="E327" i="1"/>
  <c r="I327" i="1" s="1"/>
  <c r="F45" i="1"/>
  <c r="D621" i="1"/>
  <c r="G396" i="1"/>
  <c r="H140" i="1"/>
  <c r="D219" i="1"/>
  <c r="E579" i="1"/>
  <c r="G398" i="1"/>
  <c r="D779" i="1"/>
  <c r="G524" i="1"/>
  <c r="H398" i="1"/>
  <c r="H925" i="1"/>
  <c r="G572" i="1"/>
  <c r="E737" i="1"/>
  <c r="E274" i="1"/>
  <c r="D925" i="1"/>
  <c r="F592" i="1"/>
  <c r="F621" i="1" s="1"/>
  <c r="F671" i="1"/>
  <c r="F700" i="1" s="1"/>
  <c r="E658" i="1"/>
  <c r="E530" i="1"/>
  <c r="F111" i="1"/>
  <c r="F140" i="1" s="1"/>
  <c r="G702" i="1"/>
  <c r="G925" i="1"/>
  <c r="E629" i="1"/>
  <c r="E883" i="1"/>
  <c r="E177" i="1"/>
  <c r="E834" i="1"/>
  <c r="E724" i="1"/>
  <c r="I724" i="1" s="1"/>
  <c r="H702" i="1"/>
  <c r="E717" i="1"/>
  <c r="I717" i="1" s="1"/>
  <c r="E631" i="1"/>
  <c r="I631" i="1" s="1"/>
  <c r="D702" i="1"/>
  <c r="H700" i="1"/>
  <c r="G700" i="1"/>
  <c r="E708" i="1"/>
  <c r="G876" i="1"/>
  <c r="H779" i="1"/>
  <c r="E722" i="1"/>
  <c r="I722" i="1" s="1"/>
  <c r="F702" i="1"/>
  <c r="C925" i="1"/>
  <c r="C828" i="1"/>
  <c r="E482" i="1"/>
  <c r="F495" i="1"/>
  <c r="F524" i="1" s="1"/>
  <c r="F896" i="1"/>
  <c r="F925" i="1" s="1"/>
  <c r="F799" i="1"/>
  <c r="F828" i="1" s="1"/>
  <c r="E786" i="1"/>
  <c r="F750" i="1"/>
  <c r="F779" i="1" s="1"/>
  <c r="F543" i="1"/>
  <c r="F572" i="1" s="1"/>
  <c r="F367" i="1"/>
  <c r="F396" i="1" s="1"/>
  <c r="F410" i="1" l="1"/>
  <c r="I457" i="1"/>
  <c r="F409" i="1"/>
  <c r="I456" i="1"/>
  <c r="F453" i="1"/>
  <c r="I453" i="1" s="1"/>
  <c r="F408" i="1"/>
  <c r="F451" i="1"/>
  <c r="I455" i="1"/>
  <c r="C63" i="1"/>
  <c r="C140" i="1"/>
  <c r="E98" i="1"/>
  <c r="E94" i="1" s="1"/>
  <c r="I94" i="1" s="1"/>
  <c r="C43" i="1"/>
  <c r="E148" i="1"/>
  <c r="E147" i="1" s="1"/>
  <c r="E143" i="1" s="1"/>
  <c r="C45" i="1"/>
  <c r="C38" i="1"/>
  <c r="E43" i="1"/>
  <c r="I43" i="1" s="1"/>
  <c r="E40" i="1"/>
  <c r="I225" i="1"/>
  <c r="E221" i="1"/>
  <c r="C36" i="1"/>
  <c r="I151" i="1"/>
  <c r="E39" i="1"/>
  <c r="I39" i="1" s="1"/>
  <c r="E150" i="1"/>
  <c r="I150" i="1" s="1"/>
  <c r="I48" i="1"/>
  <c r="E45" i="1"/>
  <c r="I45" i="1" s="1"/>
  <c r="G35" i="1"/>
  <c r="G31" i="1" s="1"/>
  <c r="G60" i="1" s="1"/>
  <c r="E68" i="1"/>
  <c r="E64" i="1" s="1"/>
  <c r="E628" i="1"/>
  <c r="E624" i="1" s="1"/>
  <c r="E403" i="1"/>
  <c r="I708" i="1"/>
  <c r="E707" i="1"/>
  <c r="E703" i="1" s="1"/>
  <c r="E324" i="1"/>
  <c r="E320" i="1" s="1"/>
  <c r="D35" i="1"/>
  <c r="D31" i="1" s="1"/>
  <c r="D60" i="1" s="1"/>
  <c r="I69" i="1"/>
  <c r="H35" i="1"/>
  <c r="H31" i="1" s="1"/>
  <c r="H60" i="1" s="1"/>
  <c r="I18" i="1"/>
  <c r="E17" i="1"/>
  <c r="E13" i="1" s="1"/>
  <c r="I13" i="1" s="1"/>
  <c r="F64" i="1"/>
  <c r="I367" i="1"/>
  <c r="I851" i="1"/>
  <c r="I190" i="1"/>
  <c r="I499" i="1"/>
  <c r="I194" i="1"/>
  <c r="I896" i="1"/>
  <c r="E782" i="1"/>
  <c r="I786" i="1"/>
  <c r="E173" i="1"/>
  <c r="I177" i="1"/>
  <c r="E32" i="1"/>
  <c r="I32" i="1" s="1"/>
  <c r="I33" i="1"/>
  <c r="I115" i="1"/>
  <c r="I291" i="1"/>
  <c r="I371" i="1"/>
  <c r="E475" i="1"/>
  <c r="I495" i="1"/>
  <c r="I847" i="1"/>
  <c r="E654" i="1"/>
  <c r="I658" i="1"/>
  <c r="E830" i="1"/>
  <c r="I834" i="1"/>
  <c r="E879" i="1"/>
  <c r="I883" i="1"/>
  <c r="E270" i="1"/>
  <c r="I274" i="1"/>
  <c r="I111" i="1"/>
  <c r="I287" i="1"/>
  <c r="I671" i="1"/>
  <c r="I754" i="1"/>
  <c r="I543" i="1"/>
  <c r="E350" i="1"/>
  <c r="I354" i="1"/>
  <c r="I547" i="1"/>
  <c r="I803" i="1"/>
  <c r="I242" i="1"/>
  <c r="E478" i="1"/>
  <c r="I482" i="1"/>
  <c r="I629" i="1"/>
  <c r="E526" i="1"/>
  <c r="I530" i="1"/>
  <c r="E733" i="1"/>
  <c r="I737" i="1"/>
  <c r="E575" i="1"/>
  <c r="I579" i="1"/>
  <c r="I339" i="1"/>
  <c r="I592" i="1"/>
  <c r="I750" i="1"/>
  <c r="I675" i="1"/>
  <c r="I900" i="1"/>
  <c r="I596" i="1"/>
  <c r="I799" i="1"/>
  <c r="I238" i="1"/>
  <c r="E50" i="1"/>
  <c r="E52" i="1"/>
  <c r="I52" i="1" s="1"/>
  <c r="F703" i="1"/>
  <c r="F450" i="1" l="1"/>
  <c r="I451" i="1"/>
  <c r="F41" i="1"/>
  <c r="I41" i="1" s="1"/>
  <c r="I409" i="1"/>
  <c r="F404" i="1"/>
  <c r="F406" i="1"/>
  <c r="I406" i="1" s="1"/>
  <c r="F40" i="1"/>
  <c r="I40" i="1" s="1"/>
  <c r="I408" i="1"/>
  <c r="F42" i="1"/>
  <c r="I42" i="1" s="1"/>
  <c r="I410" i="1"/>
  <c r="I98" i="1"/>
  <c r="I148" i="1"/>
  <c r="C35" i="1"/>
  <c r="C31" i="1" s="1"/>
  <c r="C60" i="1" s="1"/>
  <c r="I68" i="1"/>
  <c r="E399" i="1"/>
  <c r="E36" i="1"/>
  <c r="E38" i="1"/>
  <c r="I17" i="1"/>
  <c r="I64" i="1"/>
  <c r="E93" i="1"/>
  <c r="E140" i="1" s="1"/>
  <c r="I140" i="1" s="1"/>
  <c r="I703" i="1"/>
  <c r="E732" i="1"/>
  <c r="I733" i="1"/>
  <c r="E829" i="1"/>
  <c r="I830" i="1"/>
  <c r="F320" i="1"/>
  <c r="I320" i="1" s="1"/>
  <c r="I324" i="1"/>
  <c r="E574" i="1"/>
  <c r="I575" i="1"/>
  <c r="E525" i="1"/>
  <c r="I526" i="1"/>
  <c r="E878" i="1"/>
  <c r="I879" i="1"/>
  <c r="E653" i="1"/>
  <c r="I654" i="1"/>
  <c r="E172" i="1"/>
  <c r="I173" i="1"/>
  <c r="E477" i="1"/>
  <c r="I478" i="1"/>
  <c r="E349" i="1"/>
  <c r="I350" i="1"/>
  <c r="I707" i="1"/>
  <c r="E781" i="1"/>
  <c r="I782" i="1"/>
  <c r="E269" i="1"/>
  <c r="I270" i="1"/>
  <c r="I50" i="1"/>
  <c r="F143" i="1"/>
  <c r="I143" i="1" s="1"/>
  <c r="I147" i="1"/>
  <c r="F624" i="1"/>
  <c r="I624" i="1" s="1"/>
  <c r="I628" i="1"/>
  <c r="F403" i="1" l="1"/>
  <c r="I404" i="1"/>
  <c r="F446" i="1"/>
  <c r="I450" i="1"/>
  <c r="F38" i="1"/>
  <c r="I38" i="1" s="1"/>
  <c r="F36" i="1"/>
  <c r="F35" i="1" s="1"/>
  <c r="F31" i="1" s="1"/>
  <c r="F60" i="1" s="1"/>
  <c r="E35" i="1"/>
  <c r="E31" i="1" s="1"/>
  <c r="E60" i="1" s="1"/>
  <c r="I93" i="1"/>
  <c r="E63" i="1"/>
  <c r="I63" i="1" s="1"/>
  <c r="E828" i="1"/>
  <c r="I828" i="1" s="1"/>
  <c r="I781" i="1"/>
  <c r="I878" i="1"/>
  <c r="E925" i="1"/>
  <c r="I925" i="1" s="1"/>
  <c r="E876" i="1"/>
  <c r="I876" i="1" s="1"/>
  <c r="I829" i="1"/>
  <c r="E219" i="1"/>
  <c r="I219" i="1" s="1"/>
  <c r="I172" i="1"/>
  <c r="E621" i="1"/>
  <c r="I621" i="1" s="1"/>
  <c r="I574" i="1"/>
  <c r="E623" i="1"/>
  <c r="I623" i="1" s="1"/>
  <c r="I653" i="1"/>
  <c r="E700" i="1"/>
  <c r="I700" i="1" s="1"/>
  <c r="E572" i="1"/>
  <c r="I572" i="1" s="1"/>
  <c r="I525" i="1"/>
  <c r="E319" i="1"/>
  <c r="I319" i="1" s="1"/>
  <c r="I349" i="1"/>
  <c r="E396" i="1"/>
  <c r="I396" i="1" s="1"/>
  <c r="E316" i="1"/>
  <c r="I316" i="1" s="1"/>
  <c r="I269" i="1"/>
  <c r="E524" i="1"/>
  <c r="I524" i="1" s="1"/>
  <c r="I477" i="1"/>
  <c r="E398" i="1"/>
  <c r="I398" i="1" s="1"/>
  <c r="I732" i="1"/>
  <c r="E779" i="1"/>
  <c r="I779" i="1" s="1"/>
  <c r="E702" i="1"/>
  <c r="I702" i="1" s="1"/>
  <c r="I36" i="1" l="1"/>
  <c r="F475" i="1"/>
  <c r="I475" i="1" s="1"/>
  <c r="I446" i="1"/>
  <c r="F399" i="1"/>
  <c r="I399" i="1" s="1"/>
  <c r="I403" i="1"/>
  <c r="I35" i="1"/>
  <c r="I60" i="1"/>
  <c r="I31" i="1"/>
  <c r="C220" i="1" l="1"/>
  <c r="C142" i="1" s="1"/>
  <c r="D220" i="1"/>
  <c r="D267" i="1" s="1"/>
  <c r="I221" i="1"/>
  <c r="G220" i="1"/>
  <c r="G267" i="1" s="1"/>
  <c r="E220" i="1"/>
  <c r="E267" i="1" s="1"/>
  <c r="F220" i="1"/>
  <c r="F142" i="1" s="1"/>
  <c r="H220" i="1"/>
  <c r="H267" i="1" s="1"/>
  <c r="G142" i="1" l="1"/>
  <c r="D142" i="1"/>
  <c r="H142" i="1"/>
  <c r="F267" i="1"/>
  <c r="I267" i="1" s="1"/>
  <c r="I220" i="1"/>
  <c r="E142" i="1"/>
  <c r="I142" i="1" l="1"/>
  <c r="C376" i="7" l="1"/>
  <c r="C375" i="7" s="1"/>
  <c r="C371" i="7" s="1"/>
  <c r="C333" i="7"/>
  <c r="C329" i="7" s="1"/>
  <c r="C328" i="7" s="1"/>
  <c r="C324" i="7" s="1"/>
  <c r="E380" i="7"/>
  <c r="E378" i="7" s="1"/>
  <c r="I378" i="7" s="1"/>
  <c r="I380" i="7" l="1"/>
  <c r="E333" i="7"/>
  <c r="C42" i="7"/>
  <c r="C38" i="7" s="1"/>
  <c r="C37" i="7" s="1"/>
  <c r="C32" i="7" s="1"/>
  <c r="E376" i="7"/>
  <c r="E42" i="7" l="1"/>
  <c r="E40" i="7" s="1"/>
  <c r="I40" i="7" s="1"/>
  <c r="C40" i="7"/>
  <c r="E329" i="7"/>
  <c r="E331" i="7"/>
  <c r="I331" i="7" s="1"/>
  <c r="I333" i="7"/>
  <c r="I376" i="7"/>
  <c r="E375" i="7"/>
  <c r="E38" i="7" l="1"/>
  <c r="E37" i="7" s="1"/>
  <c r="I42" i="7"/>
  <c r="I329" i="7"/>
  <c r="E328" i="7"/>
  <c r="I375" i="7"/>
  <c r="E371" i="7"/>
  <c r="I38" i="7" l="1"/>
  <c r="I328" i="7"/>
  <c r="E324" i="7"/>
  <c r="I324" i="7" s="1"/>
  <c r="I37" i="7"/>
  <c r="E32" i="7"/>
  <c r="E400" i="7"/>
  <c r="I400" i="7" s="1"/>
  <c r="I371" i="7"/>
  <c r="I32" i="7" l="1"/>
  <c r="E62" i="7"/>
  <c r="I62" i="7" s="1"/>
</calcChain>
</file>

<file path=xl/sharedStrings.xml><?xml version="1.0" encoding="utf-8"?>
<sst xmlns="http://schemas.openxmlformats.org/spreadsheetml/2006/main" count="9764" uniqueCount="136">
  <si>
    <t>total cheltuieli</t>
  </si>
  <si>
    <t>din care:</t>
  </si>
  <si>
    <t>cap.66.02</t>
  </si>
  <si>
    <t>cap. 67.02</t>
  </si>
  <si>
    <t>cap.68.02</t>
  </si>
  <si>
    <t>cap.8402</t>
  </si>
  <si>
    <t>I. Cofinanţare Consiliul Judeţean Satu Mare</t>
  </si>
  <si>
    <t>II. Sume primite in cadrul mecanismului cererilor de plată</t>
  </si>
  <si>
    <t>II. Subvenţii de la bugetul de stat către bugetele locale necesare susţinerii derulării proiectelor finanţate din fonduri externe nerambursabile (FEN) postaderare aferete perioadei de programare 2014-2020</t>
  </si>
  <si>
    <t>III. Sume primite de la UE/alti donatori in contul platilor efectuate si prefinantari aferente cadrului financiar 2014-2020</t>
  </si>
  <si>
    <t>48.02</t>
  </si>
  <si>
    <t>Fondul European de Dezvoltare Regionala</t>
  </si>
  <si>
    <t>48.02.01</t>
  </si>
  <si>
    <t>Sume primite în contul plăţilor efectuate în anul curent</t>
  </si>
  <si>
    <t>48.02.01.01</t>
  </si>
  <si>
    <t>Sume primite în contul plăţilor efectuate în anii anteriori</t>
  </si>
  <si>
    <t>48.02.01.02</t>
  </si>
  <si>
    <t>Prefinanţare</t>
  </si>
  <si>
    <t>48.02.01.03</t>
  </si>
  <si>
    <t>Fondul Social European</t>
  </si>
  <si>
    <t>48.02.02</t>
  </si>
  <si>
    <t>48.02.02.01</t>
  </si>
  <si>
    <t>48.02.02.02</t>
  </si>
  <si>
    <t>48.02.02.03</t>
  </si>
  <si>
    <t>Instrumentul European de Vecinătate (ENI)</t>
  </si>
  <si>
    <t>48.02.12</t>
  </si>
  <si>
    <t>48.02.12.01</t>
  </si>
  <si>
    <t>48.02.12.02</t>
  </si>
  <si>
    <t>48.02.12.03</t>
  </si>
  <si>
    <t>cap. 70.02</t>
  </si>
  <si>
    <t>Titlul II Bunuri și servicii</t>
  </si>
  <si>
    <t>Alte cheltuieli cu bunuri si servicii (comisioane bancare)</t>
  </si>
  <si>
    <t>203030</t>
  </si>
  <si>
    <t>Titlul X  Proiecte cu finanțare din fonduri externe nerambursabile aferente cadrului financiar 2014-2020</t>
  </si>
  <si>
    <t>Programe din Fondul European de Dezvoltare Regională (FEDR )</t>
  </si>
  <si>
    <t>58.01</t>
  </si>
  <si>
    <t>cheltuieli curente</t>
  </si>
  <si>
    <t>cheltuieli de capital</t>
  </si>
  <si>
    <t>Finanțarea națională</t>
  </si>
  <si>
    <t>58.01.01</t>
  </si>
  <si>
    <t>Finanțare externă nerambursabilă</t>
  </si>
  <si>
    <t>58.01.02</t>
  </si>
  <si>
    <t xml:space="preserve">Cheltuieli neeligibile </t>
  </si>
  <si>
    <t>58.01.03</t>
  </si>
  <si>
    <t>Programe din Fondul Social European (FSE)</t>
  </si>
  <si>
    <t>58.02</t>
  </si>
  <si>
    <t>58.02.01</t>
  </si>
  <si>
    <t>58.02.02</t>
  </si>
  <si>
    <t>58.02.03</t>
  </si>
  <si>
    <t>Programe Instrumentul European de Vecinătate şi Parteneriat (ENI)</t>
  </si>
  <si>
    <t>58.12</t>
  </si>
  <si>
    <t>58.12.01</t>
  </si>
  <si>
    <t>58.12.02</t>
  </si>
  <si>
    <t>58.12.03</t>
  </si>
  <si>
    <t>Plăţi anii anteriori</t>
  </si>
  <si>
    <t>85.01.02</t>
  </si>
  <si>
    <t>Excedent/Deficit</t>
  </si>
  <si>
    <t>TOTAL VENITURI</t>
  </si>
  <si>
    <t>TOTAL CHELTUIELI</t>
  </si>
  <si>
    <t>Autorități publice si acțiuni externe</t>
  </si>
  <si>
    <t xml:space="preserve">Cap. 51.02  </t>
  </si>
  <si>
    <t>Total venituri</t>
  </si>
  <si>
    <t>Sănătate</t>
  </si>
  <si>
    <t>ROHU-457 "ROcHUs - Care for health in Satu Mare and Szabolcs-Szatmár-Bereg counties"</t>
  </si>
  <si>
    <t xml:space="preserve">ROHU-387 „AVC- Added Value for Cooperation in Stroke Situations” </t>
  </si>
  <si>
    <t>Easydoor – Easing Access to Systemic Discovery of Our Origins and Resources - ROHU-349</t>
  </si>
  <si>
    <t>"Inchiderea Centrului de plasament al copilului Floare de colt Halmeu si dezvoltarea de alternative familiale de ingrijire" POR 8.3</t>
  </si>
  <si>
    <t>"TEAM-UP: Progres în calitatea îngrijirii alternative a copiilor'', cod
127169 - derulat de DGASPC</t>
  </si>
  <si>
    <t>Proiect "VENUS - Împreună pentru o viață în siguranță" - POCU/465/4/4/128038 - derulat de DGASPC</t>
  </si>
  <si>
    <t>Proiectul: Suntem alaturi de Tine(ri) - derulat de DGASPC</t>
  </si>
  <si>
    <t>“Modernizare, extindere și dotare Unitate de Primiri Urgențe din cadrul Spitalului Județean de Urgență Satu Mare” - UPUSM</t>
  </si>
  <si>
    <t>„Mitigating the negative effects of hail in Satu Mare county” cod ROHU-102, acronim SILVER</t>
  </si>
  <si>
    <t>“Modernizarea drumurilor județene DJ 108R din DN 19A Beltiug – Beltiug Băi – Dobra – Hurezu Mare – DJ 108P – DJ 196 Corund – Bogdand – Hodod – limita de județ Sălaj”, POR 2014-2020</t>
  </si>
  <si>
    <t xml:space="preserve">„MOBI – Modern Border Infrastructure – Successful Carpathian Region” depus in cadrul Programului ENI CBC 2014-2020 </t>
  </si>
  <si>
    <t>„Development and modernization of the access infrastructure to the Romanian-Ukrainian border crossing point from Tarna Mare - Hyzha”, HUSKROUA/1702/7.1/0064</t>
  </si>
  <si>
    <t>Sprijin la nivelul regiunii de dezvoltare Nord-Vest pentru pregătirea de proiecte finanțate din perioada de programare 2021-2027 pe domeniile mobilitate urbană (reședinte de județ), regenerare urbană (reședințe de județ) și infrastructură rutieră de interes județean, inclusiv variante ocolitoare și/sau drumuri de legătură (3D)</t>
  </si>
  <si>
    <t>Cultura, recreere si religie</t>
  </si>
  <si>
    <t>Buget aprobat 2022</t>
  </si>
  <si>
    <t>Influențe (+/-)</t>
  </si>
  <si>
    <t>Propuneri</t>
  </si>
  <si>
    <t>Total cheltuieli</t>
  </si>
  <si>
    <t>Transporturi</t>
  </si>
  <si>
    <t>Total cheltuieli cap. 84.02</t>
  </si>
  <si>
    <t>cap.68.02 Asigurări şi asistenţă socială</t>
  </si>
  <si>
    <t>Total cheltuieli cap. 68.02</t>
  </si>
  <si>
    <t>mii lei</t>
  </si>
  <si>
    <t>ROMÂNIA</t>
  </si>
  <si>
    <t>JUDETUL SATU MARE</t>
  </si>
  <si>
    <t>CONSILIUL JUDEŢEAN SATU MARE</t>
  </si>
  <si>
    <t>Anexa nr. 1.6/1</t>
  </si>
  <si>
    <t>PREŞEDINTE,</t>
  </si>
  <si>
    <t>Pataki Csaba</t>
  </si>
  <si>
    <t>Red/Tehn. VE</t>
  </si>
  <si>
    <t>5 ex</t>
  </si>
  <si>
    <t>Creșterea transparenței, eticii și integrității în administrația publică din județul Satu Mare - cod proiect 151935</t>
  </si>
  <si>
    <t>Locuințe, servicii și dezvoltare publică</t>
  </si>
  <si>
    <t>proiectelor cu finanţare nerambursabilă din fonduri structurale aferente cadrului financiar 2014-2020, derulate de Judeţul Satu Mare, cuprinse în bugetul local al Judeţului Satu Mare pe anul 2022</t>
  </si>
  <si>
    <t>LISTA</t>
  </si>
  <si>
    <t>hot</t>
  </si>
  <si>
    <t>Proiectul: Suntem alaturi de Tine(ri) - 135172 -, derulat de DGASPC</t>
  </si>
  <si>
    <t>HOT</t>
  </si>
  <si>
    <t>Proiecte cu finanțare din fonduri externe nerambursabile aferente cadrului financiar 2014-2020</t>
  </si>
  <si>
    <t>Proiecte cu finanțare din sumele reprezentând asistența financiară nerambursabilă aferentă PNRR</t>
  </si>
  <si>
    <t>42.02.88</t>
  </si>
  <si>
    <t xml:space="preserve">Fonduri europene nerambursabile </t>
  </si>
  <si>
    <t>42.02.88.01</t>
  </si>
  <si>
    <t>Finanțare publică națională</t>
  </si>
  <si>
    <t>42.02.88.02</t>
  </si>
  <si>
    <t>Sume aferente TVA</t>
  </si>
  <si>
    <t>42.02.88.03</t>
  </si>
  <si>
    <t>II. Alocări de sume din PNRR aferente asistenței financiare nerambursabile       (cod 42.02.88.01 la 42.02.88.03)</t>
  </si>
  <si>
    <t>II. Alocări de sume din PNRR aferente asistenței financiare nerambursabile</t>
  </si>
  <si>
    <t xml:space="preserve">Titlul XII  Proiecte cu finanțare din sumele reprezentând asistența financiară nerambursabilă aferentă PNRR  </t>
  </si>
  <si>
    <t xml:space="preserve">Transferuri din bugetul de stat către bugetele locale pentru susținerea proiectelor aferente PNRR    </t>
  </si>
  <si>
    <t>Fonduri europene nerambursabile</t>
  </si>
  <si>
    <t>60.05.01</t>
  </si>
  <si>
    <t>60.05.02</t>
  </si>
  <si>
    <t>60.05.03</t>
  </si>
  <si>
    <t>60.05</t>
  </si>
  <si>
    <t>„Creșterea eficienței energetice a sediului administrativ al Consiliului Județean Satu Mare”</t>
  </si>
  <si>
    <t>Buget aprobat 2023</t>
  </si>
  <si>
    <t>200130</t>
  </si>
  <si>
    <t>Reabilitare, extindere și dotare Ambulatoriu de Specialitate Tășnad</t>
  </si>
  <si>
    <t>Creșterea eficienței energetice a clădirii Spitalului Orășenesc Negrești Oaș</t>
  </si>
  <si>
    <t>Alte bunuri si servicii pentru întretinere si functionare</t>
  </si>
  <si>
    <t>proiectelor cu finanţare nerambursabilă din fonduri structurale aferente cadrului financiar 2014-2020,  precum și a celor finanțate din sume reprezentând asistența financiară nerambursabilă aferentă PNRR derulate de Judeţul Satu Mare, cuprinse în bugetul local al Judeţului Satu Mare pe anul 2023</t>
  </si>
  <si>
    <t>60.01</t>
  </si>
  <si>
    <t>60.03</t>
  </si>
  <si>
    <t>proiect</t>
  </si>
  <si>
    <t>Modernizarea si dotarea Centrului de servicii de recuperare neuromotorii (de tip ambulatoriu) ”Sfantul Spiridon” din subordinea Direcţiei Generale pentru Protecţia Copilului şi Asistenţă Socială Satu Mare</t>
  </si>
  <si>
    <t>60.02</t>
  </si>
  <si>
    <t>Reclamă și publicitate</t>
  </si>
  <si>
    <t>203001</t>
  </si>
  <si>
    <t>Titlul XV Active nefinanciare</t>
  </si>
  <si>
    <t xml:space="preserve">Alte active fixe </t>
  </si>
  <si>
    <t>71.01.30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</si>
</sst>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##000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Tahoma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theme="1"/>
      <name val="Arial"/>
      <family val="2"/>
    </font>
    <font>
      <b/>
      <i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sz val="10"/>
      <color theme="4" tint="0.39997558519241921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i/>
      <sz val="9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0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4" fontId="4" fillId="0" borderId="0" xfId="0" applyNumberFormat="1" applyFont="1"/>
    <xf numFmtId="4" fontId="3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4" fillId="0" borderId="11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3" borderId="14" xfId="0" applyFont="1" applyFill="1" applyBorder="1"/>
    <xf numFmtId="4" fontId="3" fillId="3" borderId="1" xfId="0" applyNumberFormat="1" applyFont="1" applyFill="1" applyBorder="1"/>
    <xf numFmtId="4" fontId="3" fillId="3" borderId="15" xfId="0" applyNumberFormat="1" applyFont="1" applyFill="1" applyBorder="1"/>
    <xf numFmtId="4" fontId="3" fillId="0" borderId="0" xfId="0" applyNumberFormat="1" applyFont="1"/>
    <xf numFmtId="0" fontId="2" fillId="0" borderId="14" xfId="0" applyFont="1" applyBorder="1" applyAlignment="1">
      <alignment horizontal="left" wrapText="1" indent="1"/>
    </xf>
    <xf numFmtId="4" fontId="4" fillId="0" borderId="1" xfId="0" applyNumberFormat="1" applyFont="1" applyBorder="1"/>
    <xf numFmtId="4" fontId="4" fillId="0" borderId="15" xfId="0" applyNumberFormat="1" applyFont="1" applyBorder="1"/>
    <xf numFmtId="0" fontId="7" fillId="2" borderId="14" xfId="0" applyFont="1" applyFill="1" applyBorder="1" applyAlignment="1">
      <alignment horizontal="left" wrapText="1" indent="1"/>
    </xf>
    <xf numFmtId="4" fontId="7" fillId="2" borderId="1" xfId="0" applyNumberFormat="1" applyFont="1" applyFill="1" applyBorder="1" applyAlignment="1">
      <alignment horizontal="right" vertical="top"/>
    </xf>
    <xf numFmtId="4" fontId="7" fillId="2" borderId="15" xfId="0" applyNumberFormat="1" applyFont="1" applyFill="1" applyBorder="1" applyAlignment="1">
      <alignment horizontal="right" vertical="top"/>
    </xf>
    <xf numFmtId="0" fontId="2" fillId="2" borderId="14" xfId="0" applyFont="1" applyFill="1" applyBorder="1" applyAlignment="1">
      <alignment horizontal="left" wrapText="1" indent="1"/>
    </xf>
    <xf numFmtId="0" fontId="2" fillId="0" borderId="14" xfId="1" applyFont="1" applyBorder="1" applyAlignment="1">
      <alignment horizontal="left" wrapText="1" indent="1"/>
    </xf>
    <xf numFmtId="0" fontId="3" fillId="4" borderId="14" xfId="0" applyFont="1" applyFill="1" applyBorder="1"/>
    <xf numFmtId="4" fontId="3" fillId="4" borderId="1" xfId="0" applyNumberFormat="1" applyFont="1" applyFill="1" applyBorder="1"/>
    <xf numFmtId="4" fontId="3" fillId="4" borderId="15" xfId="0" applyNumberFormat="1" applyFont="1" applyFill="1" applyBorder="1"/>
    <xf numFmtId="49" fontId="7" fillId="2" borderId="14" xfId="2" applyNumberFormat="1" applyFont="1" applyFill="1" applyBorder="1" applyAlignment="1">
      <alignment horizontal="left" wrapText="1" indent="1"/>
    </xf>
    <xf numFmtId="49" fontId="8" fillId="2" borderId="14" xfId="2" applyNumberFormat="1" applyFont="1" applyFill="1" applyBorder="1" applyAlignment="1">
      <alignment horizontal="left" wrapText="1" indent="2"/>
    </xf>
    <xf numFmtId="0" fontId="4" fillId="5" borderId="14" xfId="0" applyFont="1" applyFill="1" applyBorder="1"/>
    <xf numFmtId="4" fontId="4" fillId="5" borderId="1" xfId="0" applyNumberFormat="1" applyFont="1" applyFill="1" applyBorder="1"/>
    <xf numFmtId="4" fontId="4" fillId="5" borderId="15" xfId="0" applyNumberFormat="1" applyFont="1" applyFill="1" applyBorder="1"/>
    <xf numFmtId="0" fontId="9" fillId="5" borderId="14" xfId="0" applyFont="1" applyFill="1" applyBorder="1"/>
    <xf numFmtId="4" fontId="9" fillId="5" borderId="1" xfId="0" applyNumberFormat="1" applyFont="1" applyFill="1" applyBorder="1"/>
    <xf numFmtId="4" fontId="9" fillId="5" borderId="15" xfId="0" applyNumberFormat="1" applyFont="1" applyFill="1" applyBorder="1"/>
    <xf numFmtId="4" fontId="9" fillId="0" borderId="0" xfId="0" applyNumberFormat="1" applyFont="1"/>
    <xf numFmtId="0" fontId="9" fillId="0" borderId="0" xfId="0" applyFont="1"/>
    <xf numFmtId="4" fontId="10" fillId="2" borderId="1" xfId="0" applyNumberFormat="1" applyFont="1" applyFill="1" applyBorder="1" applyAlignment="1">
      <alignment horizontal="right" vertical="top"/>
    </xf>
    <xf numFmtId="4" fontId="10" fillId="2" borderId="15" xfId="0" applyNumberFormat="1" applyFont="1" applyFill="1" applyBorder="1" applyAlignment="1">
      <alignment horizontal="right" vertical="top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9" xfId="0" applyFont="1" applyBorder="1" applyAlignment="1">
      <alignment horizontal="center" vertical="top"/>
    </xf>
    <xf numFmtId="0" fontId="5" fillId="0" borderId="12" xfId="0" applyFont="1" applyBorder="1" applyAlignment="1">
      <alignment horizontal="left" vertical="top"/>
    </xf>
    <xf numFmtId="0" fontId="11" fillId="3" borderId="1" xfId="0" applyFont="1" applyFill="1" applyBorder="1" applyAlignment="1">
      <alignment horizontal="left"/>
    </xf>
    <xf numFmtId="0" fontId="12" fillId="0" borderId="1" xfId="0" applyFont="1" applyBorder="1" applyAlignment="1">
      <alignment horizontal="left" vertical="top"/>
    </xf>
    <xf numFmtId="3" fontId="13" fillId="2" borderId="1" xfId="0" applyNumberFormat="1" applyFont="1" applyFill="1" applyBorder="1" applyAlignment="1">
      <alignment horizontal="left" vertical="top"/>
    </xf>
    <xf numFmtId="3" fontId="12" fillId="2" borderId="1" xfId="0" applyNumberFormat="1" applyFont="1" applyFill="1" applyBorder="1" applyAlignment="1">
      <alignment horizontal="left" vertical="top"/>
    </xf>
    <xf numFmtId="3" fontId="12" fillId="0" borderId="1" xfId="1" applyNumberFormat="1" applyFont="1" applyBorder="1" applyAlignment="1">
      <alignment horizontal="left" vertical="top"/>
    </xf>
    <xf numFmtId="3" fontId="12" fillId="0" borderId="1" xfId="1" applyNumberFormat="1" applyFont="1" applyBorder="1" applyAlignment="1">
      <alignment horizontal="left"/>
    </xf>
    <xf numFmtId="3" fontId="12" fillId="2" borderId="1" xfId="0" applyNumberFormat="1" applyFont="1" applyFill="1" applyBorder="1" applyAlignment="1">
      <alignment horizontal="left"/>
    </xf>
    <xf numFmtId="0" fontId="11" fillId="4" borderId="1" xfId="0" applyFont="1" applyFill="1" applyBorder="1" applyAlignment="1">
      <alignment horizontal="left"/>
    </xf>
    <xf numFmtId="0" fontId="13" fillId="2" borderId="1" xfId="0" quotePrefix="1" applyFont="1" applyFill="1" applyBorder="1" applyAlignment="1">
      <alignment horizontal="left"/>
    </xf>
    <xf numFmtId="3" fontId="12" fillId="0" borderId="1" xfId="1" quotePrefix="1" applyNumberFormat="1" applyFont="1" applyBorder="1" applyAlignment="1">
      <alignment horizontal="left"/>
    </xf>
    <xf numFmtId="0" fontId="13" fillId="2" borderId="1" xfId="0" quotePrefix="1" applyFont="1" applyFill="1" applyBorder="1" applyAlignment="1">
      <alignment horizontal="left" vertical="top"/>
    </xf>
    <xf numFmtId="0" fontId="12" fillId="2" borderId="1" xfId="0" applyFont="1" applyFill="1" applyBorder="1" applyAlignment="1">
      <alignment horizontal="left" vertical="top"/>
    </xf>
    <xf numFmtId="0" fontId="14" fillId="2" borderId="1" xfId="0" applyFont="1" applyFill="1" applyBorder="1" applyAlignment="1">
      <alignment horizontal="left" vertical="top"/>
    </xf>
    <xf numFmtId="0" fontId="12" fillId="0" borderId="1" xfId="0" quotePrefix="1" applyFont="1" applyBorder="1" applyAlignment="1">
      <alignment horizontal="left" vertical="top"/>
    </xf>
    <xf numFmtId="0" fontId="12" fillId="0" borderId="1" xfId="0" quotePrefix="1" applyFont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left"/>
    </xf>
    <xf numFmtId="0" fontId="5" fillId="5" borderId="1" xfId="0" applyFont="1" applyFill="1" applyBorder="1" applyAlignment="1">
      <alignment horizontal="left"/>
    </xf>
    <xf numFmtId="0" fontId="15" fillId="5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 wrapText="1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164" fontId="4" fillId="0" borderId="0" xfId="0" applyNumberFormat="1" applyFont="1"/>
    <xf numFmtId="0" fontId="9" fillId="5" borderId="22" xfId="0" applyFont="1" applyFill="1" applyBorder="1"/>
    <xf numFmtId="0" fontId="15" fillId="5" borderId="23" xfId="0" applyFont="1" applyFill="1" applyBorder="1" applyAlignment="1">
      <alignment horizontal="left"/>
    </xf>
    <xf numFmtId="4" fontId="9" fillId="5" borderId="23" xfId="0" applyNumberFormat="1" applyFont="1" applyFill="1" applyBorder="1"/>
    <xf numFmtId="4" fontId="9" fillId="5" borderId="24" xfId="0" applyNumberFormat="1" applyFont="1" applyFill="1" applyBorder="1"/>
    <xf numFmtId="0" fontId="3" fillId="3" borderId="25" xfId="0" applyFont="1" applyFill="1" applyBorder="1" applyAlignment="1">
      <alignment wrapText="1"/>
    </xf>
    <xf numFmtId="0" fontId="11" fillId="3" borderId="26" xfId="0" applyFont="1" applyFill="1" applyBorder="1" applyAlignment="1">
      <alignment horizontal="left"/>
    </xf>
    <xf numFmtId="4" fontId="3" fillId="3" borderId="26" xfId="0" applyNumberFormat="1" applyFont="1" applyFill="1" applyBorder="1"/>
    <xf numFmtId="4" fontId="3" fillId="3" borderId="27" xfId="0" applyNumberFormat="1" applyFont="1" applyFill="1" applyBorder="1"/>
    <xf numFmtId="0" fontId="4" fillId="0" borderId="14" xfId="0" applyFont="1" applyBorder="1"/>
    <xf numFmtId="49" fontId="8" fillId="2" borderId="14" xfId="2" applyNumberFormat="1" applyFont="1" applyFill="1" applyBorder="1" applyAlignment="1">
      <alignment horizontal="left" wrapText="1" indent="1"/>
    </xf>
    <xf numFmtId="0" fontId="4" fillId="0" borderId="14" xfId="0" applyFont="1" applyBorder="1" applyAlignment="1">
      <alignment horizontal="left" indent="1"/>
    </xf>
    <xf numFmtId="0" fontId="2" fillId="0" borderId="14" xfId="0" applyFont="1" applyBorder="1" applyAlignment="1">
      <alignment wrapText="1"/>
    </xf>
    <xf numFmtId="0" fontId="4" fillId="0" borderId="19" xfId="0" applyFont="1" applyBorder="1"/>
    <xf numFmtId="4" fontId="4" fillId="0" borderId="20" xfId="0" applyNumberFormat="1" applyFont="1" applyBorder="1"/>
    <xf numFmtId="4" fontId="4" fillId="0" borderId="21" xfId="0" applyNumberFormat="1" applyFont="1" applyBorder="1"/>
    <xf numFmtId="0" fontId="4" fillId="4" borderId="14" xfId="0" applyFont="1" applyFill="1" applyBorder="1"/>
    <xf numFmtId="4" fontId="4" fillId="4" borderId="1" xfId="0" applyNumberFormat="1" applyFont="1" applyFill="1" applyBorder="1"/>
    <xf numFmtId="4" fontId="4" fillId="4" borderId="15" xfId="0" applyNumberFormat="1" applyFont="1" applyFill="1" applyBorder="1"/>
    <xf numFmtId="0" fontId="2" fillId="2" borderId="16" xfId="0" applyFont="1" applyFill="1" applyBorder="1" applyAlignment="1">
      <alignment horizontal="left" wrapText="1" indent="1"/>
    </xf>
    <xf numFmtId="4" fontId="7" fillId="2" borderId="17" xfId="0" applyNumberFormat="1" applyFont="1" applyFill="1" applyBorder="1" applyAlignment="1">
      <alignment horizontal="right" vertical="top"/>
    </xf>
    <xf numFmtId="4" fontId="7" fillId="2" borderId="18" xfId="0" applyNumberFormat="1" applyFont="1" applyFill="1" applyBorder="1" applyAlignment="1">
      <alignment horizontal="right" vertical="top"/>
    </xf>
    <xf numFmtId="0" fontId="12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4" borderId="1" xfId="0" applyFont="1" applyFill="1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vertical="top"/>
    </xf>
    <xf numFmtId="4" fontId="2" fillId="0" borderId="1" xfId="0" applyNumberFormat="1" applyFont="1" applyBorder="1"/>
    <xf numFmtId="0" fontId="12" fillId="0" borderId="9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/>
    </xf>
    <xf numFmtId="0" fontId="12" fillId="0" borderId="10" xfId="0" applyFont="1" applyBorder="1" applyAlignment="1">
      <alignment horizontal="center" vertical="top"/>
    </xf>
    <xf numFmtId="0" fontId="7" fillId="6" borderId="19" xfId="0" applyFont="1" applyFill="1" applyBorder="1" applyAlignment="1">
      <alignment horizontal="left" wrapText="1"/>
    </xf>
    <xf numFmtId="0" fontId="12" fillId="6" borderId="20" xfId="0" applyFont="1" applyFill="1" applyBorder="1" applyAlignment="1">
      <alignment horizontal="left"/>
    </xf>
    <xf numFmtId="4" fontId="7" fillId="6" borderId="20" xfId="0" applyNumberFormat="1" applyFont="1" applyFill="1" applyBorder="1" applyAlignment="1">
      <alignment horizontal="right" vertical="top"/>
    </xf>
    <xf numFmtId="4" fontId="7" fillId="6" borderId="21" xfId="0" applyNumberFormat="1" applyFont="1" applyFill="1" applyBorder="1" applyAlignment="1">
      <alignment horizontal="right" vertical="top"/>
    </xf>
    <xf numFmtId="0" fontId="2" fillId="0" borderId="14" xfId="0" applyFont="1" applyBorder="1" applyAlignment="1">
      <alignment horizontal="left" wrapText="1" indent="2"/>
    </xf>
    <xf numFmtId="49" fontId="7" fillId="2" borderId="14" xfId="2" quotePrefix="1" applyNumberFormat="1" applyFont="1" applyFill="1" applyBorder="1" applyAlignment="1">
      <alignment horizontal="left" wrapText="1" indent="1"/>
    </xf>
    <xf numFmtId="4" fontId="17" fillId="2" borderId="1" xfId="0" applyNumberFormat="1" applyFont="1" applyFill="1" applyBorder="1" applyAlignment="1">
      <alignment horizontal="right" vertical="top"/>
    </xf>
    <xf numFmtId="4" fontId="17" fillId="2" borderId="15" xfId="0" applyNumberFormat="1" applyFont="1" applyFill="1" applyBorder="1" applyAlignment="1">
      <alignment horizontal="right" vertical="top"/>
    </xf>
    <xf numFmtId="49" fontId="18" fillId="2" borderId="14" xfId="2" applyNumberFormat="1" applyFont="1" applyFill="1" applyBorder="1" applyAlignment="1">
      <alignment horizontal="left" wrapText="1" indent="2"/>
    </xf>
    <xf numFmtId="0" fontId="19" fillId="2" borderId="1" xfId="0" applyFont="1" applyFill="1" applyBorder="1" applyAlignment="1">
      <alignment horizontal="left" vertical="top"/>
    </xf>
    <xf numFmtId="0" fontId="7" fillId="0" borderId="0" xfId="0" applyFont="1" applyAlignment="1">
      <alignment horizontal="left"/>
    </xf>
    <xf numFmtId="0" fontId="1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4" fontId="7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7" fillId="0" borderId="0" xfId="0" applyFont="1" applyAlignment="1">
      <alignment horizontal="center" wrapText="1"/>
    </xf>
    <xf numFmtId="0" fontId="12" fillId="0" borderId="0" xfId="0" applyFont="1"/>
    <xf numFmtId="0" fontId="7" fillId="0" borderId="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12" fillId="0" borderId="8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12" fillId="0" borderId="12" xfId="0" applyFont="1" applyBorder="1" applyAlignment="1">
      <alignment horizontal="left" vertical="top"/>
    </xf>
    <xf numFmtId="0" fontId="2" fillId="0" borderId="12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7" fillId="6" borderId="22" xfId="0" applyFont="1" applyFill="1" applyBorder="1" applyAlignment="1">
      <alignment horizontal="left" vertical="top" wrapText="1"/>
    </xf>
    <xf numFmtId="0" fontId="12" fillId="6" borderId="23" xfId="0" applyFont="1" applyFill="1" applyBorder="1" applyAlignment="1">
      <alignment horizontal="left" vertical="top"/>
    </xf>
    <xf numFmtId="0" fontId="2" fillId="6" borderId="23" xfId="0" applyFont="1" applyFill="1" applyBorder="1" applyAlignment="1">
      <alignment horizontal="center" vertical="top" wrapText="1"/>
    </xf>
    <xf numFmtId="0" fontId="2" fillId="6" borderId="23" xfId="0" applyFont="1" applyFill="1" applyBorder="1" applyAlignment="1">
      <alignment horizontal="center" vertical="top"/>
    </xf>
    <xf numFmtId="0" fontId="2" fillId="6" borderId="24" xfId="0" applyFont="1" applyFill="1" applyBorder="1" applyAlignment="1">
      <alignment horizontal="center" vertical="top"/>
    </xf>
    <xf numFmtId="4" fontId="7" fillId="0" borderId="0" xfId="0" applyNumberFormat="1" applyFont="1"/>
    <xf numFmtId="0" fontId="7" fillId="3" borderId="14" xfId="0" applyFont="1" applyFill="1" applyBorder="1"/>
    <xf numFmtId="0" fontId="13" fillId="3" borderId="1" xfId="0" applyFont="1" applyFill="1" applyBorder="1" applyAlignment="1">
      <alignment horizontal="left"/>
    </xf>
    <xf numFmtId="4" fontId="7" fillId="3" borderId="1" xfId="0" applyNumberFormat="1" applyFont="1" applyFill="1" applyBorder="1"/>
    <xf numFmtId="4" fontId="7" fillId="3" borderId="15" xfId="0" applyNumberFormat="1" applyFont="1" applyFill="1" applyBorder="1"/>
    <xf numFmtId="0" fontId="7" fillId="0" borderId="0" xfId="0" applyFont="1"/>
    <xf numFmtId="4" fontId="2" fillId="0" borderId="15" xfId="0" applyNumberFormat="1" applyFont="1" applyBorder="1"/>
    <xf numFmtId="0" fontId="7" fillId="4" borderId="14" xfId="0" applyFont="1" applyFill="1" applyBorder="1"/>
    <xf numFmtId="0" fontId="13" fillId="4" borderId="1" xfId="0" applyFont="1" applyFill="1" applyBorder="1" applyAlignment="1">
      <alignment horizontal="left"/>
    </xf>
    <xf numFmtId="4" fontId="7" fillId="4" borderId="1" xfId="0" applyNumberFormat="1" applyFont="1" applyFill="1" applyBorder="1"/>
    <xf numFmtId="4" fontId="7" fillId="4" borderId="15" xfId="0" applyNumberFormat="1" applyFont="1" applyFill="1" applyBorder="1"/>
    <xf numFmtId="0" fontId="2" fillId="5" borderId="14" xfId="0" applyFont="1" applyFill="1" applyBorder="1"/>
    <xf numFmtId="0" fontId="12" fillId="5" borderId="1" xfId="0" applyFont="1" applyFill="1" applyBorder="1" applyAlignment="1">
      <alignment horizontal="left"/>
    </xf>
    <xf numFmtId="4" fontId="2" fillId="5" borderId="1" xfId="0" applyNumberFormat="1" applyFont="1" applyFill="1" applyBorder="1"/>
    <xf numFmtId="4" fontId="2" fillId="5" borderId="15" xfId="0" applyNumberFormat="1" applyFont="1" applyFill="1" applyBorder="1"/>
    <xf numFmtId="0" fontId="7" fillId="3" borderId="25" xfId="0" applyFont="1" applyFill="1" applyBorder="1" applyAlignment="1">
      <alignment wrapText="1"/>
    </xf>
    <xf numFmtId="0" fontId="13" fillId="3" borderId="26" xfId="0" applyFont="1" applyFill="1" applyBorder="1" applyAlignment="1">
      <alignment horizontal="left"/>
    </xf>
    <xf numFmtId="4" fontId="7" fillId="3" borderId="26" xfId="0" applyNumberFormat="1" applyFont="1" applyFill="1" applyBorder="1"/>
    <xf numFmtId="4" fontId="7" fillId="3" borderId="27" xfId="0" applyNumberFormat="1" applyFont="1" applyFill="1" applyBorder="1"/>
    <xf numFmtId="0" fontId="8" fillId="5" borderId="14" xfId="0" applyFont="1" applyFill="1" applyBorder="1"/>
    <xf numFmtId="0" fontId="14" fillId="5" borderId="1" xfId="0" applyFont="1" applyFill="1" applyBorder="1" applyAlignment="1">
      <alignment horizontal="left"/>
    </xf>
    <xf numFmtId="4" fontId="8" fillId="5" borderId="1" xfId="0" applyNumberFormat="1" applyFont="1" applyFill="1" applyBorder="1"/>
    <xf numFmtId="4" fontId="8" fillId="5" borderId="15" xfId="0" applyNumberFormat="1" applyFont="1" applyFill="1" applyBorder="1"/>
    <xf numFmtId="4" fontId="8" fillId="0" borderId="0" xfId="0" applyNumberFormat="1" applyFont="1"/>
    <xf numFmtId="0" fontId="8" fillId="0" borderId="0" xfId="0" applyFont="1"/>
    <xf numFmtId="0" fontId="2" fillId="4" borderId="14" xfId="0" applyFont="1" applyFill="1" applyBorder="1"/>
    <xf numFmtId="0" fontId="12" fillId="4" borderId="1" xfId="0" applyFont="1" applyFill="1" applyBorder="1" applyAlignment="1">
      <alignment horizontal="left"/>
    </xf>
    <xf numFmtId="4" fontId="2" fillId="4" borderId="1" xfId="0" applyNumberFormat="1" applyFont="1" applyFill="1" applyBorder="1"/>
    <xf numFmtId="4" fontId="2" fillId="4" borderId="15" xfId="0" applyNumberFormat="1" applyFont="1" applyFill="1" applyBorder="1"/>
    <xf numFmtId="0" fontId="8" fillId="5" borderId="22" xfId="0" applyFont="1" applyFill="1" applyBorder="1"/>
    <xf numFmtId="0" fontId="14" fillId="5" borderId="23" xfId="0" applyFont="1" applyFill="1" applyBorder="1" applyAlignment="1">
      <alignment horizontal="left"/>
    </xf>
    <xf numFmtId="4" fontId="8" fillId="5" borderId="23" xfId="0" applyNumberFormat="1" applyFont="1" applyFill="1" applyBorder="1"/>
    <xf numFmtId="4" fontId="8" fillId="5" borderId="24" xfId="0" applyNumberFormat="1" applyFont="1" applyFill="1" applyBorder="1"/>
    <xf numFmtId="0" fontId="1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4" fontId="7" fillId="0" borderId="0" xfId="0" applyNumberFormat="1" applyFont="1" applyAlignment="1">
      <alignment horizontal="center"/>
    </xf>
    <xf numFmtId="0" fontId="13" fillId="0" borderId="0" xfId="0" applyFont="1" applyAlignment="1">
      <alignment horizontal="center" wrapText="1"/>
    </xf>
    <xf numFmtId="164" fontId="2" fillId="0" borderId="0" xfId="0" applyNumberFormat="1" applyFont="1"/>
    <xf numFmtId="0" fontId="7" fillId="0" borderId="0" xfId="0" applyFont="1" applyAlignment="1">
      <alignment horizontal="center"/>
    </xf>
    <xf numFmtId="0" fontId="12" fillId="0" borderId="0" xfId="0" applyFont="1" applyAlignment="1">
      <alignment vertical="top"/>
    </xf>
    <xf numFmtId="4" fontId="6" fillId="0" borderId="1" xfId="0" applyNumberFormat="1" applyFont="1" applyBorder="1"/>
    <xf numFmtId="49" fontId="17" fillId="2" borderId="14" xfId="2" applyNumberFormat="1" applyFont="1" applyFill="1" applyBorder="1" applyAlignment="1">
      <alignment horizontal="left" wrapText="1" indent="1"/>
    </xf>
    <xf numFmtId="0" fontId="6" fillId="0" borderId="14" xfId="1" applyFont="1" applyBorder="1" applyAlignment="1">
      <alignment horizontal="left" wrapText="1" indent="1"/>
    </xf>
    <xf numFmtId="4" fontId="7" fillId="0" borderId="0" xfId="0" applyNumberFormat="1" applyFont="1" applyAlignment="1">
      <alignment horizontal="center"/>
    </xf>
    <xf numFmtId="0" fontId="2" fillId="0" borderId="0" xfId="0" applyFont="1"/>
    <xf numFmtId="0" fontId="7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13" fillId="0" borderId="3" xfId="0" applyFont="1" applyBorder="1" applyAlignment="1">
      <alignment horizontal="left" vertical="top"/>
    </xf>
    <xf numFmtId="0" fontId="13" fillId="0" borderId="6" xfId="0" applyFont="1" applyBorder="1" applyAlignment="1">
      <alignment horizontal="left" vertical="top"/>
    </xf>
    <xf numFmtId="0" fontId="7" fillId="0" borderId="3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11" fillId="0" borderId="3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4" fontId="3" fillId="0" borderId="0" xfId="0" applyNumberFormat="1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7" fillId="5" borderId="1" xfId="0" applyNumberFormat="1" applyFont="1" applyFill="1" applyBorder="1"/>
    <xf numFmtId="4" fontId="7" fillId="5" borderId="15" xfId="0" applyNumberFormat="1" applyFont="1" applyFill="1" applyBorder="1"/>
  </cellXfs>
  <cellStyles count="3">
    <cellStyle name="Normal" xfId="0" builtinId="0"/>
    <cellStyle name="Normal_Anexa F 140 146 10.07" xfId="2" xr:uid="{198DF6AE-A4DC-4725-A970-76B837AF4B39}"/>
    <cellStyle name="Normal_Machete buget 99" xfId="1" xr:uid="{BACE220C-4E9B-488B-BA7B-123BCA7DAC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E2987-5A8D-48F8-A468-BAF8165EA388}">
  <sheetPr filterMode="1"/>
  <dimension ref="A1:AG1965"/>
  <sheetViews>
    <sheetView tabSelected="1" zoomScaleNormal="100" workbookViewId="0">
      <selection activeCell="F1395" sqref="F1395"/>
    </sheetView>
  </sheetViews>
  <sheetFormatPr defaultColWidth="8.85546875" defaultRowHeight="12.75" x14ac:dyDescent="0.2"/>
  <cols>
    <col min="1" max="1" width="77.28515625" style="117" customWidth="1"/>
    <col min="2" max="2" width="9.5703125" style="170" customWidth="1"/>
    <col min="3" max="3" width="9.85546875" style="117" customWidth="1"/>
    <col min="4" max="4" width="10.5703125" style="117" customWidth="1"/>
    <col min="5" max="5" width="10.28515625" style="117" customWidth="1"/>
    <col min="6" max="6" width="10" style="117" customWidth="1"/>
    <col min="7" max="7" width="9.28515625" style="117" customWidth="1"/>
    <col min="8" max="8" width="9.5703125" style="117" customWidth="1"/>
    <col min="9" max="9" width="11.7109375" style="117" bestFit="1" customWidth="1"/>
    <col min="10" max="10" width="8.85546875" style="117"/>
    <col min="11" max="11" width="10.140625" style="117" bestFit="1" customWidth="1"/>
    <col min="12" max="16384" width="8.85546875" style="117"/>
  </cols>
  <sheetData>
    <row r="1" spans="1:9" x14ac:dyDescent="0.2">
      <c r="A1" s="115" t="s">
        <v>86</v>
      </c>
      <c r="B1" s="116"/>
      <c r="D1" s="118"/>
      <c r="E1" s="119"/>
      <c r="F1" s="119"/>
      <c r="H1" s="120" t="s">
        <v>89</v>
      </c>
      <c r="I1" s="117" t="s">
        <v>128</v>
      </c>
    </row>
    <row r="2" spans="1:9" x14ac:dyDescent="0.2">
      <c r="A2" s="115" t="s">
        <v>87</v>
      </c>
      <c r="B2" s="116"/>
      <c r="D2" s="118"/>
      <c r="E2" s="119"/>
      <c r="F2" s="119"/>
      <c r="H2" s="121" t="str">
        <f>IF($I$1="proiect","la Proiectul de hotărâre","Hotărârea Consiliului Județean")</f>
        <v>la Proiectul de hotărâre</v>
      </c>
    </row>
    <row r="3" spans="1:9" x14ac:dyDescent="0.2">
      <c r="A3" s="115" t="s">
        <v>88</v>
      </c>
      <c r="B3" s="116"/>
      <c r="D3" s="118"/>
      <c r="E3" s="119"/>
      <c r="F3" s="119"/>
      <c r="H3" s="121" t="str">
        <f>IF($I$1="proiect","nr. ______/2023","Satu Mare nr. ______/2023")</f>
        <v>nr. ______/2023</v>
      </c>
    </row>
    <row r="4" spans="1:9" x14ac:dyDescent="0.2">
      <c r="B4" s="116"/>
      <c r="D4" s="118"/>
      <c r="E4" s="119"/>
      <c r="F4" s="119"/>
      <c r="G4" s="119"/>
    </row>
    <row r="5" spans="1:9" x14ac:dyDescent="0.2">
      <c r="A5" s="182" t="s">
        <v>97</v>
      </c>
      <c r="B5" s="182"/>
      <c r="C5" s="182"/>
      <c r="D5" s="182"/>
      <c r="E5" s="182"/>
      <c r="F5" s="182"/>
      <c r="G5" s="182"/>
      <c r="H5" s="182"/>
    </row>
    <row r="6" spans="1:9" ht="39" customHeight="1" x14ac:dyDescent="0.2">
      <c r="A6" s="182" t="s">
        <v>125</v>
      </c>
      <c r="B6" s="182"/>
      <c r="C6" s="182"/>
      <c r="D6" s="182"/>
      <c r="E6" s="182"/>
      <c r="F6" s="182"/>
      <c r="G6" s="182"/>
      <c r="H6" s="182"/>
    </row>
    <row r="7" spans="1:9" x14ac:dyDescent="0.2">
      <c r="A7" s="122"/>
      <c r="B7" s="123"/>
      <c r="C7" s="119"/>
      <c r="D7" s="119"/>
      <c r="E7" s="119"/>
      <c r="F7" s="119"/>
      <c r="G7" s="119"/>
      <c r="H7" s="119"/>
    </row>
    <row r="8" spans="1:9" ht="13.5" thickBot="1" x14ac:dyDescent="0.25">
      <c r="A8" s="122"/>
      <c r="B8" s="123"/>
      <c r="H8" s="117" t="s">
        <v>85</v>
      </c>
    </row>
    <row r="9" spans="1:9" ht="28.9" customHeight="1" x14ac:dyDescent="0.2">
      <c r="A9" s="183"/>
      <c r="B9" s="185"/>
      <c r="C9" s="187" t="s">
        <v>120</v>
      </c>
      <c r="D9" s="187" t="s">
        <v>78</v>
      </c>
      <c r="E9" s="187" t="s">
        <v>120</v>
      </c>
      <c r="F9" s="189" t="s">
        <v>79</v>
      </c>
      <c r="G9" s="189"/>
      <c r="H9" s="190"/>
    </row>
    <row r="10" spans="1:9" ht="13.5" thickBot="1" x14ac:dyDescent="0.25">
      <c r="A10" s="184"/>
      <c r="B10" s="186"/>
      <c r="C10" s="188"/>
      <c r="D10" s="188"/>
      <c r="E10" s="188"/>
      <c r="F10" s="124">
        <v>2024</v>
      </c>
      <c r="G10" s="124">
        <v>2025</v>
      </c>
      <c r="H10" s="125">
        <v>2026</v>
      </c>
    </row>
    <row r="11" spans="1:9" s="123" customFormat="1" thickTop="1" x14ac:dyDescent="0.2">
      <c r="A11" s="126">
        <v>0</v>
      </c>
      <c r="B11" s="103">
        <v>1</v>
      </c>
      <c r="C11" s="102">
        <v>2</v>
      </c>
      <c r="D11" s="102">
        <v>3</v>
      </c>
      <c r="E11" s="102">
        <v>4</v>
      </c>
      <c r="F11" s="103">
        <v>5</v>
      </c>
      <c r="G11" s="103">
        <v>6</v>
      </c>
      <c r="H11" s="104">
        <v>7</v>
      </c>
    </row>
    <row r="12" spans="1:9" x14ac:dyDescent="0.2">
      <c r="A12" s="127"/>
      <c r="B12" s="128"/>
      <c r="C12" s="129"/>
      <c r="D12" s="129"/>
      <c r="E12" s="129"/>
      <c r="F12" s="130"/>
      <c r="G12" s="130"/>
      <c r="H12" s="131"/>
    </row>
    <row r="13" spans="1:9" ht="25.5" x14ac:dyDescent="0.2">
      <c r="A13" s="132" t="s">
        <v>101</v>
      </c>
      <c r="B13" s="133"/>
      <c r="C13" s="134"/>
      <c r="D13" s="134"/>
      <c r="E13" s="134"/>
      <c r="F13" s="135"/>
      <c r="G13" s="135"/>
      <c r="H13" s="136"/>
      <c r="I13" s="137" t="str">
        <f>A13</f>
        <v>Proiecte cu finanțare din fonduri externe nerambursabile aferente cadrului financiar 2014-2020</v>
      </c>
    </row>
    <row r="14" spans="1:9" s="142" customFormat="1" x14ac:dyDescent="0.2">
      <c r="A14" s="138" t="s">
        <v>57</v>
      </c>
      <c r="B14" s="139"/>
      <c r="C14" s="140">
        <v>123070.2</v>
      </c>
      <c r="D14" s="140">
        <f t="shared" ref="D14:H14" si="0">SUM(D15,D16,D17,D18)</f>
        <v>0</v>
      </c>
      <c r="E14" s="140">
        <f t="shared" si="0"/>
        <v>123070.2</v>
      </c>
      <c r="F14" s="140">
        <f t="shared" si="0"/>
        <v>94865.3</v>
      </c>
      <c r="G14" s="140">
        <f t="shared" si="0"/>
        <v>588.1</v>
      </c>
      <c r="H14" s="141">
        <f t="shared" si="0"/>
        <v>588.1</v>
      </c>
      <c r="I14" s="137">
        <f>SUM(E14:H14)</f>
        <v>219111.7</v>
      </c>
    </row>
    <row r="15" spans="1:9" x14ac:dyDescent="0.2">
      <c r="A15" s="20" t="s">
        <v>6</v>
      </c>
      <c r="B15" s="48"/>
      <c r="C15" s="101">
        <v>31291.399999999998</v>
      </c>
      <c r="D15" s="101">
        <f>SUM(D97,D177,D226,D275,D355,D434,D483,D531,D580,D659,D738,D787,D835,D884)</f>
        <v>0</v>
      </c>
      <c r="E15" s="101">
        <f>SUM(C15,D15)</f>
        <v>31291.399999999998</v>
      </c>
      <c r="F15" s="101">
        <f t="shared" ref="F15:H17" si="1">SUM(F97,F177,F226,F275,F355,F434,F483,F531,F580,F659,F738,F787,F835,F884)</f>
        <v>48226.400000000001</v>
      </c>
      <c r="G15" s="101">
        <f t="shared" si="1"/>
        <v>588.1</v>
      </c>
      <c r="H15" s="143">
        <f t="shared" si="1"/>
        <v>588.1</v>
      </c>
      <c r="I15" s="119">
        <f t="shared" ref="I15:I79" si="2">SUM(E15:H15)</f>
        <v>80694.000000000015</v>
      </c>
    </row>
    <row r="16" spans="1:9" s="2" customFormat="1" hidden="1" x14ac:dyDescent="0.2">
      <c r="A16" s="20" t="s">
        <v>7</v>
      </c>
      <c r="B16" s="94"/>
      <c r="C16" s="21">
        <v>0</v>
      </c>
      <c r="D16" s="21">
        <f>SUM(D98,D178,D227,D276,D356,D435,D484,D532,D581,D660,D739,D788,D836,D885)</f>
        <v>0</v>
      </c>
      <c r="E16" s="21">
        <f t="shared" ref="E16:E17" si="3">SUM(C16,D16)</f>
        <v>0</v>
      </c>
      <c r="F16" s="21">
        <f t="shared" si="1"/>
        <v>0</v>
      </c>
      <c r="G16" s="21">
        <f t="shared" si="1"/>
        <v>0</v>
      </c>
      <c r="H16" s="22">
        <f t="shared" si="1"/>
        <v>0</v>
      </c>
      <c r="I16" s="3">
        <f t="shared" si="2"/>
        <v>0</v>
      </c>
    </row>
    <row r="17" spans="1:11" ht="38.25" x14ac:dyDescent="0.2">
      <c r="A17" s="20" t="s">
        <v>8</v>
      </c>
      <c r="B17" s="48">
        <v>420269</v>
      </c>
      <c r="C17" s="101">
        <v>1372.3000000000002</v>
      </c>
      <c r="D17" s="101">
        <f>SUM(D99,D179,D228,D277,D357,D436,D485,D533,D582,D661,D740,D789,D837,D886)</f>
        <v>0</v>
      </c>
      <c r="E17" s="101">
        <f t="shared" si="3"/>
        <v>1372.3000000000002</v>
      </c>
      <c r="F17" s="101">
        <f t="shared" si="1"/>
        <v>6184.6</v>
      </c>
      <c r="G17" s="101">
        <f t="shared" si="1"/>
        <v>0</v>
      </c>
      <c r="H17" s="143">
        <f t="shared" si="1"/>
        <v>0</v>
      </c>
      <c r="I17" s="119">
        <f t="shared" si="2"/>
        <v>7556.9000000000005</v>
      </c>
    </row>
    <row r="18" spans="1:11" ht="25.5" x14ac:dyDescent="0.2">
      <c r="A18" s="23" t="s">
        <v>9</v>
      </c>
      <c r="B18" s="49" t="s">
        <v>10</v>
      </c>
      <c r="C18" s="24">
        <v>90406.5</v>
      </c>
      <c r="D18" s="24">
        <f t="shared" ref="D18:H18" si="4">SUM(D19,D23,D27)</f>
        <v>0</v>
      </c>
      <c r="E18" s="24">
        <f>SUM(E19,E23,E27)</f>
        <v>90406.5</v>
      </c>
      <c r="F18" s="24">
        <f t="shared" si="4"/>
        <v>40454.300000000003</v>
      </c>
      <c r="G18" s="24">
        <f t="shared" si="4"/>
        <v>0</v>
      </c>
      <c r="H18" s="25">
        <f t="shared" si="4"/>
        <v>0</v>
      </c>
      <c r="I18" s="119">
        <f t="shared" si="2"/>
        <v>130860.8</v>
      </c>
    </row>
    <row r="19" spans="1:11" x14ac:dyDescent="0.2">
      <c r="A19" s="26" t="s">
        <v>11</v>
      </c>
      <c r="B19" s="50" t="s">
        <v>12</v>
      </c>
      <c r="C19" s="24">
        <v>86030.7</v>
      </c>
      <c r="D19" s="24">
        <f t="shared" ref="D19:H19" si="5">SUM(D20:D22)</f>
        <v>0</v>
      </c>
      <c r="E19" s="24">
        <f t="shared" si="5"/>
        <v>86030.7</v>
      </c>
      <c r="F19" s="24">
        <f t="shared" si="5"/>
        <v>40454.300000000003</v>
      </c>
      <c r="G19" s="24">
        <f t="shared" si="5"/>
        <v>0</v>
      </c>
      <c r="H19" s="25">
        <f t="shared" si="5"/>
        <v>0</v>
      </c>
      <c r="I19" s="119">
        <f t="shared" si="2"/>
        <v>126485</v>
      </c>
    </row>
    <row r="20" spans="1:11" x14ac:dyDescent="0.2">
      <c r="A20" s="27" t="s">
        <v>13</v>
      </c>
      <c r="B20" s="51" t="s">
        <v>14</v>
      </c>
      <c r="C20" s="101">
        <v>15994.2</v>
      </c>
      <c r="D20" s="101">
        <f t="shared" ref="D20:D22" si="6">SUM(D102,D182,D231,D280,D360,D439,D488,D536,D585,D664,D743,D792,D840,D889)</f>
        <v>0</v>
      </c>
      <c r="E20" s="101">
        <f t="shared" ref="E20:E22" si="7">SUM(C20,D20)</f>
        <v>15994.2</v>
      </c>
      <c r="F20" s="101">
        <f t="shared" ref="F20:H22" si="8">SUM(F102,F182,F231,F280,F360,F439,F488,F536,F585,F664,F743,F792,F840,F889)</f>
        <v>40454.300000000003</v>
      </c>
      <c r="G20" s="101">
        <f t="shared" si="8"/>
        <v>0</v>
      </c>
      <c r="H20" s="143">
        <f t="shared" si="8"/>
        <v>0</v>
      </c>
      <c r="I20" s="119">
        <f t="shared" si="2"/>
        <v>56448.5</v>
      </c>
    </row>
    <row r="21" spans="1:11" s="2" customFormat="1" hidden="1" x14ac:dyDescent="0.2">
      <c r="A21" s="27" t="s">
        <v>15</v>
      </c>
      <c r="B21" s="52" t="s">
        <v>16</v>
      </c>
      <c r="C21" s="21">
        <v>0</v>
      </c>
      <c r="D21" s="21">
        <f t="shared" si="6"/>
        <v>0</v>
      </c>
      <c r="E21" s="21">
        <f t="shared" si="7"/>
        <v>0</v>
      </c>
      <c r="F21" s="21">
        <f t="shared" si="8"/>
        <v>0</v>
      </c>
      <c r="G21" s="21">
        <f t="shared" si="8"/>
        <v>0</v>
      </c>
      <c r="H21" s="22">
        <f t="shared" si="8"/>
        <v>0</v>
      </c>
      <c r="I21" s="3">
        <f t="shared" si="2"/>
        <v>0</v>
      </c>
    </row>
    <row r="22" spans="1:11" x14ac:dyDescent="0.2">
      <c r="A22" s="27" t="s">
        <v>17</v>
      </c>
      <c r="B22" s="52" t="s">
        <v>18</v>
      </c>
      <c r="C22" s="101">
        <v>70036.5</v>
      </c>
      <c r="D22" s="101">
        <f t="shared" si="6"/>
        <v>0</v>
      </c>
      <c r="E22" s="101">
        <f t="shared" si="7"/>
        <v>70036.5</v>
      </c>
      <c r="F22" s="101">
        <f t="shared" si="8"/>
        <v>0</v>
      </c>
      <c r="G22" s="101">
        <f t="shared" si="8"/>
        <v>0</v>
      </c>
      <c r="H22" s="143">
        <f t="shared" si="8"/>
        <v>0</v>
      </c>
      <c r="I22" s="119">
        <f t="shared" si="2"/>
        <v>70036.5</v>
      </c>
    </row>
    <row r="23" spans="1:11" x14ac:dyDescent="0.2">
      <c r="A23" s="26" t="s">
        <v>19</v>
      </c>
      <c r="B23" s="53" t="s">
        <v>20</v>
      </c>
      <c r="C23" s="24">
        <v>4375.8</v>
      </c>
      <c r="D23" s="24">
        <f t="shared" ref="D23:H23" si="9">SUM(D24:D26)</f>
        <v>0</v>
      </c>
      <c r="E23" s="24">
        <f t="shared" si="9"/>
        <v>4375.8</v>
      </c>
      <c r="F23" s="24">
        <f t="shared" si="9"/>
        <v>0</v>
      </c>
      <c r="G23" s="24">
        <f t="shared" si="9"/>
        <v>0</v>
      </c>
      <c r="H23" s="25">
        <f t="shared" si="9"/>
        <v>0</v>
      </c>
      <c r="I23" s="119">
        <f t="shared" si="2"/>
        <v>4375.8</v>
      </c>
    </row>
    <row r="24" spans="1:11" x14ac:dyDescent="0.2">
      <c r="A24" s="27" t="s">
        <v>13</v>
      </c>
      <c r="B24" s="52" t="s">
        <v>21</v>
      </c>
      <c r="C24" s="101">
        <v>4375.8</v>
      </c>
      <c r="D24" s="101">
        <f>SUM(D106,D186,D235,D284,D364,D443,D492,D540,D589,D668,D747,D796,D844,D893)</f>
        <v>0</v>
      </c>
      <c r="E24" s="101">
        <f t="shared" ref="E24:E26" si="10">SUM(C24,D24)</f>
        <v>4375.8</v>
      </c>
      <c r="F24" s="101">
        <f t="shared" ref="F24:H26" si="11">SUM(F106,F186,F235,F284,F364,F443,F492,F540,F589,F668,F747,F796,F844,F893)</f>
        <v>0</v>
      </c>
      <c r="G24" s="101">
        <f t="shared" si="11"/>
        <v>0</v>
      </c>
      <c r="H24" s="143">
        <f t="shared" si="11"/>
        <v>0</v>
      </c>
      <c r="I24" s="119">
        <f t="shared" si="2"/>
        <v>4375.8</v>
      </c>
    </row>
    <row r="25" spans="1:11" s="2" customFormat="1" hidden="1" x14ac:dyDescent="0.2">
      <c r="A25" s="27" t="s">
        <v>15</v>
      </c>
      <c r="B25" s="52" t="s">
        <v>22</v>
      </c>
      <c r="C25" s="21">
        <v>0</v>
      </c>
      <c r="D25" s="21">
        <f>SUM(D107,D187,D236,D285,D365,D444,D493,D541,D590,D669,D748,D797,D845,D894)</f>
        <v>0</v>
      </c>
      <c r="E25" s="21">
        <f t="shared" si="10"/>
        <v>0</v>
      </c>
      <c r="F25" s="21">
        <f t="shared" si="11"/>
        <v>0</v>
      </c>
      <c r="G25" s="21">
        <f t="shared" si="11"/>
        <v>0</v>
      </c>
      <c r="H25" s="22">
        <f t="shared" si="11"/>
        <v>0</v>
      </c>
      <c r="I25" s="3">
        <f t="shared" si="2"/>
        <v>0</v>
      </c>
    </row>
    <row r="26" spans="1:11" s="2" customFormat="1" hidden="1" x14ac:dyDescent="0.2">
      <c r="A26" s="27" t="s">
        <v>17</v>
      </c>
      <c r="B26" s="52" t="s">
        <v>23</v>
      </c>
      <c r="C26" s="21">
        <v>0</v>
      </c>
      <c r="D26" s="21">
        <f>SUM(D108,D188,D237,D286,D366,D445,D494,D542,D591,D670,D749,D798,D846,D895)</f>
        <v>0</v>
      </c>
      <c r="E26" s="21">
        <f t="shared" si="10"/>
        <v>0</v>
      </c>
      <c r="F26" s="21">
        <f t="shared" si="11"/>
        <v>0</v>
      </c>
      <c r="G26" s="21">
        <f t="shared" si="11"/>
        <v>0</v>
      </c>
      <c r="H26" s="22">
        <f t="shared" si="11"/>
        <v>0</v>
      </c>
      <c r="I26" s="3">
        <f t="shared" si="2"/>
        <v>0</v>
      </c>
    </row>
    <row r="27" spans="1:11" s="2" customFormat="1" hidden="1" x14ac:dyDescent="0.2">
      <c r="A27" s="26" t="s">
        <v>24</v>
      </c>
      <c r="B27" s="53" t="s">
        <v>25</v>
      </c>
      <c r="C27" s="24">
        <v>0</v>
      </c>
      <c r="D27" s="24">
        <f t="shared" ref="D27:H27" si="12">SUM(D28:D30)</f>
        <v>0</v>
      </c>
      <c r="E27" s="24">
        <f t="shared" si="12"/>
        <v>0</v>
      </c>
      <c r="F27" s="24">
        <f t="shared" si="12"/>
        <v>0</v>
      </c>
      <c r="G27" s="24">
        <f t="shared" si="12"/>
        <v>0</v>
      </c>
      <c r="H27" s="25">
        <f t="shared" si="12"/>
        <v>0</v>
      </c>
      <c r="I27" s="3">
        <f t="shared" si="2"/>
        <v>0</v>
      </c>
    </row>
    <row r="28" spans="1:11" s="2" customFormat="1" hidden="1" x14ac:dyDescent="0.2">
      <c r="A28" s="27" t="s">
        <v>13</v>
      </c>
      <c r="B28" s="52" t="s">
        <v>26</v>
      </c>
      <c r="C28" s="21">
        <v>0</v>
      </c>
      <c r="D28" s="21">
        <f>SUM(D110,D190,D239,D288,D368,D447,D496,D544,D593,D672,D751,D800,D848,D897)</f>
        <v>0</v>
      </c>
      <c r="E28" s="21">
        <f t="shared" ref="E28:E30" si="13">SUM(C28,D28)</f>
        <v>0</v>
      </c>
      <c r="F28" s="21">
        <f t="shared" ref="F28:H30" si="14">SUM(F110,F190,F239,F288,F368,F447,F496,F544,F593,F672,F751,F800,F848,F897)</f>
        <v>0</v>
      </c>
      <c r="G28" s="21">
        <f t="shared" si="14"/>
        <v>0</v>
      </c>
      <c r="H28" s="22">
        <f t="shared" si="14"/>
        <v>0</v>
      </c>
      <c r="I28" s="3">
        <f t="shared" si="2"/>
        <v>0</v>
      </c>
    </row>
    <row r="29" spans="1:11" s="2" customFormat="1" hidden="1" x14ac:dyDescent="0.2">
      <c r="A29" s="27" t="s">
        <v>15</v>
      </c>
      <c r="B29" s="52" t="s">
        <v>27</v>
      </c>
      <c r="C29" s="21">
        <v>0</v>
      </c>
      <c r="D29" s="21">
        <f>SUM(D111,D191,D240,D289,D369,D448,D497,D545,D594,D673,D752,D801,D849,D898)</f>
        <v>0</v>
      </c>
      <c r="E29" s="21">
        <f t="shared" si="13"/>
        <v>0</v>
      </c>
      <c r="F29" s="21">
        <f t="shared" si="14"/>
        <v>0</v>
      </c>
      <c r="G29" s="21">
        <f t="shared" si="14"/>
        <v>0</v>
      </c>
      <c r="H29" s="22">
        <f t="shared" si="14"/>
        <v>0</v>
      </c>
      <c r="I29" s="3">
        <f t="shared" si="2"/>
        <v>0</v>
      </c>
    </row>
    <row r="30" spans="1:11" s="2" customFormat="1" hidden="1" x14ac:dyDescent="0.2">
      <c r="A30" s="27" t="s">
        <v>17</v>
      </c>
      <c r="B30" s="52" t="s">
        <v>28</v>
      </c>
      <c r="C30" s="21">
        <v>0</v>
      </c>
      <c r="D30" s="21">
        <f>SUM(D112,D192,D241,D290,D370,D449,D498,D546,D595,D674,D753,D802,D850,D899)</f>
        <v>0</v>
      </c>
      <c r="E30" s="21">
        <f t="shared" si="13"/>
        <v>0</v>
      </c>
      <c r="F30" s="21">
        <f t="shared" si="14"/>
        <v>0</v>
      </c>
      <c r="G30" s="21">
        <f t="shared" si="14"/>
        <v>0</v>
      </c>
      <c r="H30" s="22">
        <f t="shared" si="14"/>
        <v>0</v>
      </c>
      <c r="I30" s="3">
        <f t="shared" si="2"/>
        <v>0</v>
      </c>
    </row>
    <row r="31" spans="1:11" s="2" customFormat="1" hidden="1" x14ac:dyDescent="0.2">
      <c r="A31" s="81"/>
      <c r="B31" s="95"/>
      <c r="C31" s="21"/>
      <c r="D31" s="21"/>
      <c r="E31" s="21"/>
      <c r="F31" s="21"/>
      <c r="G31" s="21"/>
      <c r="H31" s="22"/>
      <c r="I31" s="3">
        <f t="shared" si="2"/>
        <v>0</v>
      </c>
    </row>
    <row r="32" spans="1:11" s="142" customFormat="1" x14ac:dyDescent="0.2">
      <c r="A32" s="144" t="s">
        <v>58</v>
      </c>
      <c r="B32" s="145"/>
      <c r="C32" s="146">
        <v>123070.20000000001</v>
      </c>
      <c r="D32" s="146">
        <f>SUM(D33,D37,D60)</f>
        <v>0</v>
      </c>
      <c r="E32" s="146">
        <f t="shared" ref="E32:H32" si="15">SUM(E33,E37,E60)</f>
        <v>123070.20000000001</v>
      </c>
      <c r="F32" s="146">
        <f t="shared" si="15"/>
        <v>94865.300000000017</v>
      </c>
      <c r="G32" s="146">
        <f t="shared" si="15"/>
        <v>588.1</v>
      </c>
      <c r="H32" s="147">
        <f t="shared" si="15"/>
        <v>588.1</v>
      </c>
      <c r="I32" s="137">
        <f t="shared" si="2"/>
        <v>219111.70000000004</v>
      </c>
      <c r="K32" s="137"/>
    </row>
    <row r="33" spans="1:9" x14ac:dyDescent="0.2">
      <c r="A33" s="31" t="s">
        <v>30</v>
      </c>
      <c r="B33" s="55">
        <v>20</v>
      </c>
      <c r="C33" s="24">
        <v>15</v>
      </c>
      <c r="D33" s="24">
        <f t="shared" ref="D33:H33" si="16">SUM(D34:D35)</f>
        <v>0</v>
      </c>
      <c r="E33" s="24">
        <f t="shared" si="16"/>
        <v>15</v>
      </c>
      <c r="F33" s="24">
        <f t="shared" si="16"/>
        <v>0</v>
      </c>
      <c r="G33" s="24">
        <f t="shared" si="16"/>
        <v>0</v>
      </c>
      <c r="H33" s="25">
        <f t="shared" si="16"/>
        <v>0</v>
      </c>
      <c r="I33" s="119">
        <f t="shared" si="2"/>
        <v>15</v>
      </c>
    </row>
    <row r="34" spans="1:9" x14ac:dyDescent="0.2">
      <c r="A34" s="27" t="s">
        <v>124</v>
      </c>
      <c r="B34" s="56" t="s">
        <v>121</v>
      </c>
      <c r="C34" s="101">
        <v>3</v>
      </c>
      <c r="D34" s="101">
        <f t="shared" ref="D34:H34" si="17">SUM(D147)</f>
        <v>0</v>
      </c>
      <c r="E34" s="101">
        <f t="shared" si="17"/>
        <v>3</v>
      </c>
      <c r="F34" s="101">
        <f t="shared" si="17"/>
        <v>0</v>
      </c>
      <c r="G34" s="101">
        <f t="shared" si="17"/>
        <v>0</v>
      </c>
      <c r="H34" s="143">
        <f t="shared" si="17"/>
        <v>0</v>
      </c>
      <c r="I34" s="119">
        <f t="shared" si="2"/>
        <v>3</v>
      </c>
    </row>
    <row r="35" spans="1:9" x14ac:dyDescent="0.2">
      <c r="A35" s="27" t="s">
        <v>31</v>
      </c>
      <c r="B35" s="56" t="s">
        <v>32</v>
      </c>
      <c r="C35" s="101">
        <v>12</v>
      </c>
      <c r="D35" s="101">
        <f>SUM(D68,D148,D326,D405,D630,D709)</f>
        <v>0</v>
      </c>
      <c r="E35" s="101">
        <f>C35+D35</f>
        <v>12</v>
      </c>
      <c r="F35" s="101">
        <f>SUM(F68,F148,F326,F405,F630,F709)</f>
        <v>0</v>
      </c>
      <c r="G35" s="101">
        <f>SUM(G68,G148,G326,G405,G630,G709)</f>
        <v>0</v>
      </c>
      <c r="H35" s="143">
        <f>SUM(H68,H148,H326,H405,H630,H709)</f>
        <v>0</v>
      </c>
      <c r="I35" s="119">
        <f t="shared" si="2"/>
        <v>12</v>
      </c>
    </row>
    <row r="36" spans="1:9" s="2" customFormat="1" hidden="1" x14ac:dyDescent="0.2">
      <c r="A36" s="27"/>
      <c r="B36" s="51"/>
      <c r="C36" s="21"/>
      <c r="D36" s="21"/>
      <c r="E36" s="21"/>
      <c r="F36" s="21"/>
      <c r="G36" s="21"/>
      <c r="H36" s="22"/>
      <c r="I36" s="3">
        <f t="shared" si="2"/>
        <v>0</v>
      </c>
    </row>
    <row r="37" spans="1:9" ht="25.5" x14ac:dyDescent="0.2">
      <c r="A37" s="31" t="s">
        <v>33</v>
      </c>
      <c r="B37" s="57">
        <v>58</v>
      </c>
      <c r="C37" s="24">
        <v>123055.20000000001</v>
      </c>
      <c r="D37" s="24">
        <f t="shared" ref="D37:H37" si="18">SUM(D38,D45,D52)</f>
        <v>0</v>
      </c>
      <c r="E37" s="24">
        <f t="shared" si="18"/>
        <v>123055.20000000001</v>
      </c>
      <c r="F37" s="24">
        <f t="shared" si="18"/>
        <v>94865.300000000017</v>
      </c>
      <c r="G37" s="24">
        <f t="shared" si="18"/>
        <v>588.1</v>
      </c>
      <c r="H37" s="25">
        <f t="shared" si="18"/>
        <v>588.1</v>
      </c>
      <c r="I37" s="119">
        <f t="shared" si="2"/>
        <v>219096.70000000004</v>
      </c>
    </row>
    <row r="38" spans="1:9" x14ac:dyDescent="0.2">
      <c r="A38" s="31" t="s">
        <v>34</v>
      </c>
      <c r="B38" s="58" t="s">
        <v>35</v>
      </c>
      <c r="C38" s="24">
        <v>116629.50000000001</v>
      </c>
      <c r="D38" s="24">
        <f t="shared" ref="D38:H38" si="19">SUM(D42,D43,D44)</f>
        <v>0</v>
      </c>
      <c r="E38" s="24">
        <f t="shared" si="19"/>
        <v>116629.50000000001</v>
      </c>
      <c r="F38" s="24">
        <f t="shared" si="19"/>
        <v>94865.300000000017</v>
      </c>
      <c r="G38" s="24">
        <f t="shared" si="19"/>
        <v>588.1</v>
      </c>
      <c r="H38" s="25">
        <f t="shared" si="19"/>
        <v>588.1</v>
      </c>
      <c r="I38" s="119">
        <f t="shared" si="2"/>
        <v>212671.00000000006</v>
      </c>
    </row>
    <row r="39" spans="1:9" s="2" customFormat="1" hidden="1" x14ac:dyDescent="0.2">
      <c r="A39" s="32" t="s">
        <v>1</v>
      </c>
      <c r="B39" s="59"/>
      <c r="C39" s="24"/>
      <c r="D39" s="24"/>
      <c r="E39" s="24"/>
      <c r="F39" s="24"/>
      <c r="G39" s="24"/>
      <c r="H39" s="25"/>
      <c r="I39" s="3">
        <f t="shared" si="2"/>
        <v>0</v>
      </c>
    </row>
    <row r="40" spans="1:9" x14ac:dyDescent="0.2">
      <c r="A40" s="32" t="s">
        <v>36</v>
      </c>
      <c r="B40" s="59"/>
      <c r="C40" s="24">
        <v>689.70000000002619</v>
      </c>
      <c r="D40" s="24">
        <f t="shared" ref="D40:H40" si="20">D42+D43+D44-D41</f>
        <v>0</v>
      </c>
      <c r="E40" s="24">
        <f t="shared" si="20"/>
        <v>689.70000000002619</v>
      </c>
      <c r="F40" s="24">
        <f>F42+F43+F44-F41</f>
        <v>588.10000000002037</v>
      </c>
      <c r="G40" s="24">
        <f t="shared" si="20"/>
        <v>588.1</v>
      </c>
      <c r="H40" s="25">
        <f t="shared" si="20"/>
        <v>588.1</v>
      </c>
      <c r="I40" s="119">
        <f t="shared" si="2"/>
        <v>2454.0000000000464</v>
      </c>
    </row>
    <row r="41" spans="1:9" x14ac:dyDescent="0.2">
      <c r="A41" s="32" t="s">
        <v>37</v>
      </c>
      <c r="B41" s="59"/>
      <c r="C41" s="24">
        <v>115939.79999999999</v>
      </c>
      <c r="D41" s="24">
        <f>SUM(D74,D154,D332,D411,D636,D715)</f>
        <v>0</v>
      </c>
      <c r="E41" s="24">
        <f>SUM(E74,E154,E332,E411,E636,E715)</f>
        <v>115939.79999999999</v>
      </c>
      <c r="F41" s="24">
        <f>SUM(F74,F154,F332,F411,F636,F715)</f>
        <v>94277.2</v>
      </c>
      <c r="G41" s="24">
        <f>SUM(G74,G154,G332,G411,G636,G715)</f>
        <v>0</v>
      </c>
      <c r="H41" s="25">
        <f>SUM(H74,H154,H332,H411,H636,H715)</f>
        <v>0</v>
      </c>
      <c r="I41" s="119">
        <f t="shared" si="2"/>
        <v>210217</v>
      </c>
    </row>
    <row r="42" spans="1:9" x14ac:dyDescent="0.2">
      <c r="A42" s="20" t="s">
        <v>38</v>
      </c>
      <c r="B42" s="60" t="s">
        <v>39</v>
      </c>
      <c r="C42" s="101">
        <v>20245.800000000003</v>
      </c>
      <c r="D42" s="101">
        <f>SUM(D75,D155,D333,D412,D637,D716)</f>
        <v>0</v>
      </c>
      <c r="E42" s="101">
        <f t="shared" ref="E42:E44" si="21">C42+D42</f>
        <v>20245.800000000003</v>
      </c>
      <c r="F42" s="101">
        <f t="shared" ref="F42:H44" si="22">SUM(F75,F155,F333,F412,F637,F716)</f>
        <v>53822.9</v>
      </c>
      <c r="G42" s="101">
        <f t="shared" si="22"/>
        <v>0</v>
      </c>
      <c r="H42" s="143">
        <f t="shared" si="22"/>
        <v>0</v>
      </c>
      <c r="I42" s="119">
        <f t="shared" si="2"/>
        <v>74068.700000000012</v>
      </c>
    </row>
    <row r="43" spans="1:9" x14ac:dyDescent="0.2">
      <c r="A43" s="20" t="s">
        <v>40</v>
      </c>
      <c r="B43" s="60" t="s">
        <v>41</v>
      </c>
      <c r="C43" s="101">
        <v>88439.200000000012</v>
      </c>
      <c r="D43" s="101">
        <f>SUM(D76,D156,D334,D413,D638,D717)</f>
        <v>0</v>
      </c>
      <c r="E43" s="101">
        <f t="shared" si="21"/>
        <v>88439.200000000012</v>
      </c>
      <c r="F43" s="101">
        <f t="shared" si="22"/>
        <v>40454.300000000003</v>
      </c>
      <c r="G43" s="101">
        <f t="shared" si="22"/>
        <v>0</v>
      </c>
      <c r="H43" s="143">
        <f t="shared" si="22"/>
        <v>0</v>
      </c>
      <c r="I43" s="119">
        <f t="shared" si="2"/>
        <v>128893.50000000001</v>
      </c>
    </row>
    <row r="44" spans="1:9" x14ac:dyDescent="0.2">
      <c r="A44" s="20" t="s">
        <v>42</v>
      </c>
      <c r="B44" s="61" t="s">
        <v>43</v>
      </c>
      <c r="C44" s="101">
        <v>7944.4999999999945</v>
      </c>
      <c r="D44" s="101">
        <f>SUM(D77,D157,D335,D414,D639,D718)</f>
        <v>0</v>
      </c>
      <c r="E44" s="101">
        <f t="shared" si="21"/>
        <v>7944.4999999999945</v>
      </c>
      <c r="F44" s="101">
        <f t="shared" si="22"/>
        <v>588.1</v>
      </c>
      <c r="G44" s="101">
        <f t="shared" si="22"/>
        <v>588.1</v>
      </c>
      <c r="H44" s="143">
        <f t="shared" si="22"/>
        <v>588.1</v>
      </c>
      <c r="I44" s="119">
        <f t="shared" si="2"/>
        <v>9708.7999999999956</v>
      </c>
    </row>
    <row r="45" spans="1:9" x14ac:dyDescent="0.2">
      <c r="A45" s="31" t="s">
        <v>44</v>
      </c>
      <c r="B45" s="62" t="s">
        <v>45</v>
      </c>
      <c r="C45" s="24">
        <v>6245</v>
      </c>
      <c r="D45" s="24">
        <f t="shared" ref="D45:H45" si="23">SUM(D49,D50,D51)</f>
        <v>0</v>
      </c>
      <c r="E45" s="24">
        <f t="shared" si="23"/>
        <v>6245</v>
      </c>
      <c r="F45" s="24">
        <f t="shared" si="23"/>
        <v>0</v>
      </c>
      <c r="G45" s="24">
        <f t="shared" si="23"/>
        <v>0</v>
      </c>
      <c r="H45" s="25">
        <f t="shared" si="23"/>
        <v>0</v>
      </c>
      <c r="I45" s="119">
        <f t="shared" si="2"/>
        <v>6245</v>
      </c>
    </row>
    <row r="46" spans="1:9" s="2" customFormat="1" hidden="1" x14ac:dyDescent="0.2">
      <c r="A46" s="82" t="s">
        <v>1</v>
      </c>
      <c r="B46" s="62"/>
      <c r="C46" s="24"/>
      <c r="D46" s="24"/>
      <c r="E46" s="24"/>
      <c r="F46" s="24"/>
      <c r="G46" s="24"/>
      <c r="H46" s="25"/>
      <c r="I46" s="3">
        <f t="shared" si="2"/>
        <v>0</v>
      </c>
    </row>
    <row r="47" spans="1:9" x14ac:dyDescent="0.2">
      <c r="A47" s="32" t="s">
        <v>36</v>
      </c>
      <c r="B47" s="59"/>
      <c r="C47" s="24">
        <v>6245</v>
      </c>
      <c r="D47" s="24">
        <f t="shared" ref="D47:H47" si="24">D49+D50+D51-D48</f>
        <v>0</v>
      </c>
      <c r="E47" s="24">
        <f t="shared" si="24"/>
        <v>6245</v>
      </c>
      <c r="F47" s="24">
        <f t="shared" si="24"/>
        <v>0</v>
      </c>
      <c r="G47" s="24">
        <f t="shared" si="24"/>
        <v>0</v>
      </c>
      <c r="H47" s="25">
        <f t="shared" si="24"/>
        <v>0</v>
      </c>
      <c r="I47" s="119">
        <f t="shared" si="2"/>
        <v>6245</v>
      </c>
    </row>
    <row r="48" spans="1:9" s="2" customFormat="1" hidden="1" x14ac:dyDescent="0.2">
      <c r="A48" s="32" t="s">
        <v>37</v>
      </c>
      <c r="B48" s="59"/>
      <c r="C48" s="24">
        <v>0</v>
      </c>
      <c r="D48" s="24">
        <f>SUM(D81,D161,D339,D418,D643,D722)</f>
        <v>0</v>
      </c>
      <c r="E48" s="24">
        <f>SUM(E81,E161,E339,E418,E643,E722)</f>
        <v>0</v>
      </c>
      <c r="F48" s="24">
        <f>SUM(F81,F161,F339,F418,F643,F722)</f>
        <v>0</v>
      </c>
      <c r="G48" s="24">
        <f>SUM(G81,G161,G339,G418,G643,G722)</f>
        <v>0</v>
      </c>
      <c r="H48" s="25">
        <f>SUM(H81,H161,H339,H418,H643,H722)</f>
        <v>0</v>
      </c>
      <c r="I48" s="3">
        <f t="shared" si="2"/>
        <v>0</v>
      </c>
    </row>
    <row r="49" spans="1:9" x14ac:dyDescent="0.2">
      <c r="A49" s="20" t="s">
        <v>38</v>
      </c>
      <c r="B49" s="61" t="s">
        <v>46</v>
      </c>
      <c r="C49" s="101">
        <v>936.8</v>
      </c>
      <c r="D49" s="101">
        <f>SUM(D82,D162,D340,D419,D644,D723)</f>
        <v>0</v>
      </c>
      <c r="E49" s="101">
        <f t="shared" ref="E49:E51" si="25">C49+D49</f>
        <v>936.8</v>
      </c>
      <c r="F49" s="101">
        <f t="shared" ref="F49:H51" si="26">SUM(F82,F162,F340,F419,F644,F723)</f>
        <v>0</v>
      </c>
      <c r="G49" s="101">
        <f t="shared" si="26"/>
        <v>0</v>
      </c>
      <c r="H49" s="143">
        <f t="shared" si="26"/>
        <v>0</v>
      </c>
      <c r="I49" s="119">
        <f t="shared" si="2"/>
        <v>936.8</v>
      </c>
    </row>
    <row r="50" spans="1:9" x14ac:dyDescent="0.2">
      <c r="A50" s="20" t="s">
        <v>40</v>
      </c>
      <c r="B50" s="61" t="s">
        <v>47</v>
      </c>
      <c r="C50" s="101">
        <v>5308.2</v>
      </c>
      <c r="D50" s="101">
        <f>SUM(D83,D163,D341,D420,D645,D724)</f>
        <v>0</v>
      </c>
      <c r="E50" s="101">
        <f t="shared" si="25"/>
        <v>5308.2</v>
      </c>
      <c r="F50" s="101">
        <f t="shared" si="26"/>
        <v>0</v>
      </c>
      <c r="G50" s="101">
        <f t="shared" si="26"/>
        <v>0</v>
      </c>
      <c r="H50" s="143">
        <f t="shared" si="26"/>
        <v>0</v>
      </c>
      <c r="I50" s="119">
        <f t="shared" si="2"/>
        <v>5308.2</v>
      </c>
    </row>
    <row r="51" spans="1:9" s="2" customFormat="1" hidden="1" x14ac:dyDescent="0.2">
      <c r="A51" s="20" t="s">
        <v>42</v>
      </c>
      <c r="B51" s="61" t="s">
        <v>48</v>
      </c>
      <c r="C51" s="21">
        <v>0</v>
      </c>
      <c r="D51" s="21">
        <f>SUM(D84,D164,D342,D421,D646,D725)</f>
        <v>0</v>
      </c>
      <c r="E51" s="21">
        <f t="shared" si="25"/>
        <v>0</v>
      </c>
      <c r="F51" s="21">
        <f t="shared" si="26"/>
        <v>0</v>
      </c>
      <c r="G51" s="21">
        <f t="shared" si="26"/>
        <v>0</v>
      </c>
      <c r="H51" s="22">
        <f t="shared" si="26"/>
        <v>0</v>
      </c>
      <c r="I51" s="3">
        <f t="shared" si="2"/>
        <v>0</v>
      </c>
    </row>
    <row r="52" spans="1:9" x14ac:dyDescent="0.2">
      <c r="A52" s="31" t="s">
        <v>49</v>
      </c>
      <c r="B52" s="63" t="s">
        <v>50</v>
      </c>
      <c r="C52" s="24">
        <v>180.7</v>
      </c>
      <c r="D52" s="24">
        <f t="shared" ref="D52:H52" si="27">SUM(D56,D57,D58)</f>
        <v>0</v>
      </c>
      <c r="E52" s="24">
        <f t="shared" si="27"/>
        <v>180.7</v>
      </c>
      <c r="F52" s="24">
        <f t="shared" si="27"/>
        <v>0</v>
      </c>
      <c r="G52" s="24">
        <f t="shared" si="27"/>
        <v>0</v>
      </c>
      <c r="H52" s="25">
        <f t="shared" si="27"/>
        <v>0</v>
      </c>
      <c r="I52" s="119">
        <f t="shared" si="2"/>
        <v>180.7</v>
      </c>
    </row>
    <row r="53" spans="1:9" s="2" customFormat="1" hidden="1" x14ac:dyDescent="0.2">
      <c r="A53" s="82" t="s">
        <v>1</v>
      </c>
      <c r="B53" s="63"/>
      <c r="C53" s="24"/>
      <c r="D53" s="24"/>
      <c r="E53" s="24"/>
      <c r="F53" s="24"/>
      <c r="G53" s="24"/>
      <c r="H53" s="25"/>
      <c r="I53" s="3">
        <f t="shared" si="2"/>
        <v>0</v>
      </c>
    </row>
    <row r="54" spans="1:9" x14ac:dyDescent="0.2">
      <c r="A54" s="32" t="s">
        <v>36</v>
      </c>
      <c r="B54" s="59"/>
      <c r="C54" s="24">
        <v>180.7</v>
      </c>
      <c r="D54" s="24">
        <f t="shared" ref="D54:H54" si="28">D56+D57+D58-D55</f>
        <v>0</v>
      </c>
      <c r="E54" s="24">
        <f t="shared" si="28"/>
        <v>180.7</v>
      </c>
      <c r="F54" s="24">
        <f t="shared" si="28"/>
        <v>0</v>
      </c>
      <c r="G54" s="24">
        <f t="shared" si="28"/>
        <v>0</v>
      </c>
      <c r="H54" s="25">
        <f t="shared" si="28"/>
        <v>0</v>
      </c>
      <c r="I54" s="119">
        <f t="shared" si="2"/>
        <v>180.7</v>
      </c>
    </row>
    <row r="55" spans="1:9" s="2" customFormat="1" hidden="1" x14ac:dyDescent="0.2">
      <c r="A55" s="32" t="s">
        <v>37</v>
      </c>
      <c r="B55" s="59"/>
      <c r="C55" s="24">
        <v>0</v>
      </c>
      <c r="D55" s="24">
        <f>SUM(D88,D168,D346,D425,D650,D729)</f>
        <v>0</v>
      </c>
      <c r="E55" s="24">
        <f>SUM(E88,E168,E346,E425,E650,E729)</f>
        <v>0</v>
      </c>
      <c r="F55" s="24">
        <f>SUM(F88,F168,F346,F425,F650,F729)</f>
        <v>0</v>
      </c>
      <c r="G55" s="24">
        <f>SUM(G88,G168,G346,G425,G650,G729)</f>
        <v>0</v>
      </c>
      <c r="H55" s="25">
        <f>SUM(H88,H168,H346,H425,H650,H729)</f>
        <v>0</v>
      </c>
      <c r="I55" s="3">
        <f t="shared" si="2"/>
        <v>0</v>
      </c>
    </row>
    <row r="56" spans="1:9" x14ac:dyDescent="0.2">
      <c r="A56" s="20" t="s">
        <v>38</v>
      </c>
      <c r="B56" s="61" t="s">
        <v>51</v>
      </c>
      <c r="C56" s="101">
        <v>18</v>
      </c>
      <c r="D56" s="101">
        <f>SUM(D89,D169,D347,D426,D651,D730)</f>
        <v>0</v>
      </c>
      <c r="E56" s="101">
        <f t="shared" ref="E56:E58" si="29">C56+D56</f>
        <v>18</v>
      </c>
      <c r="F56" s="101">
        <f t="shared" ref="F56:H58" si="30">SUM(F89,F169,F347,F426,F651,F730)</f>
        <v>0</v>
      </c>
      <c r="G56" s="101">
        <f t="shared" si="30"/>
        <v>0</v>
      </c>
      <c r="H56" s="143">
        <f t="shared" si="30"/>
        <v>0</v>
      </c>
      <c r="I56" s="119">
        <f t="shared" si="2"/>
        <v>18</v>
      </c>
    </row>
    <row r="57" spans="1:9" x14ac:dyDescent="0.2">
      <c r="A57" s="20" t="s">
        <v>40</v>
      </c>
      <c r="B57" s="61" t="s">
        <v>52</v>
      </c>
      <c r="C57" s="101">
        <v>162.69999999999999</v>
      </c>
      <c r="D57" s="101">
        <f>SUM(D90,D170,D348,D427,D652,D731)</f>
        <v>0</v>
      </c>
      <c r="E57" s="101">
        <f t="shared" si="29"/>
        <v>162.69999999999999</v>
      </c>
      <c r="F57" s="101">
        <f t="shared" si="30"/>
        <v>0</v>
      </c>
      <c r="G57" s="101">
        <f t="shared" si="30"/>
        <v>0</v>
      </c>
      <c r="H57" s="143">
        <f t="shared" si="30"/>
        <v>0</v>
      </c>
      <c r="I57" s="119">
        <f t="shared" si="2"/>
        <v>162.69999999999999</v>
      </c>
    </row>
    <row r="58" spans="1:9" s="2" customFormat="1" hidden="1" x14ac:dyDescent="0.2">
      <c r="A58" s="20" t="s">
        <v>42</v>
      </c>
      <c r="B58" s="61" t="s">
        <v>53</v>
      </c>
      <c r="C58" s="21">
        <v>0</v>
      </c>
      <c r="D58" s="21">
        <f>SUM(D91,D171,D349,D428,D653,D732)</f>
        <v>0</v>
      </c>
      <c r="E58" s="21">
        <f t="shared" si="29"/>
        <v>0</v>
      </c>
      <c r="F58" s="21">
        <f t="shared" si="30"/>
        <v>0</v>
      </c>
      <c r="G58" s="21">
        <f t="shared" si="30"/>
        <v>0</v>
      </c>
      <c r="H58" s="22">
        <f t="shared" si="30"/>
        <v>0</v>
      </c>
      <c r="I58" s="3">
        <f t="shared" si="2"/>
        <v>0</v>
      </c>
    </row>
    <row r="59" spans="1:9" s="2" customFormat="1" hidden="1" x14ac:dyDescent="0.2">
      <c r="A59" s="83"/>
      <c r="B59" s="95"/>
      <c r="C59" s="21"/>
      <c r="D59" s="21"/>
      <c r="E59" s="21"/>
      <c r="F59" s="21"/>
      <c r="G59" s="21"/>
      <c r="H59" s="22"/>
      <c r="I59" s="3">
        <f t="shared" si="2"/>
        <v>0</v>
      </c>
    </row>
    <row r="60" spans="1:9" s="2" customFormat="1" hidden="1" x14ac:dyDescent="0.2">
      <c r="A60" s="26" t="s">
        <v>54</v>
      </c>
      <c r="B60" s="63" t="s">
        <v>55</v>
      </c>
      <c r="C60" s="24">
        <v>0</v>
      </c>
      <c r="D60" s="24">
        <f>SUM(D93,D173,D351,D430,D655,D734)</f>
        <v>0</v>
      </c>
      <c r="E60" s="24">
        <f>C60+D60</f>
        <v>0</v>
      </c>
      <c r="F60" s="24">
        <f>SUM(F93,F173,F351,F430,F655,F734)</f>
        <v>0</v>
      </c>
      <c r="G60" s="24">
        <f>SUM(G93,G173,G351,G430,G655,G734)</f>
        <v>0</v>
      </c>
      <c r="H60" s="25">
        <f>SUM(H93,H173,H351,H430,H655,H734)</f>
        <v>0</v>
      </c>
      <c r="I60" s="3">
        <f t="shared" si="2"/>
        <v>0</v>
      </c>
    </row>
    <row r="61" spans="1:9" s="2" customFormat="1" hidden="1" x14ac:dyDescent="0.2">
      <c r="A61" s="83"/>
      <c r="B61" s="95"/>
      <c r="C61" s="21"/>
      <c r="D61" s="21"/>
      <c r="E61" s="21"/>
      <c r="F61" s="21"/>
      <c r="G61" s="21"/>
      <c r="H61" s="22"/>
      <c r="I61" s="3">
        <f t="shared" si="2"/>
        <v>0</v>
      </c>
    </row>
    <row r="62" spans="1:9" s="2" customFormat="1" hidden="1" x14ac:dyDescent="0.2">
      <c r="A62" s="26" t="s">
        <v>56</v>
      </c>
      <c r="B62" s="63"/>
      <c r="C62" s="24">
        <v>0</v>
      </c>
      <c r="D62" s="24">
        <f t="shared" ref="D62:H62" si="31">D14-D32</f>
        <v>0</v>
      </c>
      <c r="E62" s="24">
        <f t="shared" si="31"/>
        <v>0</v>
      </c>
      <c r="F62" s="24">
        <f t="shared" si="31"/>
        <v>0</v>
      </c>
      <c r="G62" s="24">
        <f t="shared" si="31"/>
        <v>0</v>
      </c>
      <c r="H62" s="25">
        <f t="shared" si="31"/>
        <v>0</v>
      </c>
      <c r="I62" s="3">
        <f t="shared" si="2"/>
        <v>0</v>
      </c>
    </row>
    <row r="63" spans="1:9" s="2" customFormat="1" hidden="1" x14ac:dyDescent="0.2">
      <c r="A63" s="84"/>
      <c r="B63" s="94"/>
      <c r="C63" s="21"/>
      <c r="D63" s="21"/>
      <c r="E63" s="21"/>
      <c r="F63" s="21"/>
      <c r="G63" s="21"/>
      <c r="H63" s="22"/>
      <c r="I63" s="3">
        <f t="shared" si="2"/>
        <v>0</v>
      </c>
    </row>
    <row r="64" spans="1:9" s="2" customFormat="1" hidden="1" x14ac:dyDescent="0.2">
      <c r="A64" s="81" t="s">
        <v>1</v>
      </c>
      <c r="B64" s="95"/>
      <c r="C64" s="21"/>
      <c r="D64" s="21"/>
      <c r="E64" s="21"/>
      <c r="F64" s="21"/>
      <c r="G64" s="21"/>
      <c r="H64" s="22"/>
      <c r="I64" s="3">
        <f t="shared" si="2"/>
        <v>0</v>
      </c>
    </row>
    <row r="65" spans="1:9" s="6" customFormat="1" hidden="1" x14ac:dyDescent="0.2">
      <c r="A65" s="28" t="s">
        <v>59</v>
      </c>
      <c r="B65" s="54" t="s">
        <v>60</v>
      </c>
      <c r="C65" s="29">
        <v>0</v>
      </c>
      <c r="D65" s="29">
        <f t="shared" ref="D65:H65" si="32">SUM(D95)</f>
        <v>0</v>
      </c>
      <c r="E65" s="29">
        <f t="shared" si="32"/>
        <v>0</v>
      </c>
      <c r="F65" s="29">
        <f t="shared" si="32"/>
        <v>0</v>
      </c>
      <c r="G65" s="29">
        <f t="shared" si="32"/>
        <v>0</v>
      </c>
      <c r="H65" s="30">
        <f t="shared" si="32"/>
        <v>0</v>
      </c>
      <c r="I65" s="19">
        <f t="shared" si="2"/>
        <v>0</v>
      </c>
    </row>
    <row r="66" spans="1:9" s="2" customFormat="1" hidden="1" x14ac:dyDescent="0.2">
      <c r="A66" s="33" t="s">
        <v>80</v>
      </c>
      <c r="B66" s="64"/>
      <c r="C66" s="34">
        <v>0</v>
      </c>
      <c r="D66" s="34">
        <f t="shared" ref="D66:H66" si="33">SUM(D67,D70,D93)</f>
        <v>0</v>
      </c>
      <c r="E66" s="34">
        <f t="shared" si="33"/>
        <v>0</v>
      </c>
      <c r="F66" s="34">
        <f t="shared" si="33"/>
        <v>0</v>
      </c>
      <c r="G66" s="34">
        <f t="shared" si="33"/>
        <v>0</v>
      </c>
      <c r="H66" s="35">
        <f t="shared" si="33"/>
        <v>0</v>
      </c>
      <c r="I66" s="3">
        <f t="shared" si="2"/>
        <v>0</v>
      </c>
    </row>
    <row r="67" spans="1:9" s="2" customFormat="1" hidden="1" x14ac:dyDescent="0.2">
      <c r="A67" s="31" t="s">
        <v>30</v>
      </c>
      <c r="B67" s="55">
        <v>20</v>
      </c>
      <c r="C67" s="24">
        <v>0</v>
      </c>
      <c r="D67" s="24">
        <f t="shared" ref="D67:H67" si="34">SUM(D68)</f>
        <v>0</v>
      </c>
      <c r="E67" s="24">
        <f t="shared" si="34"/>
        <v>0</v>
      </c>
      <c r="F67" s="24">
        <f t="shared" si="34"/>
        <v>0</v>
      </c>
      <c r="G67" s="24">
        <f t="shared" si="34"/>
        <v>0</v>
      </c>
      <c r="H67" s="25">
        <f t="shared" si="34"/>
        <v>0</v>
      </c>
      <c r="I67" s="3">
        <f t="shared" si="2"/>
        <v>0</v>
      </c>
    </row>
    <row r="68" spans="1:9" s="2" customFormat="1" hidden="1" x14ac:dyDescent="0.2">
      <c r="A68" s="27" t="s">
        <v>31</v>
      </c>
      <c r="B68" s="56" t="s">
        <v>32</v>
      </c>
      <c r="C68" s="21">
        <v>0</v>
      </c>
      <c r="D68" s="21">
        <f>D115</f>
        <v>0</v>
      </c>
      <c r="E68" s="21">
        <f>C68+D68</f>
        <v>0</v>
      </c>
      <c r="F68" s="21">
        <f t="shared" ref="F68:H68" si="35">F115</f>
        <v>0</v>
      </c>
      <c r="G68" s="21">
        <f t="shared" si="35"/>
        <v>0</v>
      </c>
      <c r="H68" s="22">
        <f t="shared" si="35"/>
        <v>0</v>
      </c>
      <c r="I68" s="3">
        <f t="shared" si="2"/>
        <v>0</v>
      </c>
    </row>
    <row r="69" spans="1:9" s="2" customFormat="1" hidden="1" x14ac:dyDescent="0.2">
      <c r="A69" s="27"/>
      <c r="B69" s="51"/>
      <c r="C69" s="21"/>
      <c r="D69" s="21"/>
      <c r="E69" s="21"/>
      <c r="F69" s="21"/>
      <c r="G69" s="21"/>
      <c r="H69" s="22"/>
      <c r="I69" s="3">
        <f t="shared" si="2"/>
        <v>0</v>
      </c>
    </row>
    <row r="70" spans="1:9" s="2" customFormat="1" ht="25.5" hidden="1" x14ac:dyDescent="0.2">
      <c r="A70" s="31" t="s">
        <v>33</v>
      </c>
      <c r="B70" s="57">
        <v>58</v>
      </c>
      <c r="C70" s="24">
        <v>0</v>
      </c>
      <c r="D70" s="24">
        <f t="shared" ref="D70:H70" si="36">SUM(D71,D78,D85)</f>
        <v>0</v>
      </c>
      <c r="E70" s="24">
        <f t="shared" si="36"/>
        <v>0</v>
      </c>
      <c r="F70" s="24">
        <f t="shared" si="36"/>
        <v>0</v>
      </c>
      <c r="G70" s="24">
        <f t="shared" si="36"/>
        <v>0</v>
      </c>
      <c r="H70" s="25">
        <f t="shared" si="36"/>
        <v>0</v>
      </c>
      <c r="I70" s="3">
        <f t="shared" si="2"/>
        <v>0</v>
      </c>
    </row>
    <row r="71" spans="1:9" s="2" customFormat="1" hidden="1" x14ac:dyDescent="0.2">
      <c r="A71" s="31" t="s">
        <v>34</v>
      </c>
      <c r="B71" s="58" t="s">
        <v>35</v>
      </c>
      <c r="C71" s="24">
        <v>0</v>
      </c>
      <c r="D71" s="24">
        <f t="shared" ref="D71:H71" si="37">SUM(D75,D76,D77)</f>
        <v>0</v>
      </c>
      <c r="E71" s="24">
        <f t="shared" si="37"/>
        <v>0</v>
      </c>
      <c r="F71" s="24">
        <f t="shared" si="37"/>
        <v>0</v>
      </c>
      <c r="G71" s="24">
        <f t="shared" si="37"/>
        <v>0</v>
      </c>
      <c r="H71" s="25">
        <f t="shared" si="37"/>
        <v>0</v>
      </c>
      <c r="I71" s="3">
        <f t="shared" si="2"/>
        <v>0</v>
      </c>
    </row>
    <row r="72" spans="1:9" s="2" customFormat="1" hidden="1" x14ac:dyDescent="0.2">
      <c r="A72" s="32" t="s">
        <v>1</v>
      </c>
      <c r="B72" s="59"/>
      <c r="C72" s="24"/>
      <c r="D72" s="24"/>
      <c r="E72" s="24"/>
      <c r="F72" s="24"/>
      <c r="G72" s="24"/>
      <c r="H72" s="25"/>
      <c r="I72" s="3">
        <f t="shared" si="2"/>
        <v>0</v>
      </c>
    </row>
    <row r="73" spans="1:9" s="2" customFormat="1" hidden="1" x14ac:dyDescent="0.2">
      <c r="A73" s="32" t="s">
        <v>36</v>
      </c>
      <c r="B73" s="59"/>
      <c r="C73" s="24">
        <v>0</v>
      </c>
      <c r="D73" s="24">
        <f t="shared" ref="D73:H73" si="38">D75+D76+D77-D74</f>
        <v>0</v>
      </c>
      <c r="E73" s="24">
        <f t="shared" si="38"/>
        <v>0</v>
      </c>
      <c r="F73" s="24">
        <f t="shared" si="38"/>
        <v>0</v>
      </c>
      <c r="G73" s="24">
        <f t="shared" si="38"/>
        <v>0</v>
      </c>
      <c r="H73" s="25">
        <f t="shared" si="38"/>
        <v>0</v>
      </c>
      <c r="I73" s="3">
        <f t="shared" si="2"/>
        <v>0</v>
      </c>
    </row>
    <row r="74" spans="1:9" s="2" customFormat="1" hidden="1" x14ac:dyDescent="0.2">
      <c r="A74" s="32" t="s">
        <v>37</v>
      </c>
      <c r="B74" s="59"/>
      <c r="C74" s="24">
        <v>0</v>
      </c>
      <c r="D74" s="24">
        <f t="shared" ref="D74:H77" si="39">D121</f>
        <v>0</v>
      </c>
      <c r="E74" s="24">
        <f t="shared" si="39"/>
        <v>0</v>
      </c>
      <c r="F74" s="24">
        <f t="shared" si="39"/>
        <v>0</v>
      </c>
      <c r="G74" s="24">
        <f t="shared" si="39"/>
        <v>0</v>
      </c>
      <c r="H74" s="25">
        <f t="shared" si="39"/>
        <v>0</v>
      </c>
      <c r="I74" s="3">
        <f t="shared" si="2"/>
        <v>0</v>
      </c>
    </row>
    <row r="75" spans="1:9" s="2" customFormat="1" hidden="1" x14ac:dyDescent="0.2">
      <c r="A75" s="20" t="s">
        <v>38</v>
      </c>
      <c r="B75" s="60" t="s">
        <v>39</v>
      </c>
      <c r="C75" s="21">
        <v>0</v>
      </c>
      <c r="D75" s="21">
        <f t="shared" si="39"/>
        <v>0</v>
      </c>
      <c r="E75" s="21">
        <f t="shared" ref="E75:E77" si="40">C75+D75</f>
        <v>0</v>
      </c>
      <c r="F75" s="21">
        <f t="shared" si="39"/>
        <v>0</v>
      </c>
      <c r="G75" s="21">
        <f t="shared" si="39"/>
        <v>0</v>
      </c>
      <c r="H75" s="22">
        <f t="shared" si="39"/>
        <v>0</v>
      </c>
      <c r="I75" s="3">
        <f t="shared" si="2"/>
        <v>0</v>
      </c>
    </row>
    <row r="76" spans="1:9" s="2" customFormat="1" hidden="1" x14ac:dyDescent="0.2">
      <c r="A76" s="20" t="s">
        <v>40</v>
      </c>
      <c r="B76" s="60" t="s">
        <v>41</v>
      </c>
      <c r="C76" s="21">
        <v>0</v>
      </c>
      <c r="D76" s="21">
        <f t="shared" si="39"/>
        <v>0</v>
      </c>
      <c r="E76" s="21">
        <f t="shared" si="40"/>
        <v>0</v>
      </c>
      <c r="F76" s="21">
        <f t="shared" si="39"/>
        <v>0</v>
      </c>
      <c r="G76" s="21">
        <f t="shared" si="39"/>
        <v>0</v>
      </c>
      <c r="H76" s="22">
        <f t="shared" si="39"/>
        <v>0</v>
      </c>
      <c r="I76" s="3">
        <f t="shared" si="2"/>
        <v>0</v>
      </c>
    </row>
    <row r="77" spans="1:9" s="2" customFormat="1" hidden="1" x14ac:dyDescent="0.2">
      <c r="A77" s="20" t="s">
        <v>42</v>
      </c>
      <c r="B77" s="61" t="s">
        <v>43</v>
      </c>
      <c r="C77" s="21">
        <v>0</v>
      </c>
      <c r="D77" s="21">
        <f t="shared" si="39"/>
        <v>0</v>
      </c>
      <c r="E77" s="21">
        <f t="shared" si="40"/>
        <v>0</v>
      </c>
      <c r="F77" s="21">
        <f t="shared" si="39"/>
        <v>0</v>
      </c>
      <c r="G77" s="21">
        <f t="shared" si="39"/>
        <v>0</v>
      </c>
      <c r="H77" s="22">
        <f t="shared" si="39"/>
        <v>0</v>
      </c>
      <c r="I77" s="3">
        <f t="shared" si="2"/>
        <v>0</v>
      </c>
    </row>
    <row r="78" spans="1:9" s="2" customFormat="1" hidden="1" x14ac:dyDescent="0.2">
      <c r="A78" s="31" t="s">
        <v>44</v>
      </c>
      <c r="B78" s="62" t="s">
        <v>45</v>
      </c>
      <c r="C78" s="24">
        <v>0</v>
      </c>
      <c r="D78" s="24">
        <f t="shared" ref="D78:H78" si="41">SUM(D82,D83,D84)</f>
        <v>0</v>
      </c>
      <c r="E78" s="24">
        <f t="shared" si="41"/>
        <v>0</v>
      </c>
      <c r="F78" s="24">
        <f t="shared" si="41"/>
        <v>0</v>
      </c>
      <c r="G78" s="24">
        <f t="shared" si="41"/>
        <v>0</v>
      </c>
      <c r="H78" s="25">
        <f t="shared" si="41"/>
        <v>0</v>
      </c>
      <c r="I78" s="3">
        <f t="shared" si="2"/>
        <v>0</v>
      </c>
    </row>
    <row r="79" spans="1:9" s="2" customFormat="1" hidden="1" x14ac:dyDescent="0.2">
      <c r="A79" s="82" t="s">
        <v>1</v>
      </c>
      <c r="B79" s="62"/>
      <c r="C79" s="24"/>
      <c r="D79" s="24"/>
      <c r="E79" s="24"/>
      <c r="F79" s="24"/>
      <c r="G79" s="24"/>
      <c r="H79" s="25"/>
      <c r="I79" s="3">
        <f t="shared" si="2"/>
        <v>0</v>
      </c>
    </row>
    <row r="80" spans="1:9" s="2" customFormat="1" hidden="1" x14ac:dyDescent="0.2">
      <c r="A80" s="32" t="s">
        <v>36</v>
      </c>
      <c r="B80" s="59"/>
      <c r="C80" s="24">
        <v>0</v>
      </c>
      <c r="D80" s="24">
        <f t="shared" ref="D80:H80" si="42">D82+D83+D84-D81</f>
        <v>0</v>
      </c>
      <c r="E80" s="24">
        <f t="shared" si="42"/>
        <v>0</v>
      </c>
      <c r="F80" s="24">
        <f t="shared" si="42"/>
        <v>0</v>
      </c>
      <c r="G80" s="24">
        <f t="shared" si="42"/>
        <v>0</v>
      </c>
      <c r="H80" s="25">
        <f t="shared" si="42"/>
        <v>0</v>
      </c>
      <c r="I80" s="3">
        <f t="shared" ref="I80:I143" si="43">SUM(E80:H80)</f>
        <v>0</v>
      </c>
    </row>
    <row r="81" spans="1:9" s="2" customFormat="1" hidden="1" x14ac:dyDescent="0.2">
      <c r="A81" s="32" t="s">
        <v>37</v>
      </c>
      <c r="B81" s="59"/>
      <c r="C81" s="24">
        <v>0</v>
      </c>
      <c r="D81" s="24">
        <f t="shared" ref="D81:H84" si="44">D128</f>
        <v>0</v>
      </c>
      <c r="E81" s="24">
        <f t="shared" si="44"/>
        <v>0</v>
      </c>
      <c r="F81" s="24">
        <f t="shared" si="44"/>
        <v>0</v>
      </c>
      <c r="G81" s="24">
        <f t="shared" si="44"/>
        <v>0</v>
      </c>
      <c r="H81" s="25">
        <f t="shared" si="44"/>
        <v>0</v>
      </c>
      <c r="I81" s="3">
        <f t="shared" si="43"/>
        <v>0</v>
      </c>
    </row>
    <row r="82" spans="1:9" s="2" customFormat="1" hidden="1" x14ac:dyDescent="0.2">
      <c r="A82" s="20" t="s">
        <v>38</v>
      </c>
      <c r="B82" s="61" t="s">
        <v>46</v>
      </c>
      <c r="C82" s="21">
        <v>0</v>
      </c>
      <c r="D82" s="21">
        <f t="shared" si="44"/>
        <v>0</v>
      </c>
      <c r="E82" s="21">
        <f t="shared" ref="E82:E84" si="45">C82+D82</f>
        <v>0</v>
      </c>
      <c r="F82" s="21">
        <f t="shared" si="44"/>
        <v>0</v>
      </c>
      <c r="G82" s="21">
        <f t="shared" si="44"/>
        <v>0</v>
      </c>
      <c r="H82" s="22">
        <f t="shared" si="44"/>
        <v>0</v>
      </c>
      <c r="I82" s="3">
        <f t="shared" si="43"/>
        <v>0</v>
      </c>
    </row>
    <row r="83" spans="1:9" s="2" customFormat="1" hidden="1" x14ac:dyDescent="0.2">
      <c r="A83" s="20" t="s">
        <v>40</v>
      </c>
      <c r="B83" s="61" t="s">
        <v>47</v>
      </c>
      <c r="C83" s="21">
        <v>0</v>
      </c>
      <c r="D83" s="21">
        <f t="shared" si="44"/>
        <v>0</v>
      </c>
      <c r="E83" s="21">
        <f t="shared" si="45"/>
        <v>0</v>
      </c>
      <c r="F83" s="21">
        <f t="shared" si="44"/>
        <v>0</v>
      </c>
      <c r="G83" s="21">
        <f t="shared" si="44"/>
        <v>0</v>
      </c>
      <c r="H83" s="22">
        <f t="shared" si="44"/>
        <v>0</v>
      </c>
      <c r="I83" s="3">
        <f t="shared" si="43"/>
        <v>0</v>
      </c>
    </row>
    <row r="84" spans="1:9" s="2" customFormat="1" hidden="1" x14ac:dyDescent="0.2">
      <c r="A84" s="20" t="s">
        <v>42</v>
      </c>
      <c r="B84" s="61" t="s">
        <v>48</v>
      </c>
      <c r="C84" s="21">
        <v>0</v>
      </c>
      <c r="D84" s="21">
        <f t="shared" si="44"/>
        <v>0</v>
      </c>
      <c r="E84" s="21">
        <f t="shared" si="45"/>
        <v>0</v>
      </c>
      <c r="F84" s="21">
        <f t="shared" si="44"/>
        <v>0</v>
      </c>
      <c r="G84" s="21">
        <f t="shared" si="44"/>
        <v>0</v>
      </c>
      <c r="H84" s="22">
        <f t="shared" si="44"/>
        <v>0</v>
      </c>
      <c r="I84" s="3">
        <f t="shared" si="43"/>
        <v>0</v>
      </c>
    </row>
    <row r="85" spans="1:9" s="2" customFormat="1" hidden="1" x14ac:dyDescent="0.2">
      <c r="A85" s="31" t="s">
        <v>49</v>
      </c>
      <c r="B85" s="63" t="s">
        <v>50</v>
      </c>
      <c r="C85" s="24">
        <v>0</v>
      </c>
      <c r="D85" s="24">
        <f t="shared" ref="D85:H85" si="46">SUM(D89,D90,D91)</f>
        <v>0</v>
      </c>
      <c r="E85" s="24">
        <f t="shared" si="46"/>
        <v>0</v>
      </c>
      <c r="F85" s="24">
        <f t="shared" si="46"/>
        <v>0</v>
      </c>
      <c r="G85" s="24">
        <f t="shared" si="46"/>
        <v>0</v>
      </c>
      <c r="H85" s="25">
        <f t="shared" si="46"/>
        <v>0</v>
      </c>
      <c r="I85" s="3">
        <f t="shared" si="43"/>
        <v>0</v>
      </c>
    </row>
    <row r="86" spans="1:9" s="2" customFormat="1" hidden="1" x14ac:dyDescent="0.2">
      <c r="A86" s="82" t="s">
        <v>1</v>
      </c>
      <c r="B86" s="63"/>
      <c r="C86" s="24"/>
      <c r="D86" s="24"/>
      <c r="E86" s="24"/>
      <c r="F86" s="24"/>
      <c r="G86" s="24"/>
      <c r="H86" s="25"/>
      <c r="I86" s="3">
        <f t="shared" si="43"/>
        <v>0</v>
      </c>
    </row>
    <row r="87" spans="1:9" s="2" customFormat="1" hidden="1" x14ac:dyDescent="0.2">
      <c r="A87" s="32" t="s">
        <v>36</v>
      </c>
      <c r="B87" s="59"/>
      <c r="C87" s="24">
        <v>0</v>
      </c>
      <c r="D87" s="24">
        <f t="shared" ref="D87:H87" si="47">D89+D90+D91-D88</f>
        <v>0</v>
      </c>
      <c r="E87" s="24">
        <f t="shared" si="47"/>
        <v>0</v>
      </c>
      <c r="F87" s="24">
        <f t="shared" si="47"/>
        <v>0</v>
      </c>
      <c r="G87" s="24">
        <f t="shared" si="47"/>
        <v>0</v>
      </c>
      <c r="H87" s="25">
        <f t="shared" si="47"/>
        <v>0</v>
      </c>
      <c r="I87" s="3">
        <f t="shared" si="43"/>
        <v>0</v>
      </c>
    </row>
    <row r="88" spans="1:9" s="2" customFormat="1" hidden="1" x14ac:dyDescent="0.2">
      <c r="A88" s="32" t="s">
        <v>37</v>
      </c>
      <c r="B88" s="59"/>
      <c r="C88" s="24">
        <v>0</v>
      </c>
      <c r="D88" s="24">
        <f t="shared" ref="D88:H91" si="48">D135</f>
        <v>0</v>
      </c>
      <c r="E88" s="24">
        <f t="shared" si="48"/>
        <v>0</v>
      </c>
      <c r="F88" s="24">
        <f t="shared" si="48"/>
        <v>0</v>
      </c>
      <c r="G88" s="24">
        <f t="shared" si="48"/>
        <v>0</v>
      </c>
      <c r="H88" s="25">
        <f t="shared" si="48"/>
        <v>0</v>
      </c>
      <c r="I88" s="3">
        <f t="shared" si="43"/>
        <v>0</v>
      </c>
    </row>
    <row r="89" spans="1:9" s="2" customFormat="1" hidden="1" x14ac:dyDescent="0.2">
      <c r="A89" s="20" t="s">
        <v>38</v>
      </c>
      <c r="B89" s="61" t="s">
        <v>51</v>
      </c>
      <c r="C89" s="21">
        <v>0</v>
      </c>
      <c r="D89" s="21">
        <f t="shared" si="48"/>
        <v>0</v>
      </c>
      <c r="E89" s="21">
        <f t="shared" ref="E89:E91" si="49">C89+D89</f>
        <v>0</v>
      </c>
      <c r="F89" s="21">
        <f t="shared" si="48"/>
        <v>0</v>
      </c>
      <c r="G89" s="21">
        <f t="shared" si="48"/>
        <v>0</v>
      </c>
      <c r="H89" s="22">
        <f t="shared" si="48"/>
        <v>0</v>
      </c>
      <c r="I89" s="3">
        <f t="shared" si="43"/>
        <v>0</v>
      </c>
    </row>
    <row r="90" spans="1:9" s="2" customFormat="1" hidden="1" x14ac:dyDescent="0.2">
      <c r="A90" s="20" t="s">
        <v>40</v>
      </c>
      <c r="B90" s="61" t="s">
        <v>52</v>
      </c>
      <c r="C90" s="21">
        <v>0</v>
      </c>
      <c r="D90" s="21">
        <f t="shared" si="48"/>
        <v>0</v>
      </c>
      <c r="E90" s="21">
        <f t="shared" si="49"/>
        <v>0</v>
      </c>
      <c r="F90" s="21">
        <f t="shared" si="48"/>
        <v>0</v>
      </c>
      <c r="G90" s="21">
        <f t="shared" si="48"/>
        <v>0</v>
      </c>
      <c r="H90" s="22">
        <f t="shared" si="48"/>
        <v>0</v>
      </c>
      <c r="I90" s="3">
        <f t="shared" si="43"/>
        <v>0</v>
      </c>
    </row>
    <row r="91" spans="1:9" s="2" customFormat="1" hidden="1" x14ac:dyDescent="0.2">
      <c r="A91" s="20" t="s">
        <v>42</v>
      </c>
      <c r="B91" s="61" t="s">
        <v>53</v>
      </c>
      <c r="C91" s="21">
        <v>0</v>
      </c>
      <c r="D91" s="21">
        <f t="shared" si="48"/>
        <v>0</v>
      </c>
      <c r="E91" s="21">
        <f t="shared" si="49"/>
        <v>0</v>
      </c>
      <c r="F91" s="21">
        <f t="shared" si="48"/>
        <v>0</v>
      </c>
      <c r="G91" s="21">
        <f t="shared" si="48"/>
        <v>0</v>
      </c>
      <c r="H91" s="22">
        <f t="shared" si="48"/>
        <v>0</v>
      </c>
      <c r="I91" s="3">
        <f t="shared" si="43"/>
        <v>0</v>
      </c>
    </row>
    <row r="92" spans="1:9" s="2" customFormat="1" hidden="1" x14ac:dyDescent="0.2">
      <c r="A92" s="83"/>
      <c r="B92" s="95"/>
      <c r="C92" s="21"/>
      <c r="D92" s="21"/>
      <c r="E92" s="21"/>
      <c r="F92" s="21"/>
      <c r="G92" s="21"/>
      <c r="H92" s="22"/>
      <c r="I92" s="3">
        <f t="shared" si="43"/>
        <v>0</v>
      </c>
    </row>
    <row r="93" spans="1:9" s="2" customFormat="1" hidden="1" x14ac:dyDescent="0.2">
      <c r="A93" s="26" t="s">
        <v>54</v>
      </c>
      <c r="B93" s="63" t="s">
        <v>55</v>
      </c>
      <c r="C93" s="24">
        <v>0</v>
      </c>
      <c r="D93" s="24">
        <f t="shared" ref="D93" si="50">D140</f>
        <v>0</v>
      </c>
      <c r="E93" s="24">
        <f>C93+D93</f>
        <v>0</v>
      </c>
      <c r="F93" s="24">
        <f t="shared" ref="F93:H93" si="51">F140</f>
        <v>0</v>
      </c>
      <c r="G93" s="24">
        <f t="shared" si="51"/>
        <v>0</v>
      </c>
      <c r="H93" s="25">
        <f t="shared" si="51"/>
        <v>0</v>
      </c>
      <c r="I93" s="3">
        <f t="shared" si="43"/>
        <v>0</v>
      </c>
    </row>
    <row r="94" spans="1:9" s="2" customFormat="1" hidden="1" x14ac:dyDescent="0.2">
      <c r="A94" s="85"/>
      <c r="B94" s="96"/>
      <c r="C94" s="86"/>
      <c r="D94" s="86"/>
      <c r="E94" s="86"/>
      <c r="F94" s="86"/>
      <c r="G94" s="86"/>
      <c r="H94" s="87"/>
      <c r="I94" s="3">
        <f t="shared" si="43"/>
        <v>0</v>
      </c>
    </row>
    <row r="95" spans="1:9" s="6" customFormat="1" ht="25.5" hidden="1" x14ac:dyDescent="0.2">
      <c r="A95" s="77" t="s">
        <v>94</v>
      </c>
      <c r="B95" s="78"/>
      <c r="C95" s="79">
        <v>0</v>
      </c>
      <c r="D95" s="79">
        <f t="shared" ref="D95:H95" si="52">D96</f>
        <v>0</v>
      </c>
      <c r="E95" s="79">
        <f t="shared" si="52"/>
        <v>0</v>
      </c>
      <c r="F95" s="79">
        <f t="shared" si="52"/>
        <v>0</v>
      </c>
      <c r="G95" s="79">
        <f t="shared" si="52"/>
        <v>0</v>
      </c>
      <c r="H95" s="80">
        <f t="shared" si="52"/>
        <v>0</v>
      </c>
      <c r="I95" s="19">
        <f t="shared" si="43"/>
        <v>0</v>
      </c>
    </row>
    <row r="96" spans="1:9" s="40" customFormat="1" hidden="1" x14ac:dyDescent="0.2">
      <c r="A96" s="73" t="s">
        <v>61</v>
      </c>
      <c r="B96" s="74"/>
      <c r="C96" s="75">
        <v>0</v>
      </c>
      <c r="D96" s="75">
        <f t="shared" ref="D96:H96" si="53">SUM(D97,D98,D99,D100)</f>
        <v>0</v>
      </c>
      <c r="E96" s="75">
        <f t="shared" si="53"/>
        <v>0</v>
      </c>
      <c r="F96" s="75">
        <f t="shared" si="53"/>
        <v>0</v>
      </c>
      <c r="G96" s="75">
        <f t="shared" si="53"/>
        <v>0</v>
      </c>
      <c r="H96" s="76">
        <f t="shared" si="53"/>
        <v>0</v>
      </c>
      <c r="I96" s="39">
        <f t="shared" si="43"/>
        <v>0</v>
      </c>
    </row>
    <row r="97" spans="1:9" s="2" customFormat="1" hidden="1" x14ac:dyDescent="0.2">
      <c r="A97" s="20" t="s">
        <v>6</v>
      </c>
      <c r="B97" s="48"/>
      <c r="C97" s="101">
        <v>0</v>
      </c>
      <c r="D97" s="21"/>
      <c r="E97" s="21">
        <f>SUM(C97,D97)</f>
        <v>0</v>
      </c>
      <c r="F97" s="21"/>
      <c r="G97" s="21"/>
      <c r="H97" s="22"/>
      <c r="I97" s="3">
        <f t="shared" si="43"/>
        <v>0</v>
      </c>
    </row>
    <row r="98" spans="1:9" s="2" customFormat="1" hidden="1" x14ac:dyDescent="0.2">
      <c r="A98" s="20" t="s">
        <v>7</v>
      </c>
      <c r="B98" s="94"/>
      <c r="C98" s="21">
        <v>0</v>
      </c>
      <c r="D98" s="21"/>
      <c r="E98" s="21">
        <f t="shared" ref="E98:E99" si="54">SUM(C98,D98)</f>
        <v>0</v>
      </c>
      <c r="F98" s="21"/>
      <c r="G98" s="21"/>
      <c r="H98" s="22"/>
      <c r="I98" s="3">
        <f t="shared" si="43"/>
        <v>0</v>
      </c>
    </row>
    <row r="99" spans="1:9" s="2" customFormat="1" ht="38.25" hidden="1" x14ac:dyDescent="0.2">
      <c r="A99" s="20" t="s">
        <v>8</v>
      </c>
      <c r="B99" s="48">
        <v>420269</v>
      </c>
      <c r="C99" s="21">
        <v>0</v>
      </c>
      <c r="D99" s="21"/>
      <c r="E99" s="21">
        <f t="shared" si="54"/>
        <v>0</v>
      </c>
      <c r="F99" s="21"/>
      <c r="G99" s="21"/>
      <c r="H99" s="22"/>
      <c r="I99" s="3">
        <f t="shared" si="43"/>
        <v>0</v>
      </c>
    </row>
    <row r="100" spans="1:9" s="2" customFormat="1" ht="25.5" hidden="1" x14ac:dyDescent="0.2">
      <c r="A100" s="23" t="s">
        <v>9</v>
      </c>
      <c r="B100" s="49" t="s">
        <v>10</v>
      </c>
      <c r="C100" s="24">
        <v>0</v>
      </c>
      <c r="D100" s="24">
        <f t="shared" ref="D100:H100" si="55">SUM(D101,D105,D109)</f>
        <v>0</v>
      </c>
      <c r="E100" s="24">
        <f t="shared" si="55"/>
        <v>0</v>
      </c>
      <c r="F100" s="24">
        <f t="shared" si="55"/>
        <v>0</v>
      </c>
      <c r="G100" s="24">
        <f t="shared" si="55"/>
        <v>0</v>
      </c>
      <c r="H100" s="25">
        <f t="shared" si="55"/>
        <v>0</v>
      </c>
      <c r="I100" s="3">
        <f t="shared" si="43"/>
        <v>0</v>
      </c>
    </row>
    <row r="101" spans="1:9" s="2" customFormat="1" hidden="1" x14ac:dyDescent="0.2">
      <c r="A101" s="26" t="s">
        <v>11</v>
      </c>
      <c r="B101" s="50" t="s">
        <v>12</v>
      </c>
      <c r="C101" s="24">
        <v>0</v>
      </c>
      <c r="D101" s="24">
        <f t="shared" ref="D101:H101" si="56">SUM(D102:D104)</f>
        <v>0</v>
      </c>
      <c r="E101" s="24">
        <f t="shared" si="56"/>
        <v>0</v>
      </c>
      <c r="F101" s="24">
        <f t="shared" si="56"/>
        <v>0</v>
      </c>
      <c r="G101" s="24">
        <f t="shared" si="56"/>
        <v>0</v>
      </c>
      <c r="H101" s="25">
        <f t="shared" si="56"/>
        <v>0</v>
      </c>
      <c r="I101" s="3">
        <f t="shared" si="43"/>
        <v>0</v>
      </c>
    </row>
    <row r="102" spans="1:9" s="2" customFormat="1" hidden="1" x14ac:dyDescent="0.2">
      <c r="A102" s="27" t="s">
        <v>13</v>
      </c>
      <c r="B102" s="51" t="s">
        <v>14</v>
      </c>
      <c r="C102" s="21">
        <v>0</v>
      </c>
      <c r="D102" s="21"/>
      <c r="E102" s="21">
        <f t="shared" ref="E102:E104" si="57">SUM(C102,D102)</f>
        <v>0</v>
      </c>
      <c r="F102" s="21"/>
      <c r="G102" s="21"/>
      <c r="H102" s="22"/>
      <c r="I102" s="3">
        <f t="shared" si="43"/>
        <v>0</v>
      </c>
    </row>
    <row r="103" spans="1:9" s="2" customFormat="1" hidden="1" x14ac:dyDescent="0.2">
      <c r="A103" s="27" t="s">
        <v>15</v>
      </c>
      <c r="B103" s="52" t="s">
        <v>16</v>
      </c>
      <c r="C103" s="21">
        <v>0</v>
      </c>
      <c r="D103" s="21"/>
      <c r="E103" s="21">
        <f t="shared" si="57"/>
        <v>0</v>
      </c>
      <c r="F103" s="21"/>
      <c r="G103" s="21"/>
      <c r="H103" s="22"/>
      <c r="I103" s="3">
        <f t="shared" si="43"/>
        <v>0</v>
      </c>
    </row>
    <row r="104" spans="1:9" s="2" customFormat="1" hidden="1" x14ac:dyDescent="0.2">
      <c r="A104" s="27" t="s">
        <v>17</v>
      </c>
      <c r="B104" s="52" t="s">
        <v>18</v>
      </c>
      <c r="C104" s="21">
        <v>0</v>
      </c>
      <c r="D104" s="21"/>
      <c r="E104" s="21">
        <f t="shared" si="57"/>
        <v>0</v>
      </c>
      <c r="F104" s="21"/>
      <c r="G104" s="21"/>
      <c r="H104" s="22"/>
      <c r="I104" s="3">
        <f t="shared" si="43"/>
        <v>0</v>
      </c>
    </row>
    <row r="105" spans="1:9" s="2" customFormat="1" hidden="1" x14ac:dyDescent="0.2">
      <c r="A105" s="26" t="s">
        <v>19</v>
      </c>
      <c r="B105" s="53" t="s">
        <v>20</v>
      </c>
      <c r="C105" s="24">
        <v>0</v>
      </c>
      <c r="D105" s="24">
        <f t="shared" ref="D105:H105" si="58">SUM(D106:D108)</f>
        <v>0</v>
      </c>
      <c r="E105" s="24">
        <f t="shared" si="58"/>
        <v>0</v>
      </c>
      <c r="F105" s="24">
        <f t="shared" si="58"/>
        <v>0</v>
      </c>
      <c r="G105" s="24">
        <f t="shared" si="58"/>
        <v>0</v>
      </c>
      <c r="H105" s="25">
        <f t="shared" si="58"/>
        <v>0</v>
      </c>
      <c r="I105" s="3">
        <f t="shared" si="43"/>
        <v>0</v>
      </c>
    </row>
    <row r="106" spans="1:9" s="2" customFormat="1" hidden="1" x14ac:dyDescent="0.2">
      <c r="A106" s="27" t="s">
        <v>13</v>
      </c>
      <c r="B106" s="52" t="s">
        <v>21</v>
      </c>
      <c r="C106" s="21">
        <v>0</v>
      </c>
      <c r="D106" s="21"/>
      <c r="E106" s="21">
        <f t="shared" ref="E106:E108" si="59">SUM(C106,D106)</f>
        <v>0</v>
      </c>
      <c r="F106" s="21"/>
      <c r="G106" s="21"/>
      <c r="H106" s="22"/>
      <c r="I106" s="3">
        <f t="shared" si="43"/>
        <v>0</v>
      </c>
    </row>
    <row r="107" spans="1:9" s="2" customFormat="1" hidden="1" x14ac:dyDescent="0.2">
      <c r="A107" s="27" t="s">
        <v>15</v>
      </c>
      <c r="B107" s="52" t="s">
        <v>22</v>
      </c>
      <c r="C107" s="21">
        <v>0</v>
      </c>
      <c r="D107" s="21"/>
      <c r="E107" s="21">
        <f t="shared" si="59"/>
        <v>0</v>
      </c>
      <c r="F107" s="21"/>
      <c r="G107" s="21"/>
      <c r="H107" s="22"/>
      <c r="I107" s="3">
        <f t="shared" si="43"/>
        <v>0</v>
      </c>
    </row>
    <row r="108" spans="1:9" s="2" customFormat="1" hidden="1" x14ac:dyDescent="0.2">
      <c r="A108" s="27" t="s">
        <v>17</v>
      </c>
      <c r="B108" s="52" t="s">
        <v>23</v>
      </c>
      <c r="C108" s="21">
        <v>0</v>
      </c>
      <c r="D108" s="21"/>
      <c r="E108" s="21">
        <f t="shared" si="59"/>
        <v>0</v>
      </c>
      <c r="F108" s="21"/>
      <c r="G108" s="21"/>
      <c r="H108" s="22"/>
      <c r="I108" s="3">
        <f t="shared" si="43"/>
        <v>0</v>
      </c>
    </row>
    <row r="109" spans="1:9" s="2" customFormat="1" hidden="1" x14ac:dyDescent="0.2">
      <c r="A109" s="26" t="s">
        <v>24</v>
      </c>
      <c r="B109" s="53" t="s">
        <v>25</v>
      </c>
      <c r="C109" s="24">
        <v>0</v>
      </c>
      <c r="D109" s="24">
        <f t="shared" ref="D109:H109" si="60">SUM(D110:D112)</f>
        <v>0</v>
      </c>
      <c r="E109" s="24">
        <f t="shared" si="60"/>
        <v>0</v>
      </c>
      <c r="F109" s="24">
        <f t="shared" si="60"/>
        <v>0</v>
      </c>
      <c r="G109" s="24">
        <f t="shared" si="60"/>
        <v>0</v>
      </c>
      <c r="H109" s="25">
        <f t="shared" si="60"/>
        <v>0</v>
      </c>
      <c r="I109" s="3">
        <f t="shared" si="43"/>
        <v>0</v>
      </c>
    </row>
    <row r="110" spans="1:9" s="2" customFormat="1" hidden="1" x14ac:dyDescent="0.2">
      <c r="A110" s="27" t="s">
        <v>13</v>
      </c>
      <c r="B110" s="52" t="s">
        <v>26</v>
      </c>
      <c r="C110" s="21">
        <v>0</v>
      </c>
      <c r="D110" s="21"/>
      <c r="E110" s="21">
        <f t="shared" ref="E110:E112" si="61">SUM(C110,D110)</f>
        <v>0</v>
      </c>
      <c r="F110" s="21"/>
      <c r="G110" s="21"/>
      <c r="H110" s="22"/>
      <c r="I110" s="3">
        <f t="shared" si="43"/>
        <v>0</v>
      </c>
    </row>
    <row r="111" spans="1:9" s="2" customFormat="1" hidden="1" x14ac:dyDescent="0.2">
      <c r="A111" s="27" t="s">
        <v>15</v>
      </c>
      <c r="B111" s="52" t="s">
        <v>27</v>
      </c>
      <c r="C111" s="21">
        <v>0</v>
      </c>
      <c r="D111" s="21"/>
      <c r="E111" s="21">
        <f t="shared" si="61"/>
        <v>0</v>
      </c>
      <c r="F111" s="21"/>
      <c r="G111" s="21"/>
      <c r="H111" s="22"/>
      <c r="I111" s="3">
        <f t="shared" si="43"/>
        <v>0</v>
      </c>
    </row>
    <row r="112" spans="1:9" s="2" customFormat="1" hidden="1" x14ac:dyDescent="0.2">
      <c r="A112" s="27" t="s">
        <v>17</v>
      </c>
      <c r="B112" s="52" t="s">
        <v>28</v>
      </c>
      <c r="C112" s="21">
        <v>0</v>
      </c>
      <c r="D112" s="21"/>
      <c r="E112" s="21">
        <f t="shared" si="61"/>
        <v>0</v>
      </c>
      <c r="F112" s="21"/>
      <c r="G112" s="21"/>
      <c r="H112" s="22"/>
      <c r="I112" s="3">
        <f t="shared" si="43"/>
        <v>0</v>
      </c>
    </row>
    <row r="113" spans="1:9" s="40" customFormat="1" hidden="1" x14ac:dyDescent="0.2">
      <c r="A113" s="36" t="s">
        <v>80</v>
      </c>
      <c r="B113" s="65"/>
      <c r="C113" s="37">
        <v>0</v>
      </c>
      <c r="D113" s="37">
        <f t="shared" ref="D113:H113" si="62">SUM(D114,D117,D140)</f>
        <v>0</v>
      </c>
      <c r="E113" s="37">
        <f t="shared" si="62"/>
        <v>0</v>
      </c>
      <c r="F113" s="37">
        <f t="shared" si="62"/>
        <v>0</v>
      </c>
      <c r="G113" s="37">
        <f t="shared" si="62"/>
        <v>0</v>
      </c>
      <c r="H113" s="38">
        <f t="shared" si="62"/>
        <v>0</v>
      </c>
      <c r="I113" s="39">
        <f t="shared" si="43"/>
        <v>0</v>
      </c>
    </row>
    <row r="114" spans="1:9" s="2" customFormat="1" hidden="1" x14ac:dyDescent="0.2">
      <c r="A114" s="31" t="s">
        <v>30</v>
      </c>
      <c r="B114" s="55">
        <v>20</v>
      </c>
      <c r="C114" s="24">
        <v>0</v>
      </c>
      <c r="D114" s="24">
        <f t="shared" ref="D114:H114" si="63">SUM(D115)</f>
        <v>0</v>
      </c>
      <c r="E114" s="24">
        <f t="shared" si="63"/>
        <v>0</v>
      </c>
      <c r="F114" s="24">
        <f t="shared" si="63"/>
        <v>0</v>
      </c>
      <c r="G114" s="24">
        <f t="shared" si="63"/>
        <v>0</v>
      </c>
      <c r="H114" s="25">
        <f t="shared" si="63"/>
        <v>0</v>
      </c>
      <c r="I114" s="3">
        <f t="shared" si="43"/>
        <v>0</v>
      </c>
    </row>
    <row r="115" spans="1:9" s="2" customFormat="1" hidden="1" x14ac:dyDescent="0.2">
      <c r="A115" s="27" t="s">
        <v>31</v>
      </c>
      <c r="B115" s="56" t="s">
        <v>32</v>
      </c>
      <c r="C115" s="21">
        <v>0</v>
      </c>
      <c r="D115" s="21"/>
      <c r="E115" s="21">
        <f>C115+D115</f>
        <v>0</v>
      </c>
      <c r="F115" s="21"/>
      <c r="G115" s="21"/>
      <c r="H115" s="22"/>
      <c r="I115" s="3">
        <f t="shared" si="43"/>
        <v>0</v>
      </c>
    </row>
    <row r="116" spans="1:9" s="2" customFormat="1" hidden="1" x14ac:dyDescent="0.2">
      <c r="A116" s="27"/>
      <c r="B116" s="51"/>
      <c r="C116" s="21"/>
      <c r="D116" s="21"/>
      <c r="E116" s="21"/>
      <c r="F116" s="21"/>
      <c r="G116" s="21"/>
      <c r="H116" s="22"/>
      <c r="I116" s="3">
        <f t="shared" si="43"/>
        <v>0</v>
      </c>
    </row>
    <row r="117" spans="1:9" s="2" customFormat="1" ht="25.5" hidden="1" x14ac:dyDescent="0.2">
      <c r="A117" s="31" t="s">
        <v>33</v>
      </c>
      <c r="B117" s="57">
        <v>58</v>
      </c>
      <c r="C117" s="24">
        <v>0</v>
      </c>
      <c r="D117" s="24">
        <f t="shared" ref="D117:H117" si="64">SUM(D118,D125,D132)</f>
        <v>0</v>
      </c>
      <c r="E117" s="24">
        <f t="shared" si="64"/>
        <v>0</v>
      </c>
      <c r="F117" s="24">
        <f t="shared" si="64"/>
        <v>0</v>
      </c>
      <c r="G117" s="24">
        <f t="shared" si="64"/>
        <v>0</v>
      </c>
      <c r="H117" s="25">
        <f t="shared" si="64"/>
        <v>0</v>
      </c>
      <c r="I117" s="3">
        <f t="shared" si="43"/>
        <v>0</v>
      </c>
    </row>
    <row r="118" spans="1:9" s="2" customFormat="1" hidden="1" x14ac:dyDescent="0.2">
      <c r="A118" s="31" t="s">
        <v>34</v>
      </c>
      <c r="B118" s="58" t="s">
        <v>35</v>
      </c>
      <c r="C118" s="24">
        <v>0</v>
      </c>
      <c r="D118" s="24">
        <f t="shared" ref="D118:H118" si="65">SUM(D122,D123,D124)</f>
        <v>0</v>
      </c>
      <c r="E118" s="24">
        <f t="shared" si="65"/>
        <v>0</v>
      </c>
      <c r="F118" s="24">
        <f t="shared" si="65"/>
        <v>0</v>
      </c>
      <c r="G118" s="24">
        <f t="shared" si="65"/>
        <v>0</v>
      </c>
      <c r="H118" s="25">
        <f t="shared" si="65"/>
        <v>0</v>
      </c>
      <c r="I118" s="3">
        <f t="shared" si="43"/>
        <v>0</v>
      </c>
    </row>
    <row r="119" spans="1:9" s="2" customFormat="1" hidden="1" x14ac:dyDescent="0.2">
      <c r="A119" s="32" t="s">
        <v>1</v>
      </c>
      <c r="B119" s="59"/>
      <c r="C119" s="24"/>
      <c r="D119" s="24"/>
      <c r="E119" s="24"/>
      <c r="F119" s="24"/>
      <c r="G119" s="24"/>
      <c r="H119" s="25"/>
      <c r="I119" s="3">
        <f t="shared" si="43"/>
        <v>0</v>
      </c>
    </row>
    <row r="120" spans="1:9" s="2" customFormat="1" hidden="1" x14ac:dyDescent="0.2">
      <c r="A120" s="32" t="s">
        <v>36</v>
      </c>
      <c r="B120" s="59"/>
      <c r="C120" s="24">
        <v>0</v>
      </c>
      <c r="D120" s="24">
        <f t="shared" ref="D120:H120" si="66">D122+D123+D124-D121</f>
        <v>0</v>
      </c>
      <c r="E120" s="24">
        <f t="shared" si="66"/>
        <v>0</v>
      </c>
      <c r="F120" s="24">
        <f t="shared" si="66"/>
        <v>0</v>
      </c>
      <c r="G120" s="24">
        <f t="shared" si="66"/>
        <v>0</v>
      </c>
      <c r="H120" s="25">
        <f t="shared" si="66"/>
        <v>0</v>
      </c>
      <c r="I120" s="3">
        <f t="shared" si="43"/>
        <v>0</v>
      </c>
    </row>
    <row r="121" spans="1:9" s="2" customFormat="1" hidden="1" x14ac:dyDescent="0.2">
      <c r="A121" s="32" t="s">
        <v>37</v>
      </c>
      <c r="B121" s="59"/>
      <c r="C121" s="24"/>
      <c r="D121" s="24"/>
      <c r="E121" s="24"/>
      <c r="F121" s="24"/>
      <c r="G121" s="24"/>
      <c r="H121" s="25"/>
      <c r="I121" s="3">
        <f t="shared" si="43"/>
        <v>0</v>
      </c>
    </row>
    <row r="122" spans="1:9" s="2" customFormat="1" hidden="1" x14ac:dyDescent="0.2">
      <c r="A122" s="20" t="s">
        <v>38</v>
      </c>
      <c r="B122" s="60" t="s">
        <v>39</v>
      </c>
      <c r="C122" s="21">
        <v>0</v>
      </c>
      <c r="D122" s="21"/>
      <c r="E122" s="21">
        <f t="shared" ref="E122:E124" si="67">C122+D122</f>
        <v>0</v>
      </c>
      <c r="F122" s="21"/>
      <c r="G122" s="21"/>
      <c r="H122" s="22"/>
      <c r="I122" s="3">
        <f t="shared" si="43"/>
        <v>0</v>
      </c>
    </row>
    <row r="123" spans="1:9" s="2" customFormat="1" hidden="1" x14ac:dyDescent="0.2">
      <c r="A123" s="20" t="s">
        <v>40</v>
      </c>
      <c r="B123" s="60" t="s">
        <v>41</v>
      </c>
      <c r="C123" s="21">
        <v>0</v>
      </c>
      <c r="D123" s="21"/>
      <c r="E123" s="21">
        <f t="shared" si="67"/>
        <v>0</v>
      </c>
      <c r="F123" s="21"/>
      <c r="G123" s="21"/>
      <c r="H123" s="22"/>
      <c r="I123" s="3">
        <f t="shared" si="43"/>
        <v>0</v>
      </c>
    </row>
    <row r="124" spans="1:9" s="2" customFormat="1" hidden="1" x14ac:dyDescent="0.2">
      <c r="A124" s="20" t="s">
        <v>42</v>
      </c>
      <c r="B124" s="61" t="s">
        <v>43</v>
      </c>
      <c r="C124" s="21">
        <v>0</v>
      </c>
      <c r="D124" s="21"/>
      <c r="E124" s="21">
        <f t="shared" si="67"/>
        <v>0</v>
      </c>
      <c r="F124" s="21"/>
      <c r="G124" s="21"/>
      <c r="H124" s="22"/>
      <c r="I124" s="3">
        <f t="shared" si="43"/>
        <v>0</v>
      </c>
    </row>
    <row r="125" spans="1:9" s="2" customFormat="1" hidden="1" x14ac:dyDescent="0.2">
      <c r="A125" s="31" t="s">
        <v>44</v>
      </c>
      <c r="B125" s="62" t="s">
        <v>45</v>
      </c>
      <c r="C125" s="24">
        <v>0</v>
      </c>
      <c r="D125" s="24">
        <f t="shared" ref="D125:H125" si="68">SUM(D129,D130,D131)</f>
        <v>0</v>
      </c>
      <c r="E125" s="24">
        <f t="shared" si="68"/>
        <v>0</v>
      </c>
      <c r="F125" s="24">
        <f t="shared" si="68"/>
        <v>0</v>
      </c>
      <c r="G125" s="24">
        <f t="shared" si="68"/>
        <v>0</v>
      </c>
      <c r="H125" s="25">
        <f t="shared" si="68"/>
        <v>0</v>
      </c>
      <c r="I125" s="3">
        <f t="shared" si="43"/>
        <v>0</v>
      </c>
    </row>
    <row r="126" spans="1:9" s="2" customFormat="1" hidden="1" x14ac:dyDescent="0.2">
      <c r="A126" s="82" t="s">
        <v>1</v>
      </c>
      <c r="B126" s="62"/>
      <c r="C126" s="24"/>
      <c r="D126" s="24"/>
      <c r="E126" s="24"/>
      <c r="F126" s="24"/>
      <c r="G126" s="24"/>
      <c r="H126" s="25"/>
      <c r="I126" s="3">
        <f t="shared" si="43"/>
        <v>0</v>
      </c>
    </row>
    <row r="127" spans="1:9" s="2" customFormat="1" hidden="1" x14ac:dyDescent="0.2">
      <c r="A127" s="32" t="s">
        <v>36</v>
      </c>
      <c r="B127" s="59"/>
      <c r="C127" s="24">
        <v>0</v>
      </c>
      <c r="D127" s="24">
        <f t="shared" ref="D127:H127" si="69">D129+D130+D131-D128</f>
        <v>0</v>
      </c>
      <c r="E127" s="24">
        <f t="shared" si="69"/>
        <v>0</v>
      </c>
      <c r="F127" s="24">
        <f t="shared" si="69"/>
        <v>0</v>
      </c>
      <c r="G127" s="24">
        <f t="shared" si="69"/>
        <v>0</v>
      </c>
      <c r="H127" s="25">
        <f t="shared" si="69"/>
        <v>0</v>
      </c>
      <c r="I127" s="3">
        <f t="shared" si="43"/>
        <v>0</v>
      </c>
    </row>
    <row r="128" spans="1:9" s="2" customFormat="1" hidden="1" x14ac:dyDescent="0.2">
      <c r="A128" s="32" t="s">
        <v>37</v>
      </c>
      <c r="B128" s="59"/>
      <c r="C128" s="24">
        <v>0</v>
      </c>
      <c r="D128" s="24"/>
      <c r="E128" s="24">
        <f t="shared" ref="E128:E131" si="70">C128+D128</f>
        <v>0</v>
      </c>
      <c r="F128" s="24"/>
      <c r="G128" s="24"/>
      <c r="H128" s="25"/>
      <c r="I128" s="3">
        <f t="shared" si="43"/>
        <v>0</v>
      </c>
    </row>
    <row r="129" spans="1:9" s="2" customFormat="1" hidden="1" x14ac:dyDescent="0.2">
      <c r="A129" s="20" t="s">
        <v>38</v>
      </c>
      <c r="B129" s="61" t="s">
        <v>46</v>
      </c>
      <c r="C129" s="21">
        <v>0</v>
      </c>
      <c r="D129" s="21"/>
      <c r="E129" s="21">
        <f t="shared" si="70"/>
        <v>0</v>
      </c>
      <c r="F129" s="21"/>
      <c r="G129" s="21"/>
      <c r="H129" s="22"/>
      <c r="I129" s="3">
        <f t="shared" si="43"/>
        <v>0</v>
      </c>
    </row>
    <row r="130" spans="1:9" s="2" customFormat="1" hidden="1" x14ac:dyDescent="0.2">
      <c r="A130" s="20" t="s">
        <v>40</v>
      </c>
      <c r="B130" s="61" t="s">
        <v>47</v>
      </c>
      <c r="C130" s="21">
        <v>0</v>
      </c>
      <c r="D130" s="21"/>
      <c r="E130" s="21">
        <f t="shared" si="70"/>
        <v>0</v>
      </c>
      <c r="F130" s="21"/>
      <c r="G130" s="21"/>
      <c r="H130" s="22"/>
      <c r="I130" s="3">
        <f t="shared" si="43"/>
        <v>0</v>
      </c>
    </row>
    <row r="131" spans="1:9" s="2" customFormat="1" hidden="1" x14ac:dyDescent="0.2">
      <c r="A131" s="20" t="s">
        <v>42</v>
      </c>
      <c r="B131" s="61" t="s">
        <v>48</v>
      </c>
      <c r="C131" s="21">
        <v>0</v>
      </c>
      <c r="D131" s="21"/>
      <c r="E131" s="21">
        <f t="shared" si="70"/>
        <v>0</v>
      </c>
      <c r="F131" s="21"/>
      <c r="G131" s="21"/>
      <c r="H131" s="22"/>
      <c r="I131" s="3">
        <f t="shared" si="43"/>
        <v>0</v>
      </c>
    </row>
    <row r="132" spans="1:9" s="2" customFormat="1" hidden="1" x14ac:dyDescent="0.2">
      <c r="A132" s="31" t="s">
        <v>49</v>
      </c>
      <c r="B132" s="63" t="s">
        <v>50</v>
      </c>
      <c r="C132" s="24">
        <v>0</v>
      </c>
      <c r="D132" s="24">
        <f t="shared" ref="D132:H132" si="71">SUM(D136,D137,D138)</f>
        <v>0</v>
      </c>
      <c r="E132" s="24">
        <f t="shared" si="71"/>
        <v>0</v>
      </c>
      <c r="F132" s="24">
        <f t="shared" si="71"/>
        <v>0</v>
      </c>
      <c r="G132" s="24">
        <f t="shared" si="71"/>
        <v>0</v>
      </c>
      <c r="H132" s="25">
        <f t="shared" si="71"/>
        <v>0</v>
      </c>
      <c r="I132" s="3">
        <f t="shared" si="43"/>
        <v>0</v>
      </c>
    </row>
    <row r="133" spans="1:9" s="2" customFormat="1" hidden="1" x14ac:dyDescent="0.2">
      <c r="A133" s="82" t="s">
        <v>1</v>
      </c>
      <c r="B133" s="63"/>
      <c r="C133" s="24"/>
      <c r="D133" s="24"/>
      <c r="E133" s="24"/>
      <c r="F133" s="24"/>
      <c r="G133" s="24"/>
      <c r="H133" s="25"/>
      <c r="I133" s="3">
        <f t="shared" si="43"/>
        <v>0</v>
      </c>
    </row>
    <row r="134" spans="1:9" s="2" customFormat="1" hidden="1" x14ac:dyDescent="0.2">
      <c r="A134" s="32" t="s">
        <v>36</v>
      </c>
      <c r="B134" s="59"/>
      <c r="C134" s="24">
        <v>0</v>
      </c>
      <c r="D134" s="24">
        <f t="shared" ref="D134:H134" si="72">D136+D137+D138-D135</f>
        <v>0</v>
      </c>
      <c r="E134" s="24">
        <f t="shared" si="72"/>
        <v>0</v>
      </c>
      <c r="F134" s="24">
        <f t="shared" si="72"/>
        <v>0</v>
      </c>
      <c r="G134" s="24">
        <f t="shared" si="72"/>
        <v>0</v>
      </c>
      <c r="H134" s="25">
        <f t="shared" si="72"/>
        <v>0</v>
      </c>
      <c r="I134" s="3">
        <f t="shared" si="43"/>
        <v>0</v>
      </c>
    </row>
    <row r="135" spans="1:9" s="2" customFormat="1" hidden="1" x14ac:dyDescent="0.2">
      <c r="A135" s="32" t="s">
        <v>37</v>
      </c>
      <c r="B135" s="59"/>
      <c r="C135" s="24"/>
      <c r="D135" s="24"/>
      <c r="E135" s="24"/>
      <c r="F135" s="24"/>
      <c r="G135" s="24"/>
      <c r="H135" s="25"/>
      <c r="I135" s="3">
        <f t="shared" si="43"/>
        <v>0</v>
      </c>
    </row>
    <row r="136" spans="1:9" s="2" customFormat="1" hidden="1" x14ac:dyDescent="0.2">
      <c r="A136" s="20" t="s">
        <v>38</v>
      </c>
      <c r="B136" s="61" t="s">
        <v>51</v>
      </c>
      <c r="C136" s="21">
        <v>0</v>
      </c>
      <c r="D136" s="21"/>
      <c r="E136" s="21">
        <f t="shared" ref="E136:E138" si="73">C136+D136</f>
        <v>0</v>
      </c>
      <c r="F136" s="21"/>
      <c r="G136" s="21"/>
      <c r="H136" s="22"/>
      <c r="I136" s="3">
        <f t="shared" si="43"/>
        <v>0</v>
      </c>
    </row>
    <row r="137" spans="1:9" s="2" customFormat="1" hidden="1" x14ac:dyDescent="0.2">
      <c r="A137" s="20" t="s">
        <v>40</v>
      </c>
      <c r="B137" s="61" t="s">
        <v>52</v>
      </c>
      <c r="C137" s="21">
        <v>0</v>
      </c>
      <c r="D137" s="21"/>
      <c r="E137" s="21">
        <f t="shared" si="73"/>
        <v>0</v>
      </c>
      <c r="F137" s="21"/>
      <c r="G137" s="21"/>
      <c r="H137" s="22"/>
      <c r="I137" s="3">
        <f t="shared" si="43"/>
        <v>0</v>
      </c>
    </row>
    <row r="138" spans="1:9" s="2" customFormat="1" hidden="1" x14ac:dyDescent="0.2">
      <c r="A138" s="20" t="s">
        <v>42</v>
      </c>
      <c r="B138" s="61" t="s">
        <v>53</v>
      </c>
      <c r="C138" s="21">
        <v>0</v>
      </c>
      <c r="D138" s="21"/>
      <c r="E138" s="21">
        <f t="shared" si="73"/>
        <v>0</v>
      </c>
      <c r="F138" s="21"/>
      <c r="G138" s="21"/>
      <c r="H138" s="22"/>
      <c r="I138" s="3">
        <f t="shared" si="43"/>
        <v>0</v>
      </c>
    </row>
    <row r="139" spans="1:9" s="2" customFormat="1" hidden="1" x14ac:dyDescent="0.2">
      <c r="A139" s="83"/>
      <c r="B139" s="95"/>
      <c r="C139" s="21"/>
      <c r="D139" s="21"/>
      <c r="E139" s="21"/>
      <c r="F139" s="21"/>
      <c r="G139" s="21"/>
      <c r="H139" s="22"/>
      <c r="I139" s="3">
        <f t="shared" si="43"/>
        <v>0</v>
      </c>
    </row>
    <row r="140" spans="1:9" s="2" customFormat="1" hidden="1" x14ac:dyDescent="0.2">
      <c r="A140" s="26" t="s">
        <v>54</v>
      </c>
      <c r="B140" s="63" t="s">
        <v>55</v>
      </c>
      <c r="C140" s="24">
        <v>0</v>
      </c>
      <c r="D140" s="24"/>
      <c r="E140" s="24">
        <f>C140+D140</f>
        <v>0</v>
      </c>
      <c r="F140" s="24"/>
      <c r="G140" s="24"/>
      <c r="H140" s="25"/>
      <c r="I140" s="3">
        <f t="shared" si="43"/>
        <v>0</v>
      </c>
    </row>
    <row r="141" spans="1:9" s="2" customFormat="1" hidden="1" x14ac:dyDescent="0.2">
      <c r="A141" s="83"/>
      <c r="B141" s="95"/>
      <c r="C141" s="21"/>
      <c r="D141" s="21"/>
      <c r="E141" s="21"/>
      <c r="F141" s="21"/>
      <c r="G141" s="21"/>
      <c r="H141" s="22"/>
      <c r="I141" s="3">
        <f t="shared" si="43"/>
        <v>0</v>
      </c>
    </row>
    <row r="142" spans="1:9" s="2" customFormat="1" hidden="1" x14ac:dyDescent="0.2">
      <c r="A142" s="26" t="s">
        <v>56</v>
      </c>
      <c r="B142" s="63"/>
      <c r="C142" s="24">
        <v>0</v>
      </c>
      <c r="D142" s="24">
        <f t="shared" ref="D142:H142" si="74">D95-D113</f>
        <v>0</v>
      </c>
      <c r="E142" s="24">
        <f t="shared" si="74"/>
        <v>0</v>
      </c>
      <c r="F142" s="24">
        <f t="shared" si="74"/>
        <v>0</v>
      </c>
      <c r="G142" s="24">
        <f t="shared" si="74"/>
        <v>0</v>
      </c>
      <c r="H142" s="25">
        <f t="shared" si="74"/>
        <v>0</v>
      </c>
      <c r="I142" s="3">
        <f t="shared" si="43"/>
        <v>0</v>
      </c>
    </row>
    <row r="143" spans="1:9" s="2" customFormat="1" hidden="1" x14ac:dyDescent="0.2">
      <c r="A143" s="81"/>
      <c r="B143" s="95"/>
      <c r="C143" s="21"/>
      <c r="D143" s="21"/>
      <c r="E143" s="21"/>
      <c r="F143" s="21"/>
      <c r="G143" s="21"/>
      <c r="H143" s="22"/>
      <c r="I143" s="3">
        <f t="shared" si="43"/>
        <v>0</v>
      </c>
    </row>
    <row r="144" spans="1:9" s="142" customFormat="1" x14ac:dyDescent="0.2">
      <c r="A144" s="144" t="s">
        <v>62</v>
      </c>
      <c r="B144" s="145" t="s">
        <v>2</v>
      </c>
      <c r="C144" s="146">
        <v>20012.900000000001</v>
      </c>
      <c r="D144" s="146">
        <f t="shared" ref="D144:H144" si="75">SUM(D175,D224,D273)</f>
        <v>0</v>
      </c>
      <c r="E144" s="146">
        <f t="shared" si="75"/>
        <v>20012.900000000001</v>
      </c>
      <c r="F144" s="146">
        <f t="shared" si="75"/>
        <v>94277.200000000012</v>
      </c>
      <c r="G144" s="146">
        <f t="shared" si="75"/>
        <v>0</v>
      </c>
      <c r="H144" s="147">
        <f t="shared" si="75"/>
        <v>0</v>
      </c>
      <c r="I144" s="137">
        <f t="shared" ref="I144:I209" si="76">SUM(E144:H144)</f>
        <v>114290.1</v>
      </c>
    </row>
    <row r="145" spans="1:9" x14ac:dyDescent="0.2">
      <c r="A145" s="148" t="s">
        <v>80</v>
      </c>
      <c r="B145" s="149"/>
      <c r="C145" s="150">
        <v>20012.900000000001</v>
      </c>
      <c r="D145" s="150">
        <f t="shared" ref="D145:H145" si="77">SUM(D146,D150,D173)</f>
        <v>0</v>
      </c>
      <c r="E145" s="150">
        <f t="shared" si="77"/>
        <v>20012.900000000001</v>
      </c>
      <c r="F145" s="150">
        <f t="shared" si="77"/>
        <v>94277.200000000012</v>
      </c>
      <c r="G145" s="150">
        <f t="shared" si="77"/>
        <v>0</v>
      </c>
      <c r="H145" s="151">
        <f t="shared" si="77"/>
        <v>0</v>
      </c>
      <c r="I145" s="119">
        <f t="shared" si="76"/>
        <v>114290.1</v>
      </c>
    </row>
    <row r="146" spans="1:9" x14ac:dyDescent="0.2">
      <c r="A146" s="31" t="s">
        <v>30</v>
      </c>
      <c r="B146" s="55">
        <v>20</v>
      </c>
      <c r="C146" s="24">
        <v>7</v>
      </c>
      <c r="D146" s="24">
        <f t="shared" ref="D146:H146" si="78">SUM(D147:D148)</f>
        <v>0</v>
      </c>
      <c r="E146" s="24">
        <f t="shared" si="78"/>
        <v>7</v>
      </c>
      <c r="F146" s="24">
        <f t="shared" si="78"/>
        <v>0</v>
      </c>
      <c r="G146" s="24">
        <f t="shared" si="78"/>
        <v>0</v>
      </c>
      <c r="H146" s="25">
        <f t="shared" si="78"/>
        <v>0</v>
      </c>
      <c r="I146" s="119">
        <f t="shared" si="76"/>
        <v>7</v>
      </c>
    </row>
    <row r="147" spans="1:9" x14ac:dyDescent="0.2">
      <c r="A147" s="27" t="s">
        <v>124</v>
      </c>
      <c r="B147" s="56" t="s">
        <v>121</v>
      </c>
      <c r="C147" s="101">
        <v>3</v>
      </c>
      <c r="D147" s="101">
        <f t="shared" ref="D147:H147" si="79">SUM(D195)</f>
        <v>0</v>
      </c>
      <c r="E147" s="101">
        <f t="shared" si="79"/>
        <v>3</v>
      </c>
      <c r="F147" s="101">
        <f t="shared" si="79"/>
        <v>0</v>
      </c>
      <c r="G147" s="101">
        <f t="shared" si="79"/>
        <v>0</v>
      </c>
      <c r="H147" s="143">
        <f t="shared" si="79"/>
        <v>0</v>
      </c>
      <c r="I147" s="119">
        <f t="shared" si="76"/>
        <v>3</v>
      </c>
    </row>
    <row r="148" spans="1:9" x14ac:dyDescent="0.2">
      <c r="A148" s="27" t="s">
        <v>31</v>
      </c>
      <c r="B148" s="56" t="s">
        <v>32</v>
      </c>
      <c r="C148" s="101">
        <v>4</v>
      </c>
      <c r="D148" s="101">
        <f t="shared" ref="D148:H148" si="80">SUM(D196,D244,D293)</f>
        <v>0</v>
      </c>
      <c r="E148" s="101">
        <f t="shared" si="80"/>
        <v>4</v>
      </c>
      <c r="F148" s="101">
        <f t="shared" si="80"/>
        <v>0</v>
      </c>
      <c r="G148" s="101">
        <f t="shared" si="80"/>
        <v>0</v>
      </c>
      <c r="H148" s="143">
        <f t="shared" si="80"/>
        <v>0</v>
      </c>
      <c r="I148" s="119">
        <f t="shared" si="76"/>
        <v>4</v>
      </c>
    </row>
    <row r="149" spans="1:9" s="2" customFormat="1" hidden="1" x14ac:dyDescent="0.2">
      <c r="A149" s="27"/>
      <c r="B149" s="51"/>
      <c r="C149" s="21"/>
      <c r="D149" s="21"/>
      <c r="E149" s="21"/>
      <c r="F149" s="21"/>
      <c r="G149" s="21"/>
      <c r="H149" s="22"/>
      <c r="I149" s="3">
        <f t="shared" si="76"/>
        <v>0</v>
      </c>
    </row>
    <row r="150" spans="1:9" ht="25.5" x14ac:dyDescent="0.2">
      <c r="A150" s="31" t="s">
        <v>33</v>
      </c>
      <c r="B150" s="57">
        <v>58</v>
      </c>
      <c r="C150" s="24">
        <v>20005.900000000001</v>
      </c>
      <c r="D150" s="24">
        <f t="shared" ref="D150:H150" si="81">SUM(D151,D158,D165)</f>
        <v>0</v>
      </c>
      <c r="E150" s="24">
        <f t="shared" si="81"/>
        <v>20005.900000000001</v>
      </c>
      <c r="F150" s="24">
        <f t="shared" si="81"/>
        <v>94277.200000000012</v>
      </c>
      <c r="G150" s="24">
        <f t="shared" si="81"/>
        <v>0</v>
      </c>
      <c r="H150" s="25">
        <f t="shared" si="81"/>
        <v>0</v>
      </c>
      <c r="I150" s="119">
        <f t="shared" si="76"/>
        <v>114283.1</v>
      </c>
    </row>
    <row r="151" spans="1:9" x14ac:dyDescent="0.2">
      <c r="A151" s="31" t="s">
        <v>34</v>
      </c>
      <c r="B151" s="58" t="s">
        <v>35</v>
      </c>
      <c r="C151" s="24">
        <v>20005.900000000001</v>
      </c>
      <c r="D151" s="24">
        <f t="shared" ref="D151:H151" si="82">SUM(D155,D156,D157)</f>
        <v>0</v>
      </c>
      <c r="E151" s="24">
        <f t="shared" si="82"/>
        <v>20005.900000000001</v>
      </c>
      <c r="F151" s="24">
        <f t="shared" si="82"/>
        <v>94277.200000000012</v>
      </c>
      <c r="G151" s="24">
        <f t="shared" si="82"/>
        <v>0</v>
      </c>
      <c r="H151" s="25">
        <f t="shared" si="82"/>
        <v>0</v>
      </c>
      <c r="I151" s="119">
        <f t="shared" si="76"/>
        <v>114283.1</v>
      </c>
    </row>
    <row r="152" spans="1:9" s="2" customFormat="1" hidden="1" x14ac:dyDescent="0.2">
      <c r="A152" s="32" t="s">
        <v>1</v>
      </c>
      <c r="B152" s="59"/>
      <c r="C152" s="24"/>
      <c r="D152" s="24"/>
      <c r="E152" s="24"/>
      <c r="F152" s="24"/>
      <c r="G152" s="24"/>
      <c r="H152" s="25"/>
      <c r="I152" s="3">
        <f t="shared" si="76"/>
        <v>0</v>
      </c>
    </row>
    <row r="153" spans="1:9" x14ac:dyDescent="0.2">
      <c r="A153" s="32" t="s">
        <v>36</v>
      </c>
      <c r="B153" s="59"/>
      <c r="C153" s="24">
        <v>47.400000000001455</v>
      </c>
      <c r="D153" s="24">
        <f t="shared" ref="D153:H153" si="83">D155+D156+D157-D154</f>
        <v>0</v>
      </c>
      <c r="E153" s="24">
        <f t="shared" si="83"/>
        <v>47.400000000001455</v>
      </c>
      <c r="F153" s="24">
        <f t="shared" si="83"/>
        <v>0</v>
      </c>
      <c r="G153" s="24">
        <f t="shared" si="83"/>
        <v>0</v>
      </c>
      <c r="H153" s="25">
        <f t="shared" si="83"/>
        <v>0</v>
      </c>
      <c r="I153" s="119">
        <f t="shared" si="76"/>
        <v>47.400000000001455</v>
      </c>
    </row>
    <row r="154" spans="1:9" x14ac:dyDescent="0.2">
      <c r="A154" s="32" t="s">
        <v>37</v>
      </c>
      <c r="B154" s="59"/>
      <c r="C154" s="24">
        <v>19958.5</v>
      </c>
      <c r="D154" s="24">
        <f t="shared" ref="D154:H157" si="84">SUM(D202,D250,D299)</f>
        <v>0</v>
      </c>
      <c r="E154" s="24">
        <f t="shared" si="84"/>
        <v>19958.5</v>
      </c>
      <c r="F154" s="24">
        <f t="shared" si="84"/>
        <v>94277.2</v>
      </c>
      <c r="G154" s="24">
        <f t="shared" si="84"/>
        <v>0</v>
      </c>
      <c r="H154" s="25">
        <f t="shared" si="84"/>
        <v>0</v>
      </c>
      <c r="I154" s="119">
        <f t="shared" si="76"/>
        <v>114235.7</v>
      </c>
    </row>
    <row r="155" spans="1:9" x14ac:dyDescent="0.2">
      <c r="A155" s="20" t="s">
        <v>38</v>
      </c>
      <c r="B155" s="60" t="s">
        <v>39</v>
      </c>
      <c r="C155" s="101">
        <v>5488.3</v>
      </c>
      <c r="D155" s="101">
        <f t="shared" si="84"/>
        <v>0</v>
      </c>
      <c r="E155" s="101">
        <f t="shared" ref="E155:E157" si="85">C155+D155</f>
        <v>5488.3</v>
      </c>
      <c r="F155" s="101">
        <f t="shared" si="84"/>
        <v>53822.9</v>
      </c>
      <c r="G155" s="101">
        <f t="shared" si="84"/>
        <v>0</v>
      </c>
      <c r="H155" s="143">
        <f t="shared" si="84"/>
        <v>0</v>
      </c>
      <c r="I155" s="119">
        <f t="shared" si="76"/>
        <v>59311.200000000004</v>
      </c>
    </row>
    <row r="156" spans="1:9" x14ac:dyDescent="0.2">
      <c r="A156" s="20" t="s">
        <v>40</v>
      </c>
      <c r="B156" s="60" t="s">
        <v>41</v>
      </c>
      <c r="C156" s="101">
        <v>7341.3</v>
      </c>
      <c r="D156" s="101">
        <f t="shared" si="84"/>
        <v>0</v>
      </c>
      <c r="E156" s="101">
        <f t="shared" si="85"/>
        <v>7341.3</v>
      </c>
      <c r="F156" s="101">
        <f t="shared" si="84"/>
        <v>40454.300000000003</v>
      </c>
      <c r="G156" s="101">
        <f t="shared" si="84"/>
        <v>0</v>
      </c>
      <c r="H156" s="143">
        <f t="shared" si="84"/>
        <v>0</v>
      </c>
      <c r="I156" s="119">
        <f t="shared" si="76"/>
        <v>47795.600000000006</v>
      </c>
    </row>
    <row r="157" spans="1:9" x14ac:dyDescent="0.2">
      <c r="A157" s="20" t="s">
        <v>42</v>
      </c>
      <c r="B157" s="61" t="s">
        <v>43</v>
      </c>
      <c r="C157" s="101">
        <v>7176.3</v>
      </c>
      <c r="D157" s="101">
        <f t="shared" si="84"/>
        <v>0</v>
      </c>
      <c r="E157" s="101">
        <f t="shared" si="85"/>
        <v>7176.3</v>
      </c>
      <c r="F157" s="101">
        <f t="shared" si="84"/>
        <v>0</v>
      </c>
      <c r="G157" s="101">
        <f t="shared" si="84"/>
        <v>0</v>
      </c>
      <c r="H157" s="143">
        <f t="shared" si="84"/>
        <v>0</v>
      </c>
      <c r="I157" s="119">
        <f t="shared" si="76"/>
        <v>7176.3</v>
      </c>
    </row>
    <row r="158" spans="1:9" s="2" customFormat="1" hidden="1" x14ac:dyDescent="0.2">
      <c r="A158" s="31" t="s">
        <v>44</v>
      </c>
      <c r="B158" s="62" t="s">
        <v>45</v>
      </c>
      <c r="C158" s="24">
        <v>0</v>
      </c>
      <c r="D158" s="24">
        <f t="shared" ref="D158:H158" si="86">SUM(D162,D163,D164)</f>
        <v>0</v>
      </c>
      <c r="E158" s="24">
        <f t="shared" si="86"/>
        <v>0</v>
      </c>
      <c r="F158" s="24">
        <f t="shared" si="86"/>
        <v>0</v>
      </c>
      <c r="G158" s="24">
        <f t="shared" si="86"/>
        <v>0</v>
      </c>
      <c r="H158" s="25">
        <f t="shared" si="86"/>
        <v>0</v>
      </c>
      <c r="I158" s="3">
        <f t="shared" si="76"/>
        <v>0</v>
      </c>
    </row>
    <row r="159" spans="1:9" s="2" customFormat="1" hidden="1" x14ac:dyDescent="0.2">
      <c r="A159" s="82" t="s">
        <v>1</v>
      </c>
      <c r="B159" s="62"/>
      <c r="C159" s="24"/>
      <c r="D159" s="24"/>
      <c r="E159" s="24"/>
      <c r="F159" s="24"/>
      <c r="G159" s="24"/>
      <c r="H159" s="25"/>
      <c r="I159" s="3">
        <f t="shared" si="76"/>
        <v>0</v>
      </c>
    </row>
    <row r="160" spans="1:9" s="2" customFormat="1" hidden="1" x14ac:dyDescent="0.2">
      <c r="A160" s="32" t="s">
        <v>36</v>
      </c>
      <c r="B160" s="59"/>
      <c r="C160" s="24">
        <v>0</v>
      </c>
      <c r="D160" s="24">
        <f t="shared" ref="D160:H160" si="87">D162+D163+D164-D161</f>
        <v>0</v>
      </c>
      <c r="E160" s="24">
        <f t="shared" si="87"/>
        <v>0</v>
      </c>
      <c r="F160" s="24">
        <f t="shared" si="87"/>
        <v>0</v>
      </c>
      <c r="G160" s="24">
        <f t="shared" si="87"/>
        <v>0</v>
      </c>
      <c r="H160" s="25">
        <f t="shared" si="87"/>
        <v>0</v>
      </c>
      <c r="I160" s="3">
        <f t="shared" si="76"/>
        <v>0</v>
      </c>
    </row>
    <row r="161" spans="1:9" s="2" customFormat="1" hidden="1" x14ac:dyDescent="0.2">
      <c r="A161" s="32" t="s">
        <v>37</v>
      </c>
      <c r="B161" s="59"/>
      <c r="C161" s="24">
        <v>0</v>
      </c>
      <c r="D161" s="24">
        <f t="shared" ref="D161:H164" si="88">SUM(D209,D257,D306)</f>
        <v>0</v>
      </c>
      <c r="E161" s="24">
        <f t="shared" si="88"/>
        <v>0</v>
      </c>
      <c r="F161" s="24">
        <f t="shared" si="88"/>
        <v>0</v>
      </c>
      <c r="G161" s="24">
        <f t="shared" si="88"/>
        <v>0</v>
      </c>
      <c r="H161" s="25">
        <f t="shared" si="88"/>
        <v>0</v>
      </c>
      <c r="I161" s="3">
        <f t="shared" si="76"/>
        <v>0</v>
      </c>
    </row>
    <row r="162" spans="1:9" s="2" customFormat="1" hidden="1" x14ac:dyDescent="0.2">
      <c r="A162" s="20" t="s">
        <v>38</v>
      </c>
      <c r="B162" s="61" t="s">
        <v>46</v>
      </c>
      <c r="C162" s="21">
        <v>0</v>
      </c>
      <c r="D162" s="21">
        <f t="shared" si="88"/>
        <v>0</v>
      </c>
      <c r="E162" s="21">
        <f t="shared" ref="E162:E164" si="89">C162+D162</f>
        <v>0</v>
      </c>
      <c r="F162" s="21">
        <f t="shared" si="88"/>
        <v>0</v>
      </c>
      <c r="G162" s="21">
        <f t="shared" si="88"/>
        <v>0</v>
      </c>
      <c r="H162" s="22">
        <f t="shared" si="88"/>
        <v>0</v>
      </c>
      <c r="I162" s="3">
        <f t="shared" si="76"/>
        <v>0</v>
      </c>
    </row>
    <row r="163" spans="1:9" s="2" customFormat="1" hidden="1" x14ac:dyDescent="0.2">
      <c r="A163" s="20" t="s">
        <v>40</v>
      </c>
      <c r="B163" s="61" t="s">
        <v>47</v>
      </c>
      <c r="C163" s="21">
        <v>0</v>
      </c>
      <c r="D163" s="21">
        <f t="shared" si="88"/>
        <v>0</v>
      </c>
      <c r="E163" s="21">
        <f t="shared" si="89"/>
        <v>0</v>
      </c>
      <c r="F163" s="21">
        <f t="shared" si="88"/>
        <v>0</v>
      </c>
      <c r="G163" s="21">
        <f t="shared" si="88"/>
        <v>0</v>
      </c>
      <c r="H163" s="22">
        <f t="shared" si="88"/>
        <v>0</v>
      </c>
      <c r="I163" s="3">
        <f t="shared" si="76"/>
        <v>0</v>
      </c>
    </row>
    <row r="164" spans="1:9" s="2" customFormat="1" hidden="1" x14ac:dyDescent="0.2">
      <c r="A164" s="20" t="s">
        <v>42</v>
      </c>
      <c r="B164" s="61" t="s">
        <v>48</v>
      </c>
      <c r="C164" s="21">
        <v>0</v>
      </c>
      <c r="D164" s="21">
        <f t="shared" si="88"/>
        <v>0</v>
      </c>
      <c r="E164" s="21">
        <f t="shared" si="89"/>
        <v>0</v>
      </c>
      <c r="F164" s="21">
        <f t="shared" si="88"/>
        <v>0</v>
      </c>
      <c r="G164" s="21">
        <f t="shared" si="88"/>
        <v>0</v>
      </c>
      <c r="H164" s="22">
        <f t="shared" si="88"/>
        <v>0</v>
      </c>
      <c r="I164" s="3">
        <f t="shared" si="76"/>
        <v>0</v>
      </c>
    </row>
    <row r="165" spans="1:9" s="2" customFormat="1" hidden="1" x14ac:dyDescent="0.2">
      <c r="A165" s="31" t="s">
        <v>49</v>
      </c>
      <c r="B165" s="63" t="s">
        <v>50</v>
      </c>
      <c r="C165" s="24">
        <v>0</v>
      </c>
      <c r="D165" s="24">
        <f t="shared" ref="D165:H165" si="90">SUM(D169,D170,D171)</f>
        <v>0</v>
      </c>
      <c r="E165" s="24">
        <f t="shared" si="90"/>
        <v>0</v>
      </c>
      <c r="F165" s="24">
        <f t="shared" si="90"/>
        <v>0</v>
      </c>
      <c r="G165" s="24">
        <f t="shared" si="90"/>
        <v>0</v>
      </c>
      <c r="H165" s="25">
        <f t="shared" si="90"/>
        <v>0</v>
      </c>
      <c r="I165" s="3">
        <f t="shared" si="76"/>
        <v>0</v>
      </c>
    </row>
    <row r="166" spans="1:9" s="2" customFormat="1" hidden="1" x14ac:dyDescent="0.2">
      <c r="A166" s="82" t="s">
        <v>1</v>
      </c>
      <c r="B166" s="63"/>
      <c r="C166" s="24"/>
      <c r="D166" s="24"/>
      <c r="E166" s="24"/>
      <c r="F166" s="24"/>
      <c r="G166" s="24"/>
      <c r="H166" s="25"/>
      <c r="I166" s="3">
        <f t="shared" si="76"/>
        <v>0</v>
      </c>
    </row>
    <row r="167" spans="1:9" s="2" customFormat="1" hidden="1" x14ac:dyDescent="0.2">
      <c r="A167" s="32" t="s">
        <v>36</v>
      </c>
      <c r="B167" s="59"/>
      <c r="C167" s="24">
        <v>0</v>
      </c>
      <c r="D167" s="24">
        <f t="shared" ref="D167:H167" si="91">D169+D170+D171-D168</f>
        <v>0</v>
      </c>
      <c r="E167" s="24">
        <f t="shared" si="91"/>
        <v>0</v>
      </c>
      <c r="F167" s="24">
        <f t="shared" si="91"/>
        <v>0</v>
      </c>
      <c r="G167" s="24">
        <f t="shared" si="91"/>
        <v>0</v>
      </c>
      <c r="H167" s="25">
        <f t="shared" si="91"/>
        <v>0</v>
      </c>
      <c r="I167" s="3">
        <f t="shared" si="76"/>
        <v>0</v>
      </c>
    </row>
    <row r="168" spans="1:9" s="2" customFormat="1" hidden="1" x14ac:dyDescent="0.2">
      <c r="A168" s="32" t="s">
        <v>37</v>
      </c>
      <c r="B168" s="59"/>
      <c r="C168" s="24">
        <v>0</v>
      </c>
      <c r="D168" s="24">
        <f t="shared" ref="D168:H171" si="92">SUM(D216,D264,D313)</f>
        <v>0</v>
      </c>
      <c r="E168" s="24">
        <f t="shared" si="92"/>
        <v>0</v>
      </c>
      <c r="F168" s="24">
        <f t="shared" si="92"/>
        <v>0</v>
      </c>
      <c r="G168" s="24">
        <f t="shared" si="92"/>
        <v>0</v>
      </c>
      <c r="H168" s="25">
        <f t="shared" si="92"/>
        <v>0</v>
      </c>
      <c r="I168" s="3">
        <f t="shared" si="76"/>
        <v>0</v>
      </c>
    </row>
    <row r="169" spans="1:9" s="2" customFormat="1" hidden="1" x14ac:dyDescent="0.2">
      <c r="A169" s="20" t="s">
        <v>38</v>
      </c>
      <c r="B169" s="61" t="s">
        <v>51</v>
      </c>
      <c r="C169" s="21">
        <v>0</v>
      </c>
      <c r="D169" s="21">
        <f t="shared" si="92"/>
        <v>0</v>
      </c>
      <c r="E169" s="21">
        <f t="shared" ref="E169:E171" si="93">C169+D169</f>
        <v>0</v>
      </c>
      <c r="F169" s="21">
        <f t="shared" si="92"/>
        <v>0</v>
      </c>
      <c r="G169" s="21">
        <f t="shared" si="92"/>
        <v>0</v>
      </c>
      <c r="H169" s="22">
        <f t="shared" si="92"/>
        <v>0</v>
      </c>
      <c r="I169" s="3">
        <f t="shared" si="76"/>
        <v>0</v>
      </c>
    </row>
    <row r="170" spans="1:9" s="2" customFormat="1" hidden="1" x14ac:dyDescent="0.2">
      <c r="A170" s="20" t="s">
        <v>40</v>
      </c>
      <c r="B170" s="61" t="s">
        <v>52</v>
      </c>
      <c r="C170" s="21">
        <v>0</v>
      </c>
      <c r="D170" s="21">
        <f t="shared" si="92"/>
        <v>0</v>
      </c>
      <c r="E170" s="21">
        <f t="shared" si="93"/>
        <v>0</v>
      </c>
      <c r="F170" s="21">
        <f t="shared" si="92"/>
        <v>0</v>
      </c>
      <c r="G170" s="21">
        <f t="shared" si="92"/>
        <v>0</v>
      </c>
      <c r="H170" s="22">
        <f t="shared" si="92"/>
        <v>0</v>
      </c>
      <c r="I170" s="3">
        <f t="shared" si="76"/>
        <v>0</v>
      </c>
    </row>
    <row r="171" spans="1:9" s="2" customFormat="1" hidden="1" x14ac:dyDescent="0.2">
      <c r="A171" s="20" t="s">
        <v>42</v>
      </c>
      <c r="B171" s="61" t="s">
        <v>53</v>
      </c>
      <c r="C171" s="21">
        <v>0</v>
      </c>
      <c r="D171" s="21">
        <f t="shared" si="92"/>
        <v>0</v>
      </c>
      <c r="E171" s="21">
        <f t="shared" si="93"/>
        <v>0</v>
      </c>
      <c r="F171" s="21">
        <f t="shared" si="92"/>
        <v>0</v>
      </c>
      <c r="G171" s="21">
        <f t="shared" si="92"/>
        <v>0</v>
      </c>
      <c r="H171" s="22">
        <f t="shared" si="92"/>
        <v>0</v>
      </c>
      <c r="I171" s="3">
        <f t="shared" si="76"/>
        <v>0</v>
      </c>
    </row>
    <row r="172" spans="1:9" s="2" customFormat="1" hidden="1" x14ac:dyDescent="0.2">
      <c r="A172" s="83"/>
      <c r="B172" s="95"/>
      <c r="C172" s="21"/>
      <c r="D172" s="21"/>
      <c r="E172" s="21"/>
      <c r="F172" s="21"/>
      <c r="G172" s="21"/>
      <c r="H172" s="22"/>
      <c r="I172" s="3">
        <f t="shared" si="76"/>
        <v>0</v>
      </c>
    </row>
    <row r="173" spans="1:9" s="2" customFormat="1" hidden="1" x14ac:dyDescent="0.2">
      <c r="A173" s="26" t="s">
        <v>54</v>
      </c>
      <c r="B173" s="63" t="s">
        <v>55</v>
      </c>
      <c r="C173" s="24">
        <v>0</v>
      </c>
      <c r="D173" s="24">
        <f>SUM(D221,D269,D318)</f>
        <v>0</v>
      </c>
      <c r="E173" s="24">
        <f>C173+D173</f>
        <v>0</v>
      </c>
      <c r="F173" s="24">
        <f>SUM(F221,F269,F318)</f>
        <v>0</v>
      </c>
      <c r="G173" s="24">
        <f>SUM(G221,G269,G318)</f>
        <v>0</v>
      </c>
      <c r="H173" s="25">
        <f>SUM(H221,H269,H318)</f>
        <v>0</v>
      </c>
      <c r="I173" s="3">
        <f t="shared" si="76"/>
        <v>0</v>
      </c>
    </row>
    <row r="174" spans="1:9" s="2" customFormat="1" hidden="1" x14ac:dyDescent="0.2">
      <c r="A174" s="81"/>
      <c r="B174" s="95"/>
      <c r="C174" s="21"/>
      <c r="D174" s="21"/>
      <c r="E174" s="21"/>
      <c r="F174" s="21"/>
      <c r="G174" s="21"/>
      <c r="H174" s="22"/>
      <c r="I174" s="3">
        <f t="shared" si="76"/>
        <v>0</v>
      </c>
    </row>
    <row r="175" spans="1:9" s="142" customFormat="1" ht="25.5" x14ac:dyDescent="0.2">
      <c r="A175" s="152" t="s">
        <v>63</v>
      </c>
      <c r="B175" s="153"/>
      <c r="C175" s="154">
        <v>6075.9</v>
      </c>
      <c r="D175" s="154">
        <f t="shared" ref="D175:H175" si="94">D176</f>
        <v>0</v>
      </c>
      <c r="E175" s="154">
        <f t="shared" si="94"/>
        <v>6075.9</v>
      </c>
      <c r="F175" s="154">
        <f t="shared" si="94"/>
        <v>94277.200000000012</v>
      </c>
      <c r="G175" s="154">
        <f t="shared" si="94"/>
        <v>0</v>
      </c>
      <c r="H175" s="155">
        <f t="shared" si="94"/>
        <v>0</v>
      </c>
      <c r="I175" s="137">
        <f t="shared" si="76"/>
        <v>100353.1</v>
      </c>
    </row>
    <row r="176" spans="1:9" s="161" customFormat="1" x14ac:dyDescent="0.2">
      <c r="A176" s="156" t="s">
        <v>61</v>
      </c>
      <c r="B176" s="157"/>
      <c r="C176" s="158">
        <v>6075.9</v>
      </c>
      <c r="D176" s="158">
        <f t="shared" ref="D176:H176" si="95">SUM(D177,D178,D179,D180)</f>
        <v>0</v>
      </c>
      <c r="E176" s="158">
        <f t="shared" si="95"/>
        <v>6075.9</v>
      </c>
      <c r="F176" s="158">
        <f t="shared" si="95"/>
        <v>94277.200000000012</v>
      </c>
      <c r="G176" s="158">
        <f t="shared" si="95"/>
        <v>0</v>
      </c>
      <c r="H176" s="159">
        <f t="shared" si="95"/>
        <v>0</v>
      </c>
      <c r="I176" s="160">
        <f t="shared" si="76"/>
        <v>100353.1</v>
      </c>
    </row>
    <row r="177" spans="1:12" x14ac:dyDescent="0.2">
      <c r="A177" s="20" t="s">
        <v>6</v>
      </c>
      <c r="B177" s="48"/>
      <c r="C177" s="101">
        <v>6075.9</v>
      </c>
      <c r="D177" s="101"/>
      <c r="E177" s="101">
        <f>SUM(C177,D177)</f>
        <v>6075.9</v>
      </c>
      <c r="F177" s="101">
        <f>ROUND(94277.2*K177,1)</f>
        <v>47638.3</v>
      </c>
      <c r="G177" s="101"/>
      <c r="H177" s="143"/>
      <c r="I177" s="119">
        <f t="shared" si="76"/>
        <v>53714.200000000004</v>
      </c>
      <c r="K177" s="117">
        <v>0.50529999999999997</v>
      </c>
    </row>
    <row r="178" spans="1:12" s="2" customFormat="1" hidden="1" x14ac:dyDescent="0.2">
      <c r="A178" s="20" t="s">
        <v>7</v>
      </c>
      <c r="B178" s="94"/>
      <c r="C178" s="21">
        <v>0</v>
      </c>
      <c r="D178" s="21"/>
      <c r="E178" s="21">
        <f t="shared" ref="E178:E179" si="96">SUM(C178,D178)</f>
        <v>0</v>
      </c>
      <c r="F178" s="21"/>
      <c r="G178" s="21"/>
      <c r="H178" s="22"/>
      <c r="I178" s="3">
        <f t="shared" si="76"/>
        <v>0</v>
      </c>
    </row>
    <row r="179" spans="1:12" ht="38.25" x14ac:dyDescent="0.2">
      <c r="A179" s="20" t="s">
        <v>8</v>
      </c>
      <c r="B179" s="48">
        <v>420269</v>
      </c>
      <c r="C179" s="101">
        <v>0</v>
      </c>
      <c r="D179" s="101"/>
      <c r="E179" s="101">
        <f t="shared" si="96"/>
        <v>0</v>
      </c>
      <c r="F179" s="101">
        <f>ROUND(94277.2*K179,1)</f>
        <v>6184.6</v>
      </c>
      <c r="G179" s="101"/>
      <c r="H179" s="143"/>
      <c r="I179" s="119">
        <f t="shared" si="76"/>
        <v>6184.6</v>
      </c>
      <c r="K179" s="117">
        <v>6.5600000000000006E-2</v>
      </c>
      <c r="L179" s="117">
        <f>K179/(K179+K181)</f>
        <v>0.13260561956741462</v>
      </c>
    </row>
    <row r="180" spans="1:12" ht="25.5" x14ac:dyDescent="0.2">
      <c r="A180" s="23" t="s">
        <v>9</v>
      </c>
      <c r="B180" s="49" t="s">
        <v>10</v>
      </c>
      <c r="C180" s="24">
        <v>0</v>
      </c>
      <c r="D180" s="24">
        <f t="shared" ref="D180:H180" si="97">SUM(D181,D185,D189)</f>
        <v>0</v>
      </c>
      <c r="E180" s="24">
        <f t="shared" si="97"/>
        <v>0</v>
      </c>
      <c r="F180" s="24">
        <f t="shared" si="97"/>
        <v>40454.300000000003</v>
      </c>
      <c r="G180" s="24">
        <f t="shared" si="97"/>
        <v>0</v>
      </c>
      <c r="H180" s="25">
        <f t="shared" si="97"/>
        <v>0</v>
      </c>
      <c r="I180" s="119">
        <f t="shared" si="76"/>
        <v>40454.300000000003</v>
      </c>
    </row>
    <row r="181" spans="1:12" x14ac:dyDescent="0.2">
      <c r="A181" s="26" t="s">
        <v>11</v>
      </c>
      <c r="B181" s="50" t="s">
        <v>12</v>
      </c>
      <c r="C181" s="24">
        <v>0</v>
      </c>
      <c r="D181" s="24">
        <f t="shared" ref="D181:H181" si="98">SUM(D182:D184)</f>
        <v>0</v>
      </c>
      <c r="E181" s="24">
        <f t="shared" si="98"/>
        <v>0</v>
      </c>
      <c r="F181" s="24">
        <f>SUM(F182:F184)</f>
        <v>40454.300000000003</v>
      </c>
      <c r="G181" s="24">
        <f t="shared" si="98"/>
        <v>0</v>
      </c>
      <c r="H181" s="25">
        <f t="shared" si="98"/>
        <v>0</v>
      </c>
      <c r="I181" s="119">
        <f t="shared" si="76"/>
        <v>40454.300000000003</v>
      </c>
      <c r="K181" s="117">
        <v>0.42909999999999998</v>
      </c>
      <c r="L181" s="117">
        <f>K181/(K179+K181)</f>
        <v>0.86739438043258543</v>
      </c>
    </row>
    <row r="182" spans="1:12" x14ac:dyDescent="0.2">
      <c r="A182" s="27" t="s">
        <v>13</v>
      </c>
      <c r="B182" s="51" t="s">
        <v>14</v>
      </c>
      <c r="C182" s="101">
        <v>0</v>
      </c>
      <c r="D182" s="101"/>
      <c r="E182" s="101">
        <f t="shared" ref="E182:E184" si="99">SUM(C182,D182)</f>
        <v>0</v>
      </c>
      <c r="F182" s="101">
        <f>ROUND(94277.2*K181,1)</f>
        <v>40454.300000000003</v>
      </c>
      <c r="G182" s="101"/>
      <c r="H182" s="143"/>
      <c r="I182" s="119">
        <f t="shared" si="76"/>
        <v>40454.300000000003</v>
      </c>
    </row>
    <row r="183" spans="1:12" s="2" customFormat="1" hidden="1" x14ac:dyDescent="0.2">
      <c r="A183" s="27" t="s">
        <v>15</v>
      </c>
      <c r="B183" s="52" t="s">
        <v>16</v>
      </c>
      <c r="C183" s="21">
        <v>0</v>
      </c>
      <c r="D183" s="21"/>
      <c r="E183" s="21">
        <f t="shared" si="99"/>
        <v>0</v>
      </c>
      <c r="F183" s="21"/>
      <c r="G183" s="21"/>
      <c r="H183" s="22"/>
      <c r="I183" s="3">
        <f t="shared" si="76"/>
        <v>0</v>
      </c>
    </row>
    <row r="184" spans="1:12" s="2" customFormat="1" hidden="1" x14ac:dyDescent="0.2">
      <c r="A184" s="27" t="s">
        <v>17</v>
      </c>
      <c r="B184" s="52" t="s">
        <v>18</v>
      </c>
      <c r="C184" s="21">
        <v>0</v>
      </c>
      <c r="D184" s="21"/>
      <c r="E184" s="21">
        <f t="shared" si="99"/>
        <v>0</v>
      </c>
      <c r="F184" s="21"/>
      <c r="G184" s="21"/>
      <c r="H184" s="22"/>
      <c r="I184" s="3">
        <f t="shared" si="76"/>
        <v>0</v>
      </c>
    </row>
    <row r="185" spans="1:12" s="2" customFormat="1" hidden="1" x14ac:dyDescent="0.2">
      <c r="A185" s="26" t="s">
        <v>19</v>
      </c>
      <c r="B185" s="53" t="s">
        <v>20</v>
      </c>
      <c r="C185" s="24">
        <v>0</v>
      </c>
      <c r="D185" s="24">
        <f t="shared" ref="D185:H185" si="100">SUM(D186:D188)</f>
        <v>0</v>
      </c>
      <c r="E185" s="24">
        <f t="shared" si="100"/>
        <v>0</v>
      </c>
      <c r="F185" s="24">
        <f t="shared" si="100"/>
        <v>0</v>
      </c>
      <c r="G185" s="24">
        <f t="shared" si="100"/>
        <v>0</v>
      </c>
      <c r="H185" s="25">
        <f t="shared" si="100"/>
        <v>0</v>
      </c>
      <c r="I185" s="3">
        <f t="shared" si="76"/>
        <v>0</v>
      </c>
    </row>
    <row r="186" spans="1:12" s="2" customFormat="1" hidden="1" x14ac:dyDescent="0.2">
      <c r="A186" s="27" t="s">
        <v>13</v>
      </c>
      <c r="B186" s="52" t="s">
        <v>21</v>
      </c>
      <c r="C186" s="21">
        <v>0</v>
      </c>
      <c r="D186" s="21"/>
      <c r="E186" s="21">
        <f t="shared" ref="E186:E188" si="101">SUM(C186,D186)</f>
        <v>0</v>
      </c>
      <c r="F186" s="21"/>
      <c r="G186" s="21"/>
      <c r="H186" s="22"/>
      <c r="I186" s="3">
        <f t="shared" si="76"/>
        <v>0</v>
      </c>
    </row>
    <row r="187" spans="1:12" s="2" customFormat="1" hidden="1" x14ac:dyDescent="0.2">
      <c r="A187" s="27" t="s">
        <v>15</v>
      </c>
      <c r="B187" s="52" t="s">
        <v>22</v>
      </c>
      <c r="C187" s="21">
        <v>0</v>
      </c>
      <c r="D187" s="21"/>
      <c r="E187" s="21">
        <f t="shared" si="101"/>
        <v>0</v>
      </c>
      <c r="F187" s="21"/>
      <c r="G187" s="21"/>
      <c r="H187" s="22"/>
      <c r="I187" s="3">
        <f t="shared" si="76"/>
        <v>0</v>
      </c>
    </row>
    <row r="188" spans="1:12" s="2" customFormat="1" hidden="1" x14ac:dyDescent="0.2">
      <c r="A188" s="27" t="s">
        <v>17</v>
      </c>
      <c r="B188" s="52" t="s">
        <v>23</v>
      </c>
      <c r="C188" s="21">
        <v>0</v>
      </c>
      <c r="D188" s="21"/>
      <c r="E188" s="21">
        <f t="shared" si="101"/>
        <v>0</v>
      </c>
      <c r="F188" s="21"/>
      <c r="G188" s="21"/>
      <c r="H188" s="22"/>
      <c r="I188" s="3">
        <f t="shared" si="76"/>
        <v>0</v>
      </c>
    </row>
    <row r="189" spans="1:12" s="2" customFormat="1" hidden="1" x14ac:dyDescent="0.2">
      <c r="A189" s="26" t="s">
        <v>24</v>
      </c>
      <c r="B189" s="53" t="s">
        <v>25</v>
      </c>
      <c r="C189" s="24">
        <v>0</v>
      </c>
      <c r="D189" s="24">
        <f t="shared" ref="D189:H189" si="102">SUM(D190:D192)</f>
        <v>0</v>
      </c>
      <c r="E189" s="24">
        <f t="shared" si="102"/>
        <v>0</v>
      </c>
      <c r="F189" s="24">
        <f t="shared" si="102"/>
        <v>0</v>
      </c>
      <c r="G189" s="24">
        <f t="shared" si="102"/>
        <v>0</v>
      </c>
      <c r="H189" s="25">
        <f t="shared" si="102"/>
        <v>0</v>
      </c>
      <c r="I189" s="3">
        <f t="shared" si="76"/>
        <v>0</v>
      </c>
    </row>
    <row r="190" spans="1:12" s="2" customFormat="1" hidden="1" x14ac:dyDescent="0.2">
      <c r="A190" s="27" t="s">
        <v>13</v>
      </c>
      <c r="B190" s="52" t="s">
        <v>26</v>
      </c>
      <c r="C190" s="21">
        <v>0</v>
      </c>
      <c r="D190" s="21"/>
      <c r="E190" s="21">
        <f t="shared" ref="E190:E192" si="103">SUM(C190,D190)</f>
        <v>0</v>
      </c>
      <c r="F190" s="21"/>
      <c r="G190" s="21"/>
      <c r="H190" s="22"/>
      <c r="I190" s="3">
        <f t="shared" si="76"/>
        <v>0</v>
      </c>
    </row>
    <row r="191" spans="1:12" s="2" customFormat="1" hidden="1" x14ac:dyDescent="0.2">
      <c r="A191" s="27" t="s">
        <v>15</v>
      </c>
      <c r="B191" s="52" t="s">
        <v>27</v>
      </c>
      <c r="C191" s="21">
        <v>0</v>
      </c>
      <c r="D191" s="21"/>
      <c r="E191" s="21">
        <f t="shared" si="103"/>
        <v>0</v>
      </c>
      <c r="F191" s="21"/>
      <c r="G191" s="21"/>
      <c r="H191" s="22"/>
      <c r="I191" s="3">
        <f t="shared" si="76"/>
        <v>0</v>
      </c>
    </row>
    <row r="192" spans="1:12" s="2" customFormat="1" hidden="1" x14ac:dyDescent="0.2">
      <c r="A192" s="27" t="s">
        <v>17</v>
      </c>
      <c r="B192" s="52" t="s">
        <v>28</v>
      </c>
      <c r="C192" s="21">
        <v>0</v>
      </c>
      <c r="D192" s="21"/>
      <c r="E192" s="21">
        <f t="shared" si="103"/>
        <v>0</v>
      </c>
      <c r="F192" s="21"/>
      <c r="G192" s="21"/>
      <c r="H192" s="22"/>
      <c r="I192" s="3">
        <f t="shared" si="76"/>
        <v>0</v>
      </c>
    </row>
    <row r="193" spans="1:11" s="161" customFormat="1" x14ac:dyDescent="0.2">
      <c r="A193" s="156" t="s">
        <v>0</v>
      </c>
      <c r="B193" s="157"/>
      <c r="C193" s="158">
        <v>6075.9</v>
      </c>
      <c r="D193" s="158">
        <f t="shared" ref="D193:H193" si="104">SUM(D194,D198,D221)</f>
        <v>0</v>
      </c>
      <c r="E193" s="158">
        <f t="shared" si="104"/>
        <v>6075.9</v>
      </c>
      <c r="F193" s="158">
        <f t="shared" si="104"/>
        <v>94277.200000000012</v>
      </c>
      <c r="G193" s="158">
        <f t="shared" si="104"/>
        <v>0</v>
      </c>
      <c r="H193" s="159">
        <f t="shared" si="104"/>
        <v>0</v>
      </c>
      <c r="I193" s="160">
        <f t="shared" si="76"/>
        <v>100353.1</v>
      </c>
    </row>
    <row r="194" spans="1:11" x14ac:dyDescent="0.2">
      <c r="A194" s="31" t="s">
        <v>30</v>
      </c>
      <c r="B194" s="55">
        <v>20</v>
      </c>
      <c r="C194" s="24">
        <v>5</v>
      </c>
      <c r="D194" s="24">
        <f t="shared" ref="D194:H194" si="105">SUM(D195:D196)</f>
        <v>0</v>
      </c>
      <c r="E194" s="24">
        <f t="shared" si="105"/>
        <v>5</v>
      </c>
      <c r="F194" s="24">
        <f t="shared" si="105"/>
        <v>0</v>
      </c>
      <c r="G194" s="24">
        <f t="shared" si="105"/>
        <v>0</v>
      </c>
      <c r="H194" s="25">
        <f t="shared" si="105"/>
        <v>0</v>
      </c>
      <c r="I194" s="119">
        <f t="shared" si="76"/>
        <v>5</v>
      </c>
    </row>
    <row r="195" spans="1:11" x14ac:dyDescent="0.2">
      <c r="A195" s="27" t="s">
        <v>124</v>
      </c>
      <c r="B195" s="56" t="s">
        <v>121</v>
      </c>
      <c r="C195" s="101">
        <v>3</v>
      </c>
      <c r="D195" s="101"/>
      <c r="E195" s="101">
        <f>C195+D195</f>
        <v>3</v>
      </c>
      <c r="F195" s="101"/>
      <c r="G195" s="101"/>
      <c r="H195" s="143"/>
      <c r="I195" s="119">
        <f t="shared" si="76"/>
        <v>3</v>
      </c>
    </row>
    <row r="196" spans="1:11" x14ac:dyDescent="0.2">
      <c r="A196" s="27" t="s">
        <v>31</v>
      </c>
      <c r="B196" s="56" t="s">
        <v>32</v>
      </c>
      <c r="C196" s="101">
        <v>2</v>
      </c>
      <c r="D196" s="101"/>
      <c r="E196" s="101">
        <f>C196+D196</f>
        <v>2</v>
      </c>
      <c r="F196" s="101"/>
      <c r="G196" s="101"/>
      <c r="H196" s="143"/>
      <c r="I196" s="119">
        <f t="shared" si="76"/>
        <v>2</v>
      </c>
    </row>
    <row r="197" spans="1:11" s="2" customFormat="1" hidden="1" x14ac:dyDescent="0.2">
      <c r="A197" s="27"/>
      <c r="B197" s="51"/>
      <c r="C197" s="21"/>
      <c r="D197" s="21"/>
      <c r="E197" s="21"/>
      <c r="F197" s="21"/>
      <c r="G197" s="21"/>
      <c r="H197" s="22"/>
      <c r="I197" s="3">
        <f t="shared" si="76"/>
        <v>0</v>
      </c>
    </row>
    <row r="198" spans="1:11" ht="25.5" x14ac:dyDescent="0.2">
      <c r="A198" s="31" t="s">
        <v>33</v>
      </c>
      <c r="B198" s="57">
        <v>58</v>
      </c>
      <c r="C198" s="24">
        <v>6070.9</v>
      </c>
      <c r="D198" s="24">
        <f t="shared" ref="D198:H198" si="106">SUM(D199,D206,D213)</f>
        <v>0</v>
      </c>
      <c r="E198" s="24">
        <f t="shared" si="106"/>
        <v>6070.9</v>
      </c>
      <c r="F198" s="24">
        <f t="shared" si="106"/>
        <v>94277.200000000012</v>
      </c>
      <c r="G198" s="24">
        <f t="shared" si="106"/>
        <v>0</v>
      </c>
      <c r="H198" s="25">
        <f t="shared" si="106"/>
        <v>0</v>
      </c>
      <c r="I198" s="119">
        <f t="shared" si="76"/>
        <v>100348.1</v>
      </c>
    </row>
    <row r="199" spans="1:11" x14ac:dyDescent="0.2">
      <c r="A199" s="31" t="s">
        <v>34</v>
      </c>
      <c r="B199" s="58" t="s">
        <v>35</v>
      </c>
      <c r="C199" s="24">
        <v>6070.9</v>
      </c>
      <c r="D199" s="24">
        <f t="shared" ref="D199:H199" si="107">SUM(D203,D204,D205)</f>
        <v>0</v>
      </c>
      <c r="E199" s="24">
        <f t="shared" si="107"/>
        <v>6070.9</v>
      </c>
      <c r="F199" s="24">
        <f t="shared" si="107"/>
        <v>94277.200000000012</v>
      </c>
      <c r="G199" s="24">
        <f t="shared" si="107"/>
        <v>0</v>
      </c>
      <c r="H199" s="25">
        <f t="shared" si="107"/>
        <v>0</v>
      </c>
      <c r="I199" s="119">
        <f t="shared" si="76"/>
        <v>100348.1</v>
      </c>
    </row>
    <row r="200" spans="1:11" s="2" customFormat="1" hidden="1" x14ac:dyDescent="0.2">
      <c r="A200" s="32" t="s">
        <v>1</v>
      </c>
      <c r="B200" s="59"/>
      <c r="C200" s="24"/>
      <c r="D200" s="24"/>
      <c r="E200" s="24"/>
      <c r="F200" s="24"/>
      <c r="G200" s="24"/>
      <c r="H200" s="25"/>
      <c r="I200" s="3">
        <f t="shared" si="76"/>
        <v>0</v>
      </c>
    </row>
    <row r="201" spans="1:11" s="2" customFormat="1" hidden="1" x14ac:dyDescent="0.2">
      <c r="A201" s="32" t="s">
        <v>36</v>
      </c>
      <c r="B201" s="59"/>
      <c r="C201" s="24">
        <v>0</v>
      </c>
      <c r="D201" s="24">
        <f t="shared" ref="D201:E201" si="108">D203+D204+D205-D202</f>
        <v>0</v>
      </c>
      <c r="E201" s="24">
        <f t="shared" si="108"/>
        <v>0</v>
      </c>
      <c r="F201" s="24">
        <f>F203+F204+F205-F202</f>
        <v>0</v>
      </c>
      <c r="G201" s="24">
        <f t="shared" ref="G201:H201" si="109">G203+G204+G205-G202</f>
        <v>0</v>
      </c>
      <c r="H201" s="25">
        <f t="shared" si="109"/>
        <v>0</v>
      </c>
      <c r="I201" s="3">
        <f t="shared" si="76"/>
        <v>0</v>
      </c>
    </row>
    <row r="202" spans="1:11" x14ac:dyDescent="0.2">
      <c r="A202" s="32" t="s">
        <v>37</v>
      </c>
      <c r="B202" s="59"/>
      <c r="C202" s="24">
        <v>6070.9</v>
      </c>
      <c r="D202" s="24"/>
      <c r="E202" s="24">
        <f>C202+D202</f>
        <v>6070.9</v>
      </c>
      <c r="F202" s="24">
        <v>94277.2</v>
      </c>
      <c r="G202" s="24"/>
      <c r="H202" s="25"/>
      <c r="I202" s="119">
        <f t="shared" si="76"/>
        <v>100348.09999999999</v>
      </c>
    </row>
    <row r="203" spans="1:11" x14ac:dyDescent="0.2">
      <c r="A203" s="20" t="s">
        <v>38</v>
      </c>
      <c r="B203" s="60" t="s">
        <v>39</v>
      </c>
      <c r="C203" s="101">
        <v>3465.9</v>
      </c>
      <c r="D203" s="101"/>
      <c r="E203" s="101">
        <f t="shared" ref="E203:E205" si="110">C203+D203</f>
        <v>3465.9</v>
      </c>
      <c r="F203" s="101">
        <f>ROUND(94277.2*(J203+K203),1)</f>
        <v>53822.9</v>
      </c>
      <c r="G203" s="101"/>
      <c r="H203" s="143"/>
      <c r="I203" s="119">
        <f t="shared" si="76"/>
        <v>57288.800000000003</v>
      </c>
      <c r="J203" s="117">
        <v>0.50529999999999997</v>
      </c>
      <c r="K203" s="117">
        <v>6.5600000000000006E-2</v>
      </c>
    </row>
    <row r="204" spans="1:11" x14ac:dyDescent="0.2">
      <c r="A204" s="20" t="s">
        <v>40</v>
      </c>
      <c r="B204" s="60" t="s">
        <v>41</v>
      </c>
      <c r="C204" s="101">
        <v>2605</v>
      </c>
      <c r="D204" s="101"/>
      <c r="E204" s="101">
        <f t="shared" si="110"/>
        <v>2605</v>
      </c>
      <c r="F204" s="101">
        <f>ROUND(94277.2*(J204+K204),1)</f>
        <v>40454.300000000003</v>
      </c>
      <c r="G204" s="101"/>
      <c r="H204" s="143"/>
      <c r="I204" s="119">
        <f t="shared" si="76"/>
        <v>43059.3</v>
      </c>
      <c r="J204" s="117">
        <v>0.42909999999999998</v>
      </c>
    </row>
    <row r="205" spans="1:11" s="2" customFormat="1" hidden="1" x14ac:dyDescent="0.2">
      <c r="A205" s="20" t="s">
        <v>42</v>
      </c>
      <c r="B205" s="61" t="s">
        <v>43</v>
      </c>
      <c r="C205" s="21">
        <v>0</v>
      </c>
      <c r="D205" s="21"/>
      <c r="E205" s="21">
        <f t="shared" si="110"/>
        <v>0</v>
      </c>
      <c r="F205" s="21"/>
      <c r="G205" s="21"/>
      <c r="H205" s="22"/>
      <c r="I205" s="3">
        <f t="shared" si="76"/>
        <v>0</v>
      </c>
    </row>
    <row r="206" spans="1:11" s="2" customFormat="1" hidden="1" x14ac:dyDescent="0.2">
      <c r="A206" s="31" t="s">
        <v>44</v>
      </c>
      <c r="B206" s="62" t="s">
        <v>45</v>
      </c>
      <c r="C206" s="24">
        <v>0</v>
      </c>
      <c r="D206" s="24">
        <f t="shared" ref="D206:H206" si="111">SUM(D210,D211,D212)</f>
        <v>0</v>
      </c>
      <c r="E206" s="24">
        <f t="shared" si="111"/>
        <v>0</v>
      </c>
      <c r="F206" s="24">
        <f t="shared" si="111"/>
        <v>0</v>
      </c>
      <c r="G206" s="24">
        <f t="shared" si="111"/>
        <v>0</v>
      </c>
      <c r="H206" s="25">
        <f t="shared" si="111"/>
        <v>0</v>
      </c>
      <c r="I206" s="3">
        <f t="shared" si="76"/>
        <v>0</v>
      </c>
    </row>
    <row r="207" spans="1:11" s="2" customFormat="1" hidden="1" x14ac:dyDescent="0.2">
      <c r="A207" s="82" t="s">
        <v>1</v>
      </c>
      <c r="B207" s="62"/>
      <c r="C207" s="24"/>
      <c r="D207" s="24"/>
      <c r="E207" s="24"/>
      <c r="F207" s="24"/>
      <c r="G207" s="24"/>
      <c r="H207" s="25"/>
      <c r="I207" s="3">
        <f t="shared" si="76"/>
        <v>0</v>
      </c>
    </row>
    <row r="208" spans="1:11" s="2" customFormat="1" hidden="1" x14ac:dyDescent="0.2">
      <c r="A208" s="32" t="s">
        <v>36</v>
      </c>
      <c r="B208" s="59"/>
      <c r="C208" s="24">
        <v>0</v>
      </c>
      <c r="D208" s="24">
        <f t="shared" ref="D208:H208" si="112">D210+D211+D212-D209</f>
        <v>0</v>
      </c>
      <c r="E208" s="24">
        <f t="shared" si="112"/>
        <v>0</v>
      </c>
      <c r="F208" s="24">
        <f t="shared" si="112"/>
        <v>0</v>
      </c>
      <c r="G208" s="24">
        <f t="shared" si="112"/>
        <v>0</v>
      </c>
      <c r="H208" s="25">
        <f t="shared" si="112"/>
        <v>0</v>
      </c>
      <c r="I208" s="3">
        <f t="shared" si="76"/>
        <v>0</v>
      </c>
    </row>
    <row r="209" spans="1:9" s="2" customFormat="1" hidden="1" x14ac:dyDescent="0.2">
      <c r="A209" s="32" t="s">
        <v>37</v>
      </c>
      <c r="B209" s="59"/>
      <c r="C209" s="24"/>
      <c r="D209" s="24"/>
      <c r="E209" s="24"/>
      <c r="F209" s="24"/>
      <c r="G209" s="24"/>
      <c r="H209" s="25"/>
      <c r="I209" s="3">
        <f t="shared" si="76"/>
        <v>0</v>
      </c>
    </row>
    <row r="210" spans="1:9" s="2" customFormat="1" hidden="1" x14ac:dyDescent="0.2">
      <c r="A210" s="20" t="s">
        <v>38</v>
      </c>
      <c r="B210" s="61" t="s">
        <v>46</v>
      </c>
      <c r="C210" s="21">
        <v>0</v>
      </c>
      <c r="D210" s="21"/>
      <c r="E210" s="21">
        <f t="shared" ref="E210:E212" si="113">C210+D210</f>
        <v>0</v>
      </c>
      <c r="F210" s="21"/>
      <c r="G210" s="21"/>
      <c r="H210" s="22"/>
      <c r="I210" s="3">
        <f t="shared" ref="I210:I273" si="114">SUM(E210:H210)</f>
        <v>0</v>
      </c>
    </row>
    <row r="211" spans="1:9" s="2" customFormat="1" hidden="1" x14ac:dyDescent="0.2">
      <c r="A211" s="20" t="s">
        <v>40</v>
      </c>
      <c r="B211" s="61" t="s">
        <v>47</v>
      </c>
      <c r="C211" s="21">
        <v>0</v>
      </c>
      <c r="D211" s="21"/>
      <c r="E211" s="21">
        <f t="shared" si="113"/>
        <v>0</v>
      </c>
      <c r="F211" s="21"/>
      <c r="G211" s="21"/>
      <c r="H211" s="22"/>
      <c r="I211" s="3">
        <f t="shared" si="114"/>
        <v>0</v>
      </c>
    </row>
    <row r="212" spans="1:9" s="2" customFormat="1" hidden="1" x14ac:dyDescent="0.2">
      <c r="A212" s="20" t="s">
        <v>42</v>
      </c>
      <c r="B212" s="61" t="s">
        <v>48</v>
      </c>
      <c r="C212" s="21">
        <v>0</v>
      </c>
      <c r="D212" s="21"/>
      <c r="E212" s="21">
        <f t="shared" si="113"/>
        <v>0</v>
      </c>
      <c r="F212" s="21"/>
      <c r="G212" s="21"/>
      <c r="H212" s="22"/>
      <c r="I212" s="3">
        <f t="shared" si="114"/>
        <v>0</v>
      </c>
    </row>
    <row r="213" spans="1:9" s="2" customFormat="1" hidden="1" x14ac:dyDescent="0.2">
      <c r="A213" s="31" t="s">
        <v>49</v>
      </c>
      <c r="B213" s="63" t="s">
        <v>50</v>
      </c>
      <c r="C213" s="24">
        <v>0</v>
      </c>
      <c r="D213" s="24">
        <f t="shared" ref="D213:H213" si="115">SUM(D217,D218,D219)</f>
        <v>0</v>
      </c>
      <c r="E213" s="24">
        <f t="shared" si="115"/>
        <v>0</v>
      </c>
      <c r="F213" s="24">
        <f t="shared" si="115"/>
        <v>0</v>
      </c>
      <c r="G213" s="24">
        <f t="shared" si="115"/>
        <v>0</v>
      </c>
      <c r="H213" s="25">
        <f t="shared" si="115"/>
        <v>0</v>
      </c>
      <c r="I213" s="3">
        <f t="shared" si="114"/>
        <v>0</v>
      </c>
    </row>
    <row r="214" spans="1:9" s="2" customFormat="1" hidden="1" x14ac:dyDescent="0.2">
      <c r="A214" s="82" t="s">
        <v>1</v>
      </c>
      <c r="B214" s="63"/>
      <c r="C214" s="24"/>
      <c r="D214" s="24"/>
      <c r="E214" s="24"/>
      <c r="F214" s="24"/>
      <c r="G214" s="24"/>
      <c r="H214" s="25"/>
      <c r="I214" s="3">
        <f t="shared" si="114"/>
        <v>0</v>
      </c>
    </row>
    <row r="215" spans="1:9" s="2" customFormat="1" hidden="1" x14ac:dyDescent="0.2">
      <c r="A215" s="32" t="s">
        <v>36</v>
      </c>
      <c r="B215" s="59"/>
      <c r="C215" s="24">
        <v>0</v>
      </c>
      <c r="D215" s="24">
        <f t="shared" ref="D215:H215" si="116">D217+D218+D219-D216</f>
        <v>0</v>
      </c>
      <c r="E215" s="24">
        <f t="shared" si="116"/>
        <v>0</v>
      </c>
      <c r="F215" s="24">
        <f t="shared" si="116"/>
        <v>0</v>
      </c>
      <c r="G215" s="24">
        <f t="shared" si="116"/>
        <v>0</v>
      </c>
      <c r="H215" s="25">
        <f t="shared" si="116"/>
        <v>0</v>
      </c>
      <c r="I215" s="3">
        <f t="shared" si="114"/>
        <v>0</v>
      </c>
    </row>
    <row r="216" spans="1:9" s="2" customFormat="1" hidden="1" x14ac:dyDescent="0.2">
      <c r="A216" s="32" t="s">
        <v>37</v>
      </c>
      <c r="B216" s="59"/>
      <c r="C216" s="24"/>
      <c r="D216" s="24"/>
      <c r="E216" s="24"/>
      <c r="F216" s="24"/>
      <c r="G216" s="24"/>
      <c r="H216" s="25"/>
      <c r="I216" s="3">
        <f t="shared" si="114"/>
        <v>0</v>
      </c>
    </row>
    <row r="217" spans="1:9" s="2" customFormat="1" hidden="1" x14ac:dyDescent="0.2">
      <c r="A217" s="20" t="s">
        <v>38</v>
      </c>
      <c r="B217" s="61" t="s">
        <v>51</v>
      </c>
      <c r="C217" s="21">
        <v>0</v>
      </c>
      <c r="D217" s="21"/>
      <c r="E217" s="21">
        <f t="shared" ref="E217:E219" si="117">C217+D217</f>
        <v>0</v>
      </c>
      <c r="F217" s="21"/>
      <c r="G217" s="21"/>
      <c r="H217" s="22"/>
      <c r="I217" s="3">
        <f t="shared" si="114"/>
        <v>0</v>
      </c>
    </row>
    <row r="218" spans="1:9" s="2" customFormat="1" hidden="1" x14ac:dyDescent="0.2">
      <c r="A218" s="20" t="s">
        <v>40</v>
      </c>
      <c r="B218" s="61" t="s">
        <v>52</v>
      </c>
      <c r="C218" s="21">
        <v>0</v>
      </c>
      <c r="D218" s="21"/>
      <c r="E218" s="21">
        <f t="shared" si="117"/>
        <v>0</v>
      </c>
      <c r="F218" s="21"/>
      <c r="G218" s="21"/>
      <c r="H218" s="22"/>
      <c r="I218" s="3">
        <f t="shared" si="114"/>
        <v>0</v>
      </c>
    </row>
    <row r="219" spans="1:9" s="2" customFormat="1" hidden="1" x14ac:dyDescent="0.2">
      <c r="A219" s="20" t="s">
        <v>42</v>
      </c>
      <c r="B219" s="61" t="s">
        <v>53</v>
      </c>
      <c r="C219" s="21">
        <v>0</v>
      </c>
      <c r="D219" s="21"/>
      <c r="E219" s="21">
        <f t="shared" si="117"/>
        <v>0</v>
      </c>
      <c r="F219" s="21"/>
      <c r="G219" s="21"/>
      <c r="H219" s="22"/>
      <c r="I219" s="3">
        <f t="shared" si="114"/>
        <v>0</v>
      </c>
    </row>
    <row r="220" spans="1:9" s="2" customFormat="1" hidden="1" x14ac:dyDescent="0.2">
      <c r="A220" s="83"/>
      <c r="B220" s="95"/>
      <c r="C220" s="21"/>
      <c r="D220" s="21"/>
      <c r="E220" s="21"/>
      <c r="F220" s="21"/>
      <c r="G220" s="21"/>
      <c r="H220" s="22"/>
      <c r="I220" s="3">
        <f t="shared" si="114"/>
        <v>0</v>
      </c>
    </row>
    <row r="221" spans="1:9" s="2" customFormat="1" hidden="1" x14ac:dyDescent="0.2">
      <c r="A221" s="26" t="s">
        <v>54</v>
      </c>
      <c r="B221" s="63" t="s">
        <v>55</v>
      </c>
      <c r="C221" s="24">
        <v>0</v>
      </c>
      <c r="D221" s="24"/>
      <c r="E221" s="24">
        <f>C221+D221</f>
        <v>0</v>
      </c>
      <c r="F221" s="24"/>
      <c r="G221" s="24"/>
      <c r="H221" s="25"/>
      <c r="I221" s="3">
        <f t="shared" si="114"/>
        <v>0</v>
      </c>
    </row>
    <row r="222" spans="1:9" s="2" customFormat="1" hidden="1" x14ac:dyDescent="0.2">
      <c r="A222" s="83"/>
      <c r="B222" s="95"/>
      <c r="C222" s="21"/>
      <c r="D222" s="21"/>
      <c r="E222" s="21"/>
      <c r="F222" s="21"/>
      <c r="G222" s="21"/>
      <c r="H222" s="22"/>
      <c r="I222" s="3">
        <f t="shared" si="114"/>
        <v>0</v>
      </c>
    </row>
    <row r="223" spans="1:9" s="2" customFormat="1" hidden="1" x14ac:dyDescent="0.2">
      <c r="A223" s="26" t="s">
        <v>56</v>
      </c>
      <c r="B223" s="63"/>
      <c r="C223" s="24">
        <v>0</v>
      </c>
      <c r="D223" s="24">
        <f t="shared" ref="D223:H223" si="118">D175-D193</f>
        <v>0</v>
      </c>
      <c r="E223" s="24">
        <f t="shared" si="118"/>
        <v>0</v>
      </c>
      <c r="F223" s="24">
        <f t="shared" si="118"/>
        <v>0</v>
      </c>
      <c r="G223" s="24">
        <f t="shared" si="118"/>
        <v>0</v>
      </c>
      <c r="H223" s="25">
        <f t="shared" si="118"/>
        <v>0</v>
      </c>
      <c r="I223" s="3">
        <f t="shared" si="114"/>
        <v>0</v>
      </c>
    </row>
    <row r="224" spans="1:9" s="142" customFormat="1" ht="25.5" x14ac:dyDescent="0.2">
      <c r="A224" s="152" t="s">
        <v>70</v>
      </c>
      <c r="B224" s="153"/>
      <c r="C224" s="154">
        <v>13900</v>
      </c>
      <c r="D224" s="154">
        <f t="shared" ref="D224:H224" si="119">SUM(D225)</f>
        <v>0</v>
      </c>
      <c r="E224" s="154">
        <f t="shared" si="119"/>
        <v>13900</v>
      </c>
      <c r="F224" s="154">
        <f t="shared" si="119"/>
        <v>0</v>
      </c>
      <c r="G224" s="154">
        <f t="shared" si="119"/>
        <v>0</v>
      </c>
      <c r="H224" s="155">
        <f t="shared" si="119"/>
        <v>0</v>
      </c>
      <c r="I224" s="137">
        <f t="shared" si="114"/>
        <v>13900</v>
      </c>
    </row>
    <row r="225" spans="1:9" s="161" customFormat="1" x14ac:dyDescent="0.2">
      <c r="A225" s="156" t="s">
        <v>61</v>
      </c>
      <c r="B225" s="157"/>
      <c r="C225" s="158">
        <v>13900</v>
      </c>
      <c r="D225" s="158">
        <f t="shared" ref="D225:H225" si="120">SUM(D226,D227,D228,D229)</f>
        <v>0</v>
      </c>
      <c r="E225" s="158">
        <f t="shared" si="120"/>
        <v>13900</v>
      </c>
      <c r="F225" s="158">
        <f t="shared" si="120"/>
        <v>0</v>
      </c>
      <c r="G225" s="158">
        <f t="shared" si="120"/>
        <v>0</v>
      </c>
      <c r="H225" s="159">
        <f t="shared" si="120"/>
        <v>0</v>
      </c>
      <c r="I225" s="160">
        <f t="shared" si="114"/>
        <v>13900</v>
      </c>
    </row>
    <row r="226" spans="1:9" x14ac:dyDescent="0.2">
      <c r="A226" s="20" t="s">
        <v>6</v>
      </c>
      <c r="B226" s="48"/>
      <c r="C226" s="101">
        <v>7310.8</v>
      </c>
      <c r="D226" s="101"/>
      <c r="E226" s="101">
        <f>SUM(C226,D226)</f>
        <v>7310.8</v>
      </c>
      <c r="F226" s="101"/>
      <c r="G226" s="101"/>
      <c r="H226" s="143"/>
      <c r="I226" s="119">
        <f t="shared" si="114"/>
        <v>7310.8</v>
      </c>
    </row>
    <row r="227" spans="1:9" s="2" customFormat="1" hidden="1" x14ac:dyDescent="0.2">
      <c r="A227" s="20" t="s">
        <v>7</v>
      </c>
      <c r="B227" s="94"/>
      <c r="C227" s="21">
        <v>0</v>
      </c>
      <c r="D227" s="21"/>
      <c r="E227" s="21">
        <f t="shared" ref="E227:E228" si="121">SUM(C227,D227)</f>
        <v>0</v>
      </c>
      <c r="F227" s="21"/>
      <c r="G227" s="21"/>
      <c r="H227" s="22"/>
      <c r="I227" s="3">
        <f t="shared" si="114"/>
        <v>0</v>
      </c>
    </row>
    <row r="228" spans="1:9" s="2" customFormat="1" ht="38.25" hidden="1" x14ac:dyDescent="0.2">
      <c r="A228" s="20" t="s">
        <v>8</v>
      </c>
      <c r="B228" s="48">
        <v>420269</v>
      </c>
      <c r="C228" s="21">
        <v>0</v>
      </c>
      <c r="D228" s="21"/>
      <c r="E228" s="21">
        <f t="shared" si="121"/>
        <v>0</v>
      </c>
      <c r="F228" s="21"/>
      <c r="G228" s="21"/>
      <c r="H228" s="22"/>
      <c r="I228" s="3">
        <f t="shared" si="114"/>
        <v>0</v>
      </c>
    </row>
    <row r="229" spans="1:9" ht="25.5" x14ac:dyDescent="0.2">
      <c r="A229" s="23" t="s">
        <v>9</v>
      </c>
      <c r="B229" s="49" t="s">
        <v>10</v>
      </c>
      <c r="C229" s="24">
        <v>6589.2</v>
      </c>
      <c r="D229" s="24">
        <f t="shared" ref="D229:H229" si="122">SUM(D230,D234,D238)</f>
        <v>0</v>
      </c>
      <c r="E229" s="24">
        <f t="shared" si="122"/>
        <v>6589.2</v>
      </c>
      <c r="F229" s="24">
        <f t="shared" si="122"/>
        <v>0</v>
      </c>
      <c r="G229" s="24">
        <f t="shared" si="122"/>
        <v>0</v>
      </c>
      <c r="H229" s="25">
        <f t="shared" si="122"/>
        <v>0</v>
      </c>
      <c r="I229" s="119">
        <f t="shared" si="114"/>
        <v>6589.2</v>
      </c>
    </row>
    <row r="230" spans="1:9" x14ac:dyDescent="0.2">
      <c r="A230" s="26" t="s">
        <v>11</v>
      </c>
      <c r="B230" s="50" t="s">
        <v>12</v>
      </c>
      <c r="C230" s="24">
        <v>6589.2</v>
      </c>
      <c r="D230" s="24">
        <f t="shared" ref="D230:H230" si="123">SUM(D231:D233)</f>
        <v>0</v>
      </c>
      <c r="E230" s="24">
        <f t="shared" si="123"/>
        <v>6589.2</v>
      </c>
      <c r="F230" s="24">
        <f t="shared" si="123"/>
        <v>0</v>
      </c>
      <c r="G230" s="24">
        <f t="shared" si="123"/>
        <v>0</v>
      </c>
      <c r="H230" s="25">
        <f t="shared" si="123"/>
        <v>0</v>
      </c>
      <c r="I230" s="119">
        <f t="shared" si="114"/>
        <v>6589.2</v>
      </c>
    </row>
    <row r="231" spans="1:9" s="2" customFormat="1" hidden="1" x14ac:dyDescent="0.2">
      <c r="A231" s="27" t="s">
        <v>13</v>
      </c>
      <c r="B231" s="51" t="s">
        <v>14</v>
      </c>
      <c r="C231" s="21">
        <v>0</v>
      </c>
      <c r="D231" s="21"/>
      <c r="E231" s="21">
        <f t="shared" ref="E231:E233" si="124">SUM(C231,D231)</f>
        <v>0</v>
      </c>
      <c r="F231" s="21"/>
      <c r="G231" s="21"/>
      <c r="H231" s="22"/>
      <c r="I231" s="3">
        <f t="shared" si="114"/>
        <v>0</v>
      </c>
    </row>
    <row r="232" spans="1:9" s="2" customFormat="1" hidden="1" x14ac:dyDescent="0.2">
      <c r="A232" s="27" t="s">
        <v>15</v>
      </c>
      <c r="B232" s="52" t="s">
        <v>16</v>
      </c>
      <c r="C232" s="21">
        <v>0</v>
      </c>
      <c r="D232" s="21"/>
      <c r="E232" s="21">
        <f t="shared" si="124"/>
        <v>0</v>
      </c>
      <c r="F232" s="21"/>
      <c r="G232" s="21"/>
      <c r="H232" s="22"/>
      <c r="I232" s="3">
        <f t="shared" si="114"/>
        <v>0</v>
      </c>
    </row>
    <row r="233" spans="1:9" x14ac:dyDescent="0.2">
      <c r="A233" s="27" t="s">
        <v>17</v>
      </c>
      <c r="B233" s="52" t="s">
        <v>18</v>
      </c>
      <c r="C233" s="101">
        <v>6589.2</v>
      </c>
      <c r="D233" s="101"/>
      <c r="E233" s="101">
        <f t="shared" si="124"/>
        <v>6589.2</v>
      </c>
      <c r="F233" s="101"/>
      <c r="G233" s="101"/>
      <c r="H233" s="143"/>
      <c r="I233" s="119">
        <f t="shared" si="114"/>
        <v>6589.2</v>
      </c>
    </row>
    <row r="234" spans="1:9" s="2" customFormat="1" hidden="1" x14ac:dyDescent="0.2">
      <c r="A234" s="26" t="s">
        <v>19</v>
      </c>
      <c r="B234" s="53" t="s">
        <v>20</v>
      </c>
      <c r="C234" s="24">
        <v>0</v>
      </c>
      <c r="D234" s="24">
        <f t="shared" ref="D234:H234" si="125">SUM(D235:D237)</f>
        <v>0</v>
      </c>
      <c r="E234" s="24">
        <f t="shared" si="125"/>
        <v>0</v>
      </c>
      <c r="F234" s="24">
        <f t="shared" si="125"/>
        <v>0</v>
      </c>
      <c r="G234" s="24">
        <f t="shared" si="125"/>
        <v>0</v>
      </c>
      <c r="H234" s="25">
        <f t="shared" si="125"/>
        <v>0</v>
      </c>
      <c r="I234" s="3">
        <f t="shared" si="114"/>
        <v>0</v>
      </c>
    </row>
    <row r="235" spans="1:9" s="2" customFormat="1" hidden="1" x14ac:dyDescent="0.2">
      <c r="A235" s="27" t="s">
        <v>13</v>
      </c>
      <c r="B235" s="52" t="s">
        <v>21</v>
      </c>
      <c r="C235" s="21">
        <v>0</v>
      </c>
      <c r="D235" s="21"/>
      <c r="E235" s="21">
        <f t="shared" ref="E235:E237" si="126">SUM(C235,D235)</f>
        <v>0</v>
      </c>
      <c r="F235" s="21"/>
      <c r="G235" s="21"/>
      <c r="H235" s="22"/>
      <c r="I235" s="3">
        <f t="shared" si="114"/>
        <v>0</v>
      </c>
    </row>
    <row r="236" spans="1:9" s="2" customFormat="1" hidden="1" x14ac:dyDescent="0.2">
      <c r="A236" s="27" t="s">
        <v>15</v>
      </c>
      <c r="B236" s="52" t="s">
        <v>22</v>
      </c>
      <c r="C236" s="21">
        <v>0</v>
      </c>
      <c r="D236" s="21"/>
      <c r="E236" s="21">
        <f t="shared" si="126"/>
        <v>0</v>
      </c>
      <c r="F236" s="21"/>
      <c r="G236" s="21"/>
      <c r="H236" s="22"/>
      <c r="I236" s="3">
        <f t="shared" si="114"/>
        <v>0</v>
      </c>
    </row>
    <row r="237" spans="1:9" s="2" customFormat="1" hidden="1" x14ac:dyDescent="0.2">
      <c r="A237" s="27" t="s">
        <v>17</v>
      </c>
      <c r="B237" s="52" t="s">
        <v>23</v>
      </c>
      <c r="C237" s="21">
        <v>0</v>
      </c>
      <c r="D237" s="21"/>
      <c r="E237" s="21">
        <f t="shared" si="126"/>
        <v>0</v>
      </c>
      <c r="F237" s="21"/>
      <c r="G237" s="21"/>
      <c r="H237" s="22"/>
      <c r="I237" s="3">
        <f t="shared" si="114"/>
        <v>0</v>
      </c>
    </row>
    <row r="238" spans="1:9" s="2" customFormat="1" hidden="1" x14ac:dyDescent="0.2">
      <c r="A238" s="26" t="s">
        <v>24</v>
      </c>
      <c r="B238" s="53" t="s">
        <v>25</v>
      </c>
      <c r="C238" s="24">
        <v>0</v>
      </c>
      <c r="D238" s="24">
        <f t="shared" ref="D238:H238" si="127">SUM(D239:D241)</f>
        <v>0</v>
      </c>
      <c r="E238" s="24">
        <f t="shared" si="127"/>
        <v>0</v>
      </c>
      <c r="F238" s="24">
        <f t="shared" si="127"/>
        <v>0</v>
      </c>
      <c r="G238" s="24">
        <f t="shared" si="127"/>
        <v>0</v>
      </c>
      <c r="H238" s="25">
        <f t="shared" si="127"/>
        <v>0</v>
      </c>
      <c r="I238" s="3">
        <f t="shared" si="114"/>
        <v>0</v>
      </c>
    </row>
    <row r="239" spans="1:9" s="2" customFormat="1" hidden="1" x14ac:dyDescent="0.2">
      <c r="A239" s="27" t="s">
        <v>13</v>
      </c>
      <c r="B239" s="52" t="s">
        <v>26</v>
      </c>
      <c r="C239" s="21">
        <v>0</v>
      </c>
      <c r="D239" s="21"/>
      <c r="E239" s="21">
        <f t="shared" ref="E239:E241" si="128">SUM(C239,D239)</f>
        <v>0</v>
      </c>
      <c r="F239" s="21"/>
      <c r="G239" s="21"/>
      <c r="H239" s="22"/>
      <c r="I239" s="3">
        <f t="shared" si="114"/>
        <v>0</v>
      </c>
    </row>
    <row r="240" spans="1:9" s="2" customFormat="1" hidden="1" x14ac:dyDescent="0.2">
      <c r="A240" s="27" t="s">
        <v>15</v>
      </c>
      <c r="B240" s="52" t="s">
        <v>27</v>
      </c>
      <c r="C240" s="21">
        <v>0</v>
      </c>
      <c r="D240" s="21"/>
      <c r="E240" s="21">
        <f t="shared" si="128"/>
        <v>0</v>
      </c>
      <c r="F240" s="21"/>
      <c r="G240" s="21"/>
      <c r="H240" s="22"/>
      <c r="I240" s="3">
        <f t="shared" si="114"/>
        <v>0</v>
      </c>
    </row>
    <row r="241" spans="1:9" s="2" customFormat="1" hidden="1" x14ac:dyDescent="0.2">
      <c r="A241" s="27" t="s">
        <v>17</v>
      </c>
      <c r="B241" s="52" t="s">
        <v>28</v>
      </c>
      <c r="C241" s="21">
        <v>0</v>
      </c>
      <c r="D241" s="21"/>
      <c r="E241" s="21">
        <f t="shared" si="128"/>
        <v>0</v>
      </c>
      <c r="F241" s="21"/>
      <c r="G241" s="21"/>
      <c r="H241" s="22"/>
      <c r="I241" s="3">
        <f t="shared" si="114"/>
        <v>0</v>
      </c>
    </row>
    <row r="242" spans="1:9" s="161" customFormat="1" x14ac:dyDescent="0.2">
      <c r="A242" s="156" t="s">
        <v>80</v>
      </c>
      <c r="B242" s="157"/>
      <c r="C242" s="158">
        <v>13900</v>
      </c>
      <c r="D242" s="158">
        <f t="shared" ref="D242:H242" si="129">SUM(D243,D246,D269)</f>
        <v>0</v>
      </c>
      <c r="E242" s="158">
        <f t="shared" si="129"/>
        <v>13900</v>
      </c>
      <c r="F242" s="158">
        <f t="shared" si="129"/>
        <v>0</v>
      </c>
      <c r="G242" s="158">
        <f t="shared" si="129"/>
        <v>0</v>
      </c>
      <c r="H242" s="159">
        <f t="shared" si="129"/>
        <v>0</v>
      </c>
      <c r="I242" s="160">
        <f t="shared" si="114"/>
        <v>13900</v>
      </c>
    </row>
    <row r="243" spans="1:9" s="2" customFormat="1" hidden="1" x14ac:dyDescent="0.2">
      <c r="A243" s="31" t="s">
        <v>30</v>
      </c>
      <c r="B243" s="55">
        <v>20</v>
      </c>
      <c r="C243" s="24">
        <v>0</v>
      </c>
      <c r="D243" s="24">
        <f t="shared" ref="D243:H243" si="130">SUM(D244)</f>
        <v>0</v>
      </c>
      <c r="E243" s="24">
        <f t="shared" si="130"/>
        <v>0</v>
      </c>
      <c r="F243" s="24">
        <f t="shared" si="130"/>
        <v>0</v>
      </c>
      <c r="G243" s="24">
        <f t="shared" si="130"/>
        <v>0</v>
      </c>
      <c r="H243" s="25">
        <f t="shared" si="130"/>
        <v>0</v>
      </c>
      <c r="I243" s="3">
        <f t="shared" si="114"/>
        <v>0</v>
      </c>
    </row>
    <row r="244" spans="1:9" s="2" customFormat="1" hidden="1" x14ac:dyDescent="0.2">
      <c r="A244" s="27" t="s">
        <v>31</v>
      </c>
      <c r="B244" s="56" t="s">
        <v>32</v>
      </c>
      <c r="C244" s="21">
        <v>0</v>
      </c>
      <c r="D244" s="21"/>
      <c r="E244" s="21">
        <f>C244+D244</f>
        <v>0</v>
      </c>
      <c r="F244" s="21"/>
      <c r="G244" s="21"/>
      <c r="H244" s="22"/>
      <c r="I244" s="3">
        <f t="shared" si="114"/>
        <v>0</v>
      </c>
    </row>
    <row r="245" spans="1:9" s="2" customFormat="1" hidden="1" x14ac:dyDescent="0.2">
      <c r="A245" s="27"/>
      <c r="B245" s="51"/>
      <c r="C245" s="21"/>
      <c r="D245" s="21"/>
      <c r="E245" s="21"/>
      <c r="F245" s="21"/>
      <c r="G245" s="21"/>
      <c r="H245" s="22"/>
      <c r="I245" s="3">
        <f t="shared" si="114"/>
        <v>0</v>
      </c>
    </row>
    <row r="246" spans="1:9" ht="25.5" x14ac:dyDescent="0.2">
      <c r="A246" s="31" t="s">
        <v>33</v>
      </c>
      <c r="B246" s="57">
        <v>58</v>
      </c>
      <c r="C246" s="24">
        <v>13900</v>
      </c>
      <c r="D246" s="24">
        <f t="shared" ref="D246:H246" si="131">SUM(D247,D254,D261)</f>
        <v>0</v>
      </c>
      <c r="E246" s="24">
        <f t="shared" si="131"/>
        <v>13900</v>
      </c>
      <c r="F246" s="24">
        <f t="shared" si="131"/>
        <v>0</v>
      </c>
      <c r="G246" s="24">
        <f t="shared" si="131"/>
        <v>0</v>
      </c>
      <c r="H246" s="25">
        <f t="shared" si="131"/>
        <v>0</v>
      </c>
      <c r="I246" s="119">
        <f t="shared" si="114"/>
        <v>13900</v>
      </c>
    </row>
    <row r="247" spans="1:9" x14ac:dyDescent="0.2">
      <c r="A247" s="31" t="s">
        <v>34</v>
      </c>
      <c r="B247" s="58" t="s">
        <v>35</v>
      </c>
      <c r="C247" s="24">
        <v>13900</v>
      </c>
      <c r="D247" s="24">
        <f t="shared" ref="D247:H247" si="132">SUM(D251,D252,D253)</f>
        <v>0</v>
      </c>
      <c r="E247" s="24">
        <f t="shared" si="132"/>
        <v>13900</v>
      </c>
      <c r="F247" s="24">
        <f t="shared" si="132"/>
        <v>0</v>
      </c>
      <c r="G247" s="24">
        <f t="shared" si="132"/>
        <v>0</v>
      </c>
      <c r="H247" s="25">
        <f t="shared" si="132"/>
        <v>0</v>
      </c>
      <c r="I247" s="119">
        <f t="shared" si="114"/>
        <v>13900</v>
      </c>
    </row>
    <row r="248" spans="1:9" s="2" customFormat="1" hidden="1" x14ac:dyDescent="0.2">
      <c r="A248" s="32" t="s">
        <v>1</v>
      </c>
      <c r="B248" s="59"/>
      <c r="C248" s="24"/>
      <c r="D248" s="24"/>
      <c r="E248" s="24"/>
      <c r="F248" s="24"/>
      <c r="G248" s="24"/>
      <c r="H248" s="25"/>
      <c r="I248" s="3">
        <f t="shared" si="114"/>
        <v>0</v>
      </c>
    </row>
    <row r="249" spans="1:9" x14ac:dyDescent="0.2">
      <c r="A249" s="32" t="s">
        <v>36</v>
      </c>
      <c r="B249" s="59"/>
      <c r="C249" s="24">
        <v>12.399999999999636</v>
      </c>
      <c r="D249" s="24">
        <f t="shared" ref="D249:E249" si="133">D251+D252+D253-D250</f>
        <v>0</v>
      </c>
      <c r="E249" s="24">
        <f t="shared" si="133"/>
        <v>12.399999999999636</v>
      </c>
      <c r="F249" s="24">
        <f>F251+F252+F253-F250</f>
        <v>0</v>
      </c>
      <c r="G249" s="24">
        <f t="shared" ref="G249:H249" si="134">G251+G252+G253-G250</f>
        <v>0</v>
      </c>
      <c r="H249" s="25">
        <f t="shared" si="134"/>
        <v>0</v>
      </c>
      <c r="I249" s="119">
        <f t="shared" si="114"/>
        <v>12.399999999999636</v>
      </c>
    </row>
    <row r="250" spans="1:9" x14ac:dyDescent="0.2">
      <c r="A250" s="32" t="s">
        <v>37</v>
      </c>
      <c r="B250" s="59"/>
      <c r="C250" s="24">
        <v>13887.6</v>
      </c>
      <c r="D250" s="24"/>
      <c r="E250" s="24">
        <f>C250+D250</f>
        <v>13887.6</v>
      </c>
      <c r="F250" s="24"/>
      <c r="G250" s="24"/>
      <c r="H250" s="25"/>
      <c r="I250" s="119">
        <f t="shared" si="114"/>
        <v>13887.6</v>
      </c>
    </row>
    <row r="251" spans="1:9" x14ac:dyDescent="0.2">
      <c r="A251" s="20" t="s">
        <v>38</v>
      </c>
      <c r="B251" s="60" t="s">
        <v>39</v>
      </c>
      <c r="C251" s="101">
        <v>2017.1</v>
      </c>
      <c r="D251" s="101"/>
      <c r="E251" s="101">
        <f t="shared" ref="E251:E253" si="135">C251+D251</f>
        <v>2017.1</v>
      </c>
      <c r="F251" s="101"/>
      <c r="G251" s="101"/>
      <c r="H251" s="143"/>
      <c r="I251" s="119">
        <f t="shared" si="114"/>
        <v>2017.1</v>
      </c>
    </row>
    <row r="252" spans="1:9" x14ac:dyDescent="0.2">
      <c r="A252" s="20" t="s">
        <v>40</v>
      </c>
      <c r="B252" s="60" t="s">
        <v>41</v>
      </c>
      <c r="C252" s="101">
        <v>4706.6000000000004</v>
      </c>
      <c r="D252" s="101"/>
      <c r="E252" s="101">
        <f t="shared" si="135"/>
        <v>4706.6000000000004</v>
      </c>
      <c r="F252" s="101"/>
      <c r="G252" s="101"/>
      <c r="H252" s="143"/>
      <c r="I252" s="119">
        <f t="shared" si="114"/>
        <v>4706.6000000000004</v>
      </c>
    </row>
    <row r="253" spans="1:9" x14ac:dyDescent="0.2">
      <c r="A253" s="20" t="s">
        <v>42</v>
      </c>
      <c r="B253" s="61" t="s">
        <v>43</v>
      </c>
      <c r="C253" s="101">
        <v>7176.3</v>
      </c>
      <c r="D253" s="101"/>
      <c r="E253" s="101">
        <f t="shared" si="135"/>
        <v>7176.3</v>
      </c>
      <c r="F253" s="101"/>
      <c r="G253" s="101"/>
      <c r="H253" s="143"/>
      <c r="I253" s="119">
        <f t="shared" si="114"/>
        <v>7176.3</v>
      </c>
    </row>
    <row r="254" spans="1:9" s="2" customFormat="1" hidden="1" x14ac:dyDescent="0.2">
      <c r="A254" s="31" t="s">
        <v>44</v>
      </c>
      <c r="B254" s="62" t="s">
        <v>45</v>
      </c>
      <c r="C254" s="24">
        <v>0</v>
      </c>
      <c r="D254" s="24">
        <f t="shared" ref="D254:H254" si="136">SUM(D258,D259,D260)</f>
        <v>0</v>
      </c>
      <c r="E254" s="24">
        <f t="shared" si="136"/>
        <v>0</v>
      </c>
      <c r="F254" s="24">
        <f t="shared" si="136"/>
        <v>0</v>
      </c>
      <c r="G254" s="24">
        <f t="shared" si="136"/>
        <v>0</v>
      </c>
      <c r="H254" s="25">
        <f t="shared" si="136"/>
        <v>0</v>
      </c>
      <c r="I254" s="3">
        <f t="shared" si="114"/>
        <v>0</v>
      </c>
    </row>
    <row r="255" spans="1:9" s="2" customFormat="1" hidden="1" x14ac:dyDescent="0.2">
      <c r="A255" s="82" t="s">
        <v>1</v>
      </c>
      <c r="B255" s="62"/>
      <c r="C255" s="24"/>
      <c r="D255" s="24"/>
      <c r="E255" s="24"/>
      <c r="F255" s="24"/>
      <c r="G255" s="24"/>
      <c r="H255" s="25"/>
      <c r="I255" s="3">
        <f t="shared" si="114"/>
        <v>0</v>
      </c>
    </row>
    <row r="256" spans="1:9" s="2" customFormat="1" hidden="1" x14ac:dyDescent="0.2">
      <c r="A256" s="32" t="s">
        <v>36</v>
      </c>
      <c r="B256" s="59"/>
      <c r="C256" s="24">
        <v>0</v>
      </c>
      <c r="D256" s="24">
        <f t="shared" ref="D256:H256" si="137">D258+D259+D260-D257</f>
        <v>0</v>
      </c>
      <c r="E256" s="24">
        <f t="shared" si="137"/>
        <v>0</v>
      </c>
      <c r="F256" s="24">
        <f t="shared" si="137"/>
        <v>0</v>
      </c>
      <c r="G256" s="24">
        <f t="shared" si="137"/>
        <v>0</v>
      </c>
      <c r="H256" s="25">
        <f t="shared" si="137"/>
        <v>0</v>
      </c>
      <c r="I256" s="3">
        <f t="shared" si="114"/>
        <v>0</v>
      </c>
    </row>
    <row r="257" spans="1:9" s="2" customFormat="1" hidden="1" x14ac:dyDescent="0.2">
      <c r="A257" s="32" t="s">
        <v>37</v>
      </c>
      <c r="B257" s="59"/>
      <c r="C257" s="24"/>
      <c r="D257" s="24"/>
      <c r="E257" s="24"/>
      <c r="F257" s="24"/>
      <c r="G257" s="24"/>
      <c r="H257" s="25"/>
      <c r="I257" s="3">
        <f t="shared" si="114"/>
        <v>0</v>
      </c>
    </row>
    <row r="258" spans="1:9" s="2" customFormat="1" hidden="1" x14ac:dyDescent="0.2">
      <c r="A258" s="20" t="s">
        <v>38</v>
      </c>
      <c r="B258" s="61" t="s">
        <v>46</v>
      </c>
      <c r="C258" s="21">
        <v>0</v>
      </c>
      <c r="D258" s="21"/>
      <c r="E258" s="21">
        <f t="shared" ref="E258:E260" si="138">C258+D258</f>
        <v>0</v>
      </c>
      <c r="F258" s="21"/>
      <c r="G258" s="21"/>
      <c r="H258" s="22"/>
      <c r="I258" s="3">
        <f t="shared" si="114"/>
        <v>0</v>
      </c>
    </row>
    <row r="259" spans="1:9" s="2" customFormat="1" hidden="1" x14ac:dyDescent="0.2">
      <c r="A259" s="20" t="s">
        <v>40</v>
      </c>
      <c r="B259" s="61" t="s">
        <v>47</v>
      </c>
      <c r="C259" s="21">
        <v>0</v>
      </c>
      <c r="D259" s="21"/>
      <c r="E259" s="21">
        <f t="shared" si="138"/>
        <v>0</v>
      </c>
      <c r="F259" s="21"/>
      <c r="G259" s="21"/>
      <c r="H259" s="22"/>
      <c r="I259" s="3">
        <f t="shared" si="114"/>
        <v>0</v>
      </c>
    </row>
    <row r="260" spans="1:9" s="2" customFormat="1" hidden="1" x14ac:dyDescent="0.2">
      <c r="A260" s="20" t="s">
        <v>42</v>
      </c>
      <c r="B260" s="61" t="s">
        <v>48</v>
      </c>
      <c r="C260" s="21">
        <v>0</v>
      </c>
      <c r="D260" s="21"/>
      <c r="E260" s="21">
        <f t="shared" si="138"/>
        <v>0</v>
      </c>
      <c r="F260" s="21"/>
      <c r="G260" s="21"/>
      <c r="H260" s="22"/>
      <c r="I260" s="3">
        <f t="shared" si="114"/>
        <v>0</v>
      </c>
    </row>
    <row r="261" spans="1:9" s="2" customFormat="1" hidden="1" x14ac:dyDescent="0.2">
      <c r="A261" s="31" t="s">
        <v>49</v>
      </c>
      <c r="B261" s="63" t="s">
        <v>50</v>
      </c>
      <c r="C261" s="24">
        <v>0</v>
      </c>
      <c r="D261" s="24">
        <f t="shared" ref="D261:H261" si="139">SUM(D265,D266,D267)</f>
        <v>0</v>
      </c>
      <c r="E261" s="24">
        <f t="shared" si="139"/>
        <v>0</v>
      </c>
      <c r="F261" s="24">
        <f t="shared" si="139"/>
        <v>0</v>
      </c>
      <c r="G261" s="24">
        <f t="shared" si="139"/>
        <v>0</v>
      </c>
      <c r="H261" s="25">
        <f t="shared" si="139"/>
        <v>0</v>
      </c>
      <c r="I261" s="3">
        <f t="shared" si="114"/>
        <v>0</v>
      </c>
    </row>
    <row r="262" spans="1:9" s="2" customFormat="1" hidden="1" x14ac:dyDescent="0.2">
      <c r="A262" s="82" t="s">
        <v>1</v>
      </c>
      <c r="B262" s="63"/>
      <c r="C262" s="24"/>
      <c r="D262" s="24"/>
      <c r="E262" s="24"/>
      <c r="F262" s="24"/>
      <c r="G262" s="24"/>
      <c r="H262" s="25"/>
      <c r="I262" s="3">
        <f t="shared" si="114"/>
        <v>0</v>
      </c>
    </row>
    <row r="263" spans="1:9" s="2" customFormat="1" hidden="1" x14ac:dyDescent="0.2">
      <c r="A263" s="32" t="s">
        <v>36</v>
      </c>
      <c r="B263" s="59"/>
      <c r="C263" s="24">
        <v>0</v>
      </c>
      <c r="D263" s="24">
        <f t="shared" ref="D263:H263" si="140">D265+D266+D267-D264</f>
        <v>0</v>
      </c>
      <c r="E263" s="24">
        <f t="shared" si="140"/>
        <v>0</v>
      </c>
      <c r="F263" s="24">
        <f t="shared" si="140"/>
        <v>0</v>
      </c>
      <c r="G263" s="24">
        <f t="shared" si="140"/>
        <v>0</v>
      </c>
      <c r="H263" s="25">
        <f t="shared" si="140"/>
        <v>0</v>
      </c>
      <c r="I263" s="3">
        <f t="shared" si="114"/>
        <v>0</v>
      </c>
    </row>
    <row r="264" spans="1:9" s="2" customFormat="1" hidden="1" x14ac:dyDescent="0.2">
      <c r="A264" s="32" t="s">
        <v>37</v>
      </c>
      <c r="B264" s="59"/>
      <c r="C264" s="24"/>
      <c r="D264" s="24"/>
      <c r="E264" s="24"/>
      <c r="F264" s="24"/>
      <c r="G264" s="24"/>
      <c r="H264" s="25"/>
      <c r="I264" s="3">
        <f t="shared" si="114"/>
        <v>0</v>
      </c>
    </row>
    <row r="265" spans="1:9" s="2" customFormat="1" hidden="1" x14ac:dyDescent="0.2">
      <c r="A265" s="20" t="s">
        <v>38</v>
      </c>
      <c r="B265" s="61" t="s">
        <v>51</v>
      </c>
      <c r="C265" s="21">
        <v>0</v>
      </c>
      <c r="D265" s="21"/>
      <c r="E265" s="21">
        <f t="shared" ref="E265:E267" si="141">C265+D265</f>
        <v>0</v>
      </c>
      <c r="F265" s="21"/>
      <c r="G265" s="21"/>
      <c r="H265" s="22"/>
      <c r="I265" s="3">
        <f t="shared" si="114"/>
        <v>0</v>
      </c>
    </row>
    <row r="266" spans="1:9" s="2" customFormat="1" hidden="1" x14ac:dyDescent="0.2">
      <c r="A266" s="20" t="s">
        <v>40</v>
      </c>
      <c r="B266" s="61" t="s">
        <v>52</v>
      </c>
      <c r="C266" s="21">
        <v>0</v>
      </c>
      <c r="D266" s="21"/>
      <c r="E266" s="21">
        <f t="shared" si="141"/>
        <v>0</v>
      </c>
      <c r="F266" s="21"/>
      <c r="G266" s="21"/>
      <c r="H266" s="22"/>
      <c r="I266" s="3">
        <f t="shared" si="114"/>
        <v>0</v>
      </c>
    </row>
    <row r="267" spans="1:9" s="2" customFormat="1" hidden="1" x14ac:dyDescent="0.2">
      <c r="A267" s="20" t="s">
        <v>42</v>
      </c>
      <c r="B267" s="61" t="s">
        <v>53</v>
      </c>
      <c r="C267" s="21">
        <v>0</v>
      </c>
      <c r="D267" s="21"/>
      <c r="E267" s="21">
        <f t="shared" si="141"/>
        <v>0</v>
      </c>
      <c r="F267" s="21"/>
      <c r="G267" s="21"/>
      <c r="H267" s="22"/>
      <c r="I267" s="3">
        <f t="shared" si="114"/>
        <v>0</v>
      </c>
    </row>
    <row r="268" spans="1:9" s="2" customFormat="1" hidden="1" x14ac:dyDescent="0.2">
      <c r="A268" s="83"/>
      <c r="B268" s="95"/>
      <c r="C268" s="21"/>
      <c r="D268" s="21"/>
      <c r="E268" s="21"/>
      <c r="F268" s="21"/>
      <c r="G268" s="21"/>
      <c r="H268" s="22"/>
      <c r="I268" s="3">
        <f t="shared" si="114"/>
        <v>0</v>
      </c>
    </row>
    <row r="269" spans="1:9" s="2" customFormat="1" hidden="1" x14ac:dyDescent="0.2">
      <c r="A269" s="26" t="s">
        <v>54</v>
      </c>
      <c r="B269" s="63" t="s">
        <v>55</v>
      </c>
      <c r="C269" s="24">
        <v>0</v>
      </c>
      <c r="D269" s="24"/>
      <c r="E269" s="24">
        <f>C269+D269</f>
        <v>0</v>
      </c>
      <c r="F269" s="24"/>
      <c r="G269" s="24"/>
      <c r="H269" s="25"/>
      <c r="I269" s="3">
        <f t="shared" si="114"/>
        <v>0</v>
      </c>
    </row>
    <row r="270" spans="1:9" s="2" customFormat="1" hidden="1" x14ac:dyDescent="0.2">
      <c r="A270" s="83"/>
      <c r="B270" s="95"/>
      <c r="C270" s="21"/>
      <c r="D270" s="21"/>
      <c r="E270" s="21"/>
      <c r="F270" s="21"/>
      <c r="G270" s="21"/>
      <c r="H270" s="22"/>
      <c r="I270" s="3">
        <f t="shared" si="114"/>
        <v>0</v>
      </c>
    </row>
    <row r="271" spans="1:9" s="2" customFormat="1" hidden="1" x14ac:dyDescent="0.2">
      <c r="A271" s="26" t="s">
        <v>56</v>
      </c>
      <c r="B271" s="63"/>
      <c r="C271" s="24">
        <v>0</v>
      </c>
      <c r="D271" s="24">
        <f>D224-D242</f>
        <v>0</v>
      </c>
      <c r="E271" s="24">
        <f>E224-E242</f>
        <v>0</v>
      </c>
      <c r="F271" s="24">
        <f>F224-F242</f>
        <v>0</v>
      </c>
      <c r="G271" s="24">
        <f>G224-G242</f>
        <v>0</v>
      </c>
      <c r="H271" s="25">
        <f>H224-H242</f>
        <v>0</v>
      </c>
      <c r="I271" s="3">
        <f t="shared" si="114"/>
        <v>0</v>
      </c>
    </row>
    <row r="272" spans="1:9" s="2" customFormat="1" hidden="1" x14ac:dyDescent="0.2">
      <c r="A272" s="81"/>
      <c r="B272" s="95"/>
      <c r="C272" s="21"/>
      <c r="D272" s="21"/>
      <c r="E272" s="21"/>
      <c r="F272" s="21"/>
      <c r="G272" s="21"/>
      <c r="H272" s="22"/>
      <c r="I272" s="3">
        <f t="shared" si="114"/>
        <v>0</v>
      </c>
    </row>
    <row r="273" spans="1:9" s="142" customFormat="1" x14ac:dyDescent="0.2">
      <c r="A273" s="152" t="s">
        <v>64</v>
      </c>
      <c r="B273" s="153"/>
      <c r="C273" s="154">
        <v>37</v>
      </c>
      <c r="D273" s="154">
        <f t="shared" ref="D273:H273" si="142">D274</f>
        <v>0</v>
      </c>
      <c r="E273" s="154">
        <f t="shared" si="142"/>
        <v>37</v>
      </c>
      <c r="F273" s="154">
        <f t="shared" si="142"/>
        <v>0</v>
      </c>
      <c r="G273" s="154">
        <f t="shared" si="142"/>
        <v>0</v>
      </c>
      <c r="H273" s="155">
        <f t="shared" si="142"/>
        <v>0</v>
      </c>
      <c r="I273" s="137">
        <f t="shared" si="114"/>
        <v>37</v>
      </c>
    </row>
    <row r="274" spans="1:9" s="161" customFormat="1" x14ac:dyDescent="0.2">
      <c r="A274" s="156" t="s">
        <v>61</v>
      </c>
      <c r="B274" s="157"/>
      <c r="C274" s="158">
        <v>37</v>
      </c>
      <c r="D274" s="158">
        <f t="shared" ref="D274:H274" si="143">SUM(D275,D276,D277,D278)</f>
        <v>0</v>
      </c>
      <c r="E274" s="158">
        <f t="shared" si="143"/>
        <v>37</v>
      </c>
      <c r="F274" s="158">
        <f t="shared" si="143"/>
        <v>0</v>
      </c>
      <c r="G274" s="158">
        <f t="shared" si="143"/>
        <v>0</v>
      </c>
      <c r="H274" s="159">
        <f t="shared" si="143"/>
        <v>0</v>
      </c>
      <c r="I274" s="160">
        <f t="shared" ref="I274:I337" si="144">SUM(E274:H274)</f>
        <v>37</v>
      </c>
    </row>
    <row r="275" spans="1:9" x14ac:dyDescent="0.2">
      <c r="A275" s="20" t="s">
        <v>6</v>
      </c>
      <c r="B275" s="48"/>
      <c r="C275" s="101">
        <v>37</v>
      </c>
      <c r="D275" s="101"/>
      <c r="E275" s="101">
        <f>SUM(C275,D275)</f>
        <v>37</v>
      </c>
      <c r="F275" s="101"/>
      <c r="G275" s="101"/>
      <c r="H275" s="143"/>
      <c r="I275" s="119">
        <f t="shared" si="144"/>
        <v>37</v>
      </c>
    </row>
    <row r="276" spans="1:9" s="2" customFormat="1" hidden="1" x14ac:dyDescent="0.2">
      <c r="A276" s="20" t="s">
        <v>7</v>
      </c>
      <c r="B276" s="94"/>
      <c r="C276" s="21">
        <v>0</v>
      </c>
      <c r="D276" s="21"/>
      <c r="E276" s="21">
        <f t="shared" ref="E276:E277" si="145">SUM(C276,D276)</f>
        <v>0</v>
      </c>
      <c r="F276" s="21"/>
      <c r="G276" s="21"/>
      <c r="H276" s="22"/>
      <c r="I276" s="3">
        <f t="shared" si="144"/>
        <v>0</v>
      </c>
    </row>
    <row r="277" spans="1:9" s="2" customFormat="1" ht="38.25" hidden="1" x14ac:dyDescent="0.2">
      <c r="A277" s="20" t="s">
        <v>8</v>
      </c>
      <c r="B277" s="48">
        <v>420269</v>
      </c>
      <c r="C277" s="21">
        <v>0</v>
      </c>
      <c r="D277" s="21"/>
      <c r="E277" s="21">
        <f t="shared" si="145"/>
        <v>0</v>
      </c>
      <c r="F277" s="21"/>
      <c r="G277" s="21"/>
      <c r="H277" s="22"/>
      <c r="I277" s="3">
        <f t="shared" si="144"/>
        <v>0</v>
      </c>
    </row>
    <row r="278" spans="1:9" s="2" customFormat="1" ht="25.5" hidden="1" x14ac:dyDescent="0.2">
      <c r="A278" s="23" t="s">
        <v>9</v>
      </c>
      <c r="B278" s="49" t="s">
        <v>10</v>
      </c>
      <c r="C278" s="24">
        <v>0</v>
      </c>
      <c r="D278" s="24">
        <f t="shared" ref="D278:H278" si="146">SUM(D279,D283,D287)</f>
        <v>0</v>
      </c>
      <c r="E278" s="24">
        <f t="shared" si="146"/>
        <v>0</v>
      </c>
      <c r="F278" s="24">
        <f t="shared" si="146"/>
        <v>0</v>
      </c>
      <c r="G278" s="24">
        <f t="shared" si="146"/>
        <v>0</v>
      </c>
      <c r="H278" s="25">
        <f t="shared" si="146"/>
        <v>0</v>
      </c>
      <c r="I278" s="3">
        <f t="shared" si="144"/>
        <v>0</v>
      </c>
    </row>
    <row r="279" spans="1:9" s="2" customFormat="1" hidden="1" x14ac:dyDescent="0.2">
      <c r="A279" s="26" t="s">
        <v>11</v>
      </c>
      <c r="B279" s="50" t="s">
        <v>12</v>
      </c>
      <c r="C279" s="24">
        <v>0</v>
      </c>
      <c r="D279" s="24">
        <f t="shared" ref="D279:H279" si="147">SUM(D280:D282)</f>
        <v>0</v>
      </c>
      <c r="E279" s="24">
        <f t="shared" si="147"/>
        <v>0</v>
      </c>
      <c r="F279" s="24">
        <f t="shared" si="147"/>
        <v>0</v>
      </c>
      <c r="G279" s="24">
        <f t="shared" si="147"/>
        <v>0</v>
      </c>
      <c r="H279" s="25">
        <f t="shared" si="147"/>
        <v>0</v>
      </c>
      <c r="I279" s="3">
        <f t="shared" si="144"/>
        <v>0</v>
      </c>
    </row>
    <row r="280" spans="1:9" s="2" customFormat="1" hidden="1" x14ac:dyDescent="0.2">
      <c r="A280" s="27" t="s">
        <v>13</v>
      </c>
      <c r="B280" s="51" t="s">
        <v>14</v>
      </c>
      <c r="C280" s="21">
        <v>0</v>
      </c>
      <c r="D280" s="21"/>
      <c r="E280" s="21">
        <f t="shared" ref="E280:E282" si="148">SUM(C280,D280)</f>
        <v>0</v>
      </c>
      <c r="F280" s="21"/>
      <c r="G280" s="21"/>
      <c r="H280" s="22"/>
      <c r="I280" s="3">
        <f t="shared" si="144"/>
        <v>0</v>
      </c>
    </row>
    <row r="281" spans="1:9" s="2" customFormat="1" hidden="1" x14ac:dyDescent="0.2">
      <c r="A281" s="27" t="s">
        <v>15</v>
      </c>
      <c r="B281" s="52" t="s">
        <v>16</v>
      </c>
      <c r="C281" s="21">
        <v>0</v>
      </c>
      <c r="D281" s="21"/>
      <c r="E281" s="21">
        <f t="shared" si="148"/>
        <v>0</v>
      </c>
      <c r="F281" s="21"/>
      <c r="G281" s="21"/>
      <c r="H281" s="22"/>
      <c r="I281" s="3">
        <f t="shared" si="144"/>
        <v>0</v>
      </c>
    </row>
    <row r="282" spans="1:9" s="2" customFormat="1" hidden="1" x14ac:dyDescent="0.2">
      <c r="A282" s="27" t="s">
        <v>17</v>
      </c>
      <c r="B282" s="52" t="s">
        <v>18</v>
      </c>
      <c r="C282" s="21">
        <v>0</v>
      </c>
      <c r="D282" s="21"/>
      <c r="E282" s="21">
        <f t="shared" si="148"/>
        <v>0</v>
      </c>
      <c r="F282" s="21"/>
      <c r="G282" s="21"/>
      <c r="H282" s="22"/>
      <c r="I282" s="3">
        <f t="shared" si="144"/>
        <v>0</v>
      </c>
    </row>
    <row r="283" spans="1:9" s="2" customFormat="1" hidden="1" x14ac:dyDescent="0.2">
      <c r="A283" s="26" t="s">
        <v>19</v>
      </c>
      <c r="B283" s="53" t="s">
        <v>20</v>
      </c>
      <c r="C283" s="24">
        <v>0</v>
      </c>
      <c r="D283" s="24">
        <f t="shared" ref="D283:H283" si="149">SUM(D284:D286)</f>
        <v>0</v>
      </c>
      <c r="E283" s="24">
        <f t="shared" si="149"/>
        <v>0</v>
      </c>
      <c r="F283" s="24">
        <f t="shared" si="149"/>
        <v>0</v>
      </c>
      <c r="G283" s="24">
        <f t="shared" si="149"/>
        <v>0</v>
      </c>
      <c r="H283" s="25">
        <f t="shared" si="149"/>
        <v>0</v>
      </c>
      <c r="I283" s="3">
        <f t="shared" si="144"/>
        <v>0</v>
      </c>
    </row>
    <row r="284" spans="1:9" s="2" customFormat="1" hidden="1" x14ac:dyDescent="0.2">
      <c r="A284" s="27" t="s">
        <v>13</v>
      </c>
      <c r="B284" s="52" t="s">
        <v>21</v>
      </c>
      <c r="C284" s="21">
        <v>0</v>
      </c>
      <c r="D284" s="21"/>
      <c r="E284" s="21">
        <f t="shared" ref="E284:E286" si="150">SUM(C284,D284)</f>
        <v>0</v>
      </c>
      <c r="F284" s="21"/>
      <c r="G284" s="21"/>
      <c r="H284" s="22"/>
      <c r="I284" s="3">
        <f t="shared" si="144"/>
        <v>0</v>
      </c>
    </row>
    <row r="285" spans="1:9" s="2" customFormat="1" hidden="1" x14ac:dyDescent="0.2">
      <c r="A285" s="27" t="s">
        <v>15</v>
      </c>
      <c r="B285" s="52" t="s">
        <v>22</v>
      </c>
      <c r="C285" s="21">
        <v>0</v>
      </c>
      <c r="D285" s="21"/>
      <c r="E285" s="21">
        <f t="shared" si="150"/>
        <v>0</v>
      </c>
      <c r="F285" s="21"/>
      <c r="G285" s="21"/>
      <c r="H285" s="22"/>
      <c r="I285" s="3">
        <f t="shared" si="144"/>
        <v>0</v>
      </c>
    </row>
    <row r="286" spans="1:9" s="2" customFormat="1" hidden="1" x14ac:dyDescent="0.2">
      <c r="A286" s="27" t="s">
        <v>17</v>
      </c>
      <c r="B286" s="52" t="s">
        <v>23</v>
      </c>
      <c r="C286" s="21">
        <v>0</v>
      </c>
      <c r="D286" s="21"/>
      <c r="E286" s="21">
        <f t="shared" si="150"/>
        <v>0</v>
      </c>
      <c r="F286" s="21"/>
      <c r="G286" s="21"/>
      <c r="H286" s="22"/>
      <c r="I286" s="3">
        <f t="shared" si="144"/>
        <v>0</v>
      </c>
    </row>
    <row r="287" spans="1:9" s="2" customFormat="1" hidden="1" x14ac:dyDescent="0.2">
      <c r="A287" s="26" t="s">
        <v>24</v>
      </c>
      <c r="B287" s="53" t="s">
        <v>25</v>
      </c>
      <c r="C287" s="24">
        <v>0</v>
      </c>
      <c r="D287" s="24">
        <f t="shared" ref="D287:H287" si="151">SUM(D288:D290)</f>
        <v>0</v>
      </c>
      <c r="E287" s="24">
        <f t="shared" si="151"/>
        <v>0</v>
      </c>
      <c r="F287" s="24">
        <f t="shared" si="151"/>
        <v>0</v>
      </c>
      <c r="G287" s="24">
        <f t="shared" si="151"/>
        <v>0</v>
      </c>
      <c r="H287" s="25">
        <f t="shared" si="151"/>
        <v>0</v>
      </c>
      <c r="I287" s="3">
        <f t="shared" si="144"/>
        <v>0</v>
      </c>
    </row>
    <row r="288" spans="1:9" s="2" customFormat="1" hidden="1" x14ac:dyDescent="0.2">
      <c r="A288" s="27" t="s">
        <v>13</v>
      </c>
      <c r="B288" s="52" t="s">
        <v>26</v>
      </c>
      <c r="C288" s="21">
        <v>0</v>
      </c>
      <c r="D288" s="21"/>
      <c r="E288" s="21">
        <f t="shared" ref="E288:E290" si="152">SUM(C288,D288)</f>
        <v>0</v>
      </c>
      <c r="F288" s="21"/>
      <c r="G288" s="21"/>
      <c r="H288" s="22"/>
      <c r="I288" s="3">
        <f t="shared" si="144"/>
        <v>0</v>
      </c>
    </row>
    <row r="289" spans="1:11" s="2" customFormat="1" hidden="1" x14ac:dyDescent="0.2">
      <c r="A289" s="27" t="s">
        <v>15</v>
      </c>
      <c r="B289" s="52" t="s">
        <v>27</v>
      </c>
      <c r="C289" s="21">
        <v>0</v>
      </c>
      <c r="D289" s="21"/>
      <c r="E289" s="21">
        <f t="shared" si="152"/>
        <v>0</v>
      </c>
      <c r="F289" s="21"/>
      <c r="G289" s="21"/>
      <c r="H289" s="22"/>
      <c r="I289" s="3">
        <f t="shared" si="144"/>
        <v>0</v>
      </c>
    </row>
    <row r="290" spans="1:11" s="2" customFormat="1" hidden="1" x14ac:dyDescent="0.2">
      <c r="A290" s="27" t="s">
        <v>17</v>
      </c>
      <c r="B290" s="52" t="s">
        <v>28</v>
      </c>
      <c r="C290" s="21">
        <v>0</v>
      </c>
      <c r="D290" s="21"/>
      <c r="E290" s="21">
        <f t="shared" si="152"/>
        <v>0</v>
      </c>
      <c r="F290" s="21"/>
      <c r="G290" s="21"/>
      <c r="H290" s="22"/>
      <c r="I290" s="3">
        <f t="shared" si="144"/>
        <v>0</v>
      </c>
    </row>
    <row r="291" spans="1:11" s="161" customFormat="1" x14ac:dyDescent="0.2">
      <c r="A291" s="156" t="s">
        <v>80</v>
      </c>
      <c r="B291" s="157"/>
      <c r="C291" s="158">
        <v>37</v>
      </c>
      <c r="D291" s="158">
        <f t="shared" ref="D291:H291" si="153">SUM(D292,D295,D318)</f>
        <v>0</v>
      </c>
      <c r="E291" s="158">
        <f t="shared" si="153"/>
        <v>37</v>
      </c>
      <c r="F291" s="158">
        <f t="shared" si="153"/>
        <v>0</v>
      </c>
      <c r="G291" s="158">
        <f t="shared" si="153"/>
        <v>0</v>
      </c>
      <c r="H291" s="159">
        <f t="shared" si="153"/>
        <v>0</v>
      </c>
      <c r="I291" s="160">
        <f t="shared" si="144"/>
        <v>37</v>
      </c>
    </row>
    <row r="292" spans="1:11" x14ac:dyDescent="0.2">
      <c r="A292" s="31" t="s">
        <v>30</v>
      </c>
      <c r="B292" s="55">
        <v>20</v>
      </c>
      <c r="C292" s="24">
        <v>2</v>
      </c>
      <c r="D292" s="24">
        <f t="shared" ref="D292:H292" si="154">SUM(D293)</f>
        <v>0</v>
      </c>
      <c r="E292" s="24">
        <f t="shared" si="154"/>
        <v>2</v>
      </c>
      <c r="F292" s="24">
        <f t="shared" si="154"/>
        <v>0</v>
      </c>
      <c r="G292" s="24">
        <f t="shared" si="154"/>
        <v>0</v>
      </c>
      <c r="H292" s="25">
        <f t="shared" si="154"/>
        <v>0</v>
      </c>
      <c r="I292" s="119">
        <f t="shared" si="144"/>
        <v>2</v>
      </c>
    </row>
    <row r="293" spans="1:11" x14ac:dyDescent="0.2">
      <c r="A293" s="27" t="s">
        <v>31</v>
      </c>
      <c r="B293" s="56" t="s">
        <v>32</v>
      </c>
      <c r="C293" s="101">
        <v>2</v>
      </c>
      <c r="D293" s="101"/>
      <c r="E293" s="101">
        <f>C293+D293</f>
        <v>2</v>
      </c>
      <c r="F293" s="101"/>
      <c r="G293" s="101"/>
      <c r="H293" s="143"/>
      <c r="I293" s="119">
        <f t="shared" si="144"/>
        <v>2</v>
      </c>
    </row>
    <row r="294" spans="1:11" s="2" customFormat="1" hidden="1" x14ac:dyDescent="0.2">
      <c r="A294" s="27"/>
      <c r="B294" s="51"/>
      <c r="C294" s="21"/>
      <c r="D294" s="21"/>
      <c r="E294" s="21"/>
      <c r="F294" s="21"/>
      <c r="G294" s="21"/>
      <c r="H294" s="22"/>
      <c r="I294" s="3">
        <f t="shared" si="144"/>
        <v>0</v>
      </c>
    </row>
    <row r="295" spans="1:11" ht="25.5" x14ac:dyDescent="0.2">
      <c r="A295" s="31" t="s">
        <v>33</v>
      </c>
      <c r="B295" s="57">
        <v>58</v>
      </c>
      <c r="C295" s="24">
        <v>35</v>
      </c>
      <c r="D295" s="24">
        <f t="shared" ref="D295:H295" si="155">SUM(D296,D303,D310)</f>
        <v>0</v>
      </c>
      <c r="E295" s="24">
        <f t="shared" si="155"/>
        <v>35</v>
      </c>
      <c r="F295" s="24">
        <f t="shared" si="155"/>
        <v>0</v>
      </c>
      <c r="G295" s="24">
        <f t="shared" si="155"/>
        <v>0</v>
      </c>
      <c r="H295" s="25">
        <f t="shared" si="155"/>
        <v>0</v>
      </c>
      <c r="I295" s="119">
        <f t="shared" si="144"/>
        <v>35</v>
      </c>
    </row>
    <row r="296" spans="1:11" x14ac:dyDescent="0.2">
      <c r="A296" s="31" t="s">
        <v>34</v>
      </c>
      <c r="B296" s="58" t="s">
        <v>35</v>
      </c>
      <c r="C296" s="24">
        <v>35</v>
      </c>
      <c r="D296" s="24">
        <f t="shared" ref="D296:H296" si="156">SUM(D300,D301,D302)</f>
        <v>0</v>
      </c>
      <c r="E296" s="24">
        <f t="shared" si="156"/>
        <v>35</v>
      </c>
      <c r="F296" s="24">
        <f t="shared" si="156"/>
        <v>0</v>
      </c>
      <c r="G296" s="24">
        <f t="shared" si="156"/>
        <v>0</v>
      </c>
      <c r="H296" s="25">
        <f t="shared" si="156"/>
        <v>0</v>
      </c>
      <c r="I296" s="119">
        <f t="shared" si="144"/>
        <v>35</v>
      </c>
    </row>
    <row r="297" spans="1:11" s="2" customFormat="1" hidden="1" x14ac:dyDescent="0.2">
      <c r="A297" s="32" t="s">
        <v>1</v>
      </c>
      <c r="B297" s="59"/>
      <c r="C297" s="24"/>
      <c r="D297" s="24"/>
      <c r="E297" s="24"/>
      <c r="F297" s="24"/>
      <c r="G297" s="24"/>
      <c r="H297" s="25"/>
      <c r="I297" s="3">
        <f t="shared" si="144"/>
        <v>0</v>
      </c>
    </row>
    <row r="298" spans="1:11" x14ac:dyDescent="0.2">
      <c r="A298" s="32" t="s">
        <v>36</v>
      </c>
      <c r="B298" s="59"/>
      <c r="C298" s="24">
        <v>35</v>
      </c>
      <c r="D298" s="24">
        <f t="shared" ref="D298:H298" si="157">D300+D301+D302-D299</f>
        <v>0</v>
      </c>
      <c r="E298" s="24">
        <f t="shared" si="157"/>
        <v>35</v>
      </c>
      <c r="F298" s="24">
        <f t="shared" si="157"/>
        <v>0</v>
      </c>
      <c r="G298" s="24">
        <f t="shared" si="157"/>
        <v>0</v>
      </c>
      <c r="H298" s="25">
        <f t="shared" si="157"/>
        <v>0</v>
      </c>
      <c r="I298" s="119">
        <f t="shared" si="144"/>
        <v>35</v>
      </c>
    </row>
    <row r="299" spans="1:11" s="2" customFormat="1" hidden="1" x14ac:dyDescent="0.2">
      <c r="A299" s="32" t="s">
        <v>37</v>
      </c>
      <c r="B299" s="59"/>
      <c r="C299" s="24">
        <v>0</v>
      </c>
      <c r="D299" s="24"/>
      <c r="E299" s="24">
        <f t="shared" ref="E299:E302" si="158">C299+D299</f>
        <v>0</v>
      </c>
      <c r="F299" s="24"/>
      <c r="G299" s="24"/>
      <c r="H299" s="25"/>
      <c r="I299" s="3">
        <f t="shared" si="144"/>
        <v>0</v>
      </c>
    </row>
    <row r="300" spans="1:11" x14ac:dyDescent="0.2">
      <c r="A300" s="20" t="s">
        <v>38</v>
      </c>
      <c r="B300" s="60" t="s">
        <v>39</v>
      </c>
      <c r="C300" s="101">
        <v>5.3</v>
      </c>
      <c r="D300" s="101"/>
      <c r="E300" s="101">
        <f t="shared" si="158"/>
        <v>5.3</v>
      </c>
      <c r="F300" s="101"/>
      <c r="G300" s="101"/>
      <c r="H300" s="143"/>
      <c r="I300" s="119">
        <f t="shared" si="144"/>
        <v>5.3</v>
      </c>
      <c r="J300" s="117">
        <v>0.02</v>
      </c>
      <c r="K300" s="117">
        <v>0.13</v>
      </c>
    </row>
    <row r="301" spans="1:11" x14ac:dyDescent="0.2">
      <c r="A301" s="20" t="s">
        <v>40</v>
      </c>
      <c r="B301" s="60" t="s">
        <v>41</v>
      </c>
      <c r="C301" s="101">
        <v>29.7</v>
      </c>
      <c r="D301" s="101"/>
      <c r="E301" s="101">
        <f t="shared" si="158"/>
        <v>29.7</v>
      </c>
      <c r="F301" s="101"/>
      <c r="G301" s="101"/>
      <c r="H301" s="143"/>
      <c r="I301" s="119">
        <f t="shared" si="144"/>
        <v>29.7</v>
      </c>
      <c r="J301" s="117">
        <v>0.85</v>
      </c>
    </row>
    <row r="302" spans="1:11" s="2" customFormat="1" hidden="1" x14ac:dyDescent="0.2">
      <c r="A302" s="20" t="s">
        <v>42</v>
      </c>
      <c r="B302" s="61" t="s">
        <v>43</v>
      </c>
      <c r="C302" s="21">
        <v>0</v>
      </c>
      <c r="D302" s="21"/>
      <c r="E302" s="21">
        <f t="shared" si="158"/>
        <v>0</v>
      </c>
      <c r="F302" s="21"/>
      <c r="G302" s="21"/>
      <c r="H302" s="22"/>
      <c r="I302" s="3">
        <f t="shared" si="144"/>
        <v>0</v>
      </c>
    </row>
    <row r="303" spans="1:11" s="2" customFormat="1" hidden="1" x14ac:dyDescent="0.2">
      <c r="A303" s="31" t="s">
        <v>44</v>
      </c>
      <c r="B303" s="62" t="s">
        <v>45</v>
      </c>
      <c r="C303" s="24">
        <v>0</v>
      </c>
      <c r="D303" s="24">
        <f t="shared" ref="D303:H303" si="159">SUM(D307,D308,D309)</f>
        <v>0</v>
      </c>
      <c r="E303" s="24">
        <f t="shared" si="159"/>
        <v>0</v>
      </c>
      <c r="F303" s="24">
        <f t="shared" si="159"/>
        <v>0</v>
      </c>
      <c r="G303" s="24">
        <f t="shared" si="159"/>
        <v>0</v>
      </c>
      <c r="H303" s="25">
        <f t="shared" si="159"/>
        <v>0</v>
      </c>
      <c r="I303" s="3">
        <f t="shared" si="144"/>
        <v>0</v>
      </c>
    </row>
    <row r="304" spans="1:11" s="2" customFormat="1" hidden="1" x14ac:dyDescent="0.2">
      <c r="A304" s="82" t="s">
        <v>1</v>
      </c>
      <c r="B304" s="62"/>
      <c r="C304" s="24"/>
      <c r="D304" s="24"/>
      <c r="E304" s="24"/>
      <c r="F304" s="24"/>
      <c r="G304" s="24"/>
      <c r="H304" s="25"/>
      <c r="I304" s="3">
        <f t="shared" si="144"/>
        <v>0</v>
      </c>
    </row>
    <row r="305" spans="1:9" s="2" customFormat="1" hidden="1" x14ac:dyDescent="0.2">
      <c r="A305" s="32" t="s">
        <v>36</v>
      </c>
      <c r="B305" s="59"/>
      <c r="C305" s="24">
        <v>0</v>
      </c>
      <c r="D305" s="24">
        <f t="shared" ref="D305:H305" si="160">D307+D308+D309-D306</f>
        <v>0</v>
      </c>
      <c r="E305" s="24">
        <f t="shared" si="160"/>
        <v>0</v>
      </c>
      <c r="F305" s="24">
        <f t="shared" si="160"/>
        <v>0</v>
      </c>
      <c r="G305" s="24">
        <f t="shared" si="160"/>
        <v>0</v>
      </c>
      <c r="H305" s="25">
        <f t="shared" si="160"/>
        <v>0</v>
      </c>
      <c r="I305" s="3">
        <f t="shared" si="144"/>
        <v>0</v>
      </c>
    </row>
    <row r="306" spans="1:9" s="2" customFormat="1" hidden="1" x14ac:dyDescent="0.2">
      <c r="A306" s="32" t="s">
        <v>37</v>
      </c>
      <c r="B306" s="59"/>
      <c r="C306" s="24">
        <v>0</v>
      </c>
      <c r="D306" s="24"/>
      <c r="E306" s="24">
        <f t="shared" ref="E306:E309" si="161">C306+D306</f>
        <v>0</v>
      </c>
      <c r="F306" s="24"/>
      <c r="G306" s="24"/>
      <c r="H306" s="25"/>
      <c r="I306" s="3">
        <f t="shared" si="144"/>
        <v>0</v>
      </c>
    </row>
    <row r="307" spans="1:9" s="2" customFormat="1" hidden="1" x14ac:dyDescent="0.2">
      <c r="A307" s="20" t="s">
        <v>38</v>
      </c>
      <c r="B307" s="61" t="s">
        <v>46</v>
      </c>
      <c r="C307" s="21">
        <v>0</v>
      </c>
      <c r="D307" s="21"/>
      <c r="E307" s="21">
        <f t="shared" si="161"/>
        <v>0</v>
      </c>
      <c r="F307" s="21"/>
      <c r="G307" s="21"/>
      <c r="H307" s="22"/>
      <c r="I307" s="3">
        <f t="shared" si="144"/>
        <v>0</v>
      </c>
    </row>
    <row r="308" spans="1:9" s="2" customFormat="1" hidden="1" x14ac:dyDescent="0.2">
      <c r="A308" s="20" t="s">
        <v>40</v>
      </c>
      <c r="B308" s="61" t="s">
        <v>47</v>
      </c>
      <c r="C308" s="21">
        <v>0</v>
      </c>
      <c r="D308" s="21"/>
      <c r="E308" s="21">
        <f t="shared" si="161"/>
        <v>0</v>
      </c>
      <c r="F308" s="21"/>
      <c r="G308" s="21"/>
      <c r="H308" s="22"/>
      <c r="I308" s="3">
        <f t="shared" si="144"/>
        <v>0</v>
      </c>
    </row>
    <row r="309" spans="1:9" s="2" customFormat="1" hidden="1" x14ac:dyDescent="0.2">
      <c r="A309" s="20" t="s">
        <v>42</v>
      </c>
      <c r="B309" s="61" t="s">
        <v>48</v>
      </c>
      <c r="C309" s="21">
        <v>0</v>
      </c>
      <c r="D309" s="21"/>
      <c r="E309" s="21">
        <f t="shared" si="161"/>
        <v>0</v>
      </c>
      <c r="F309" s="21"/>
      <c r="G309" s="21"/>
      <c r="H309" s="22"/>
      <c r="I309" s="3">
        <f t="shared" si="144"/>
        <v>0</v>
      </c>
    </row>
    <row r="310" spans="1:9" s="2" customFormat="1" hidden="1" x14ac:dyDescent="0.2">
      <c r="A310" s="31" t="s">
        <v>49</v>
      </c>
      <c r="B310" s="63" t="s">
        <v>50</v>
      </c>
      <c r="C310" s="24">
        <v>0</v>
      </c>
      <c r="D310" s="24">
        <f t="shared" ref="D310:H310" si="162">SUM(D314,D315,D316)</f>
        <v>0</v>
      </c>
      <c r="E310" s="24">
        <f t="shared" si="162"/>
        <v>0</v>
      </c>
      <c r="F310" s="24">
        <f t="shared" si="162"/>
        <v>0</v>
      </c>
      <c r="G310" s="24">
        <f t="shared" si="162"/>
        <v>0</v>
      </c>
      <c r="H310" s="25">
        <f t="shared" si="162"/>
        <v>0</v>
      </c>
      <c r="I310" s="3">
        <f t="shared" si="144"/>
        <v>0</v>
      </c>
    </row>
    <row r="311" spans="1:9" s="2" customFormat="1" hidden="1" x14ac:dyDescent="0.2">
      <c r="A311" s="82" t="s">
        <v>1</v>
      </c>
      <c r="B311" s="63"/>
      <c r="C311" s="24"/>
      <c r="D311" s="24"/>
      <c r="E311" s="24"/>
      <c r="F311" s="24"/>
      <c r="G311" s="24"/>
      <c r="H311" s="25"/>
      <c r="I311" s="3">
        <f t="shared" si="144"/>
        <v>0</v>
      </c>
    </row>
    <row r="312" spans="1:9" s="2" customFormat="1" hidden="1" x14ac:dyDescent="0.2">
      <c r="A312" s="32" t="s">
        <v>36</v>
      </c>
      <c r="B312" s="59"/>
      <c r="C312" s="24">
        <v>0</v>
      </c>
      <c r="D312" s="24">
        <f t="shared" ref="D312:H312" si="163">D314+D315+D316-D313</f>
        <v>0</v>
      </c>
      <c r="E312" s="24">
        <f t="shared" si="163"/>
        <v>0</v>
      </c>
      <c r="F312" s="24">
        <f t="shared" si="163"/>
        <v>0</v>
      </c>
      <c r="G312" s="24">
        <f t="shared" si="163"/>
        <v>0</v>
      </c>
      <c r="H312" s="25">
        <f t="shared" si="163"/>
        <v>0</v>
      </c>
      <c r="I312" s="3">
        <f t="shared" si="144"/>
        <v>0</v>
      </c>
    </row>
    <row r="313" spans="1:9" s="2" customFormat="1" hidden="1" x14ac:dyDescent="0.2">
      <c r="A313" s="32" t="s">
        <v>37</v>
      </c>
      <c r="B313" s="59"/>
      <c r="C313" s="24">
        <v>0</v>
      </c>
      <c r="D313" s="24"/>
      <c r="E313" s="24">
        <f t="shared" ref="E313:E316" si="164">C313+D313</f>
        <v>0</v>
      </c>
      <c r="F313" s="24"/>
      <c r="G313" s="24"/>
      <c r="H313" s="25"/>
      <c r="I313" s="3">
        <f t="shared" si="144"/>
        <v>0</v>
      </c>
    </row>
    <row r="314" spans="1:9" s="2" customFormat="1" hidden="1" x14ac:dyDescent="0.2">
      <c r="A314" s="20" t="s">
        <v>38</v>
      </c>
      <c r="B314" s="61" t="s">
        <v>51</v>
      </c>
      <c r="C314" s="21">
        <v>0</v>
      </c>
      <c r="D314" s="21"/>
      <c r="E314" s="21">
        <f t="shared" si="164"/>
        <v>0</v>
      </c>
      <c r="F314" s="21"/>
      <c r="G314" s="21"/>
      <c r="H314" s="22"/>
      <c r="I314" s="3">
        <f t="shared" si="144"/>
        <v>0</v>
      </c>
    </row>
    <row r="315" spans="1:9" s="2" customFormat="1" hidden="1" x14ac:dyDescent="0.2">
      <c r="A315" s="20" t="s">
        <v>40</v>
      </c>
      <c r="B315" s="61" t="s">
        <v>52</v>
      </c>
      <c r="C315" s="21">
        <v>0</v>
      </c>
      <c r="D315" s="21"/>
      <c r="E315" s="21">
        <f t="shared" si="164"/>
        <v>0</v>
      </c>
      <c r="F315" s="21"/>
      <c r="G315" s="21"/>
      <c r="H315" s="22"/>
      <c r="I315" s="3">
        <f t="shared" si="144"/>
        <v>0</v>
      </c>
    </row>
    <row r="316" spans="1:9" s="2" customFormat="1" hidden="1" x14ac:dyDescent="0.2">
      <c r="A316" s="20" t="s">
        <v>42</v>
      </c>
      <c r="B316" s="61" t="s">
        <v>53</v>
      </c>
      <c r="C316" s="21">
        <v>0</v>
      </c>
      <c r="D316" s="21"/>
      <c r="E316" s="21">
        <f t="shared" si="164"/>
        <v>0</v>
      </c>
      <c r="F316" s="21"/>
      <c r="G316" s="21"/>
      <c r="H316" s="22"/>
      <c r="I316" s="3">
        <f t="shared" si="144"/>
        <v>0</v>
      </c>
    </row>
    <row r="317" spans="1:9" s="2" customFormat="1" hidden="1" x14ac:dyDescent="0.2">
      <c r="A317" s="83"/>
      <c r="B317" s="95"/>
      <c r="C317" s="21"/>
      <c r="D317" s="21"/>
      <c r="E317" s="21"/>
      <c r="F317" s="21"/>
      <c r="G317" s="21"/>
      <c r="H317" s="22"/>
      <c r="I317" s="3">
        <f t="shared" si="144"/>
        <v>0</v>
      </c>
    </row>
    <row r="318" spans="1:9" s="2" customFormat="1" hidden="1" x14ac:dyDescent="0.2">
      <c r="A318" s="26" t="s">
        <v>54</v>
      </c>
      <c r="B318" s="63" t="s">
        <v>55</v>
      </c>
      <c r="C318" s="24">
        <v>0</v>
      </c>
      <c r="D318" s="24"/>
      <c r="E318" s="24">
        <f>C318+D318</f>
        <v>0</v>
      </c>
      <c r="F318" s="24"/>
      <c r="G318" s="24"/>
      <c r="H318" s="25"/>
      <c r="I318" s="3">
        <f t="shared" si="144"/>
        <v>0</v>
      </c>
    </row>
    <row r="319" spans="1:9" s="2" customFormat="1" hidden="1" x14ac:dyDescent="0.2">
      <c r="A319" s="83"/>
      <c r="B319" s="95"/>
      <c r="C319" s="21"/>
      <c r="D319" s="21"/>
      <c r="E319" s="21"/>
      <c r="F319" s="21"/>
      <c r="G319" s="21"/>
      <c r="H319" s="22"/>
      <c r="I319" s="3">
        <f t="shared" si="144"/>
        <v>0</v>
      </c>
    </row>
    <row r="320" spans="1:9" s="2" customFormat="1" hidden="1" x14ac:dyDescent="0.2">
      <c r="A320" s="26" t="s">
        <v>56</v>
      </c>
      <c r="B320" s="63"/>
      <c r="C320" s="24">
        <v>0</v>
      </c>
      <c r="D320" s="24">
        <f t="shared" ref="D320:H320" si="165">D273-D291</f>
        <v>0</v>
      </c>
      <c r="E320" s="24">
        <f t="shared" si="165"/>
        <v>0</v>
      </c>
      <c r="F320" s="24">
        <f t="shared" si="165"/>
        <v>0</v>
      </c>
      <c r="G320" s="24">
        <f t="shared" si="165"/>
        <v>0</v>
      </c>
      <c r="H320" s="25">
        <f t="shared" si="165"/>
        <v>0</v>
      </c>
      <c r="I320" s="3">
        <f t="shared" si="144"/>
        <v>0</v>
      </c>
    </row>
    <row r="321" spans="1:9" s="2" customFormat="1" hidden="1" x14ac:dyDescent="0.2">
      <c r="A321" s="81"/>
      <c r="B321" s="95"/>
      <c r="C321" s="21"/>
      <c r="D321" s="21"/>
      <c r="E321" s="21"/>
      <c r="F321" s="21"/>
      <c r="G321" s="21"/>
      <c r="H321" s="22"/>
      <c r="I321" s="3">
        <f t="shared" si="144"/>
        <v>0</v>
      </c>
    </row>
    <row r="322" spans="1:9" s="2" customFormat="1" hidden="1" x14ac:dyDescent="0.2">
      <c r="A322" s="81"/>
      <c r="B322" s="95"/>
      <c r="C322" s="21"/>
      <c r="D322" s="21"/>
      <c r="E322" s="21"/>
      <c r="F322" s="21"/>
      <c r="G322" s="21"/>
      <c r="H322" s="22"/>
      <c r="I322" s="3">
        <f t="shared" si="144"/>
        <v>0</v>
      </c>
    </row>
    <row r="323" spans="1:9" s="142" customFormat="1" x14ac:dyDescent="0.2">
      <c r="A323" s="144" t="s">
        <v>76</v>
      </c>
      <c r="B323" s="145" t="s">
        <v>3</v>
      </c>
      <c r="C323" s="146">
        <v>14403.5</v>
      </c>
      <c r="D323" s="146">
        <f t="shared" ref="D323:H323" si="166">SUM(D353)</f>
        <v>0</v>
      </c>
      <c r="E323" s="146">
        <f t="shared" si="166"/>
        <v>14403.5</v>
      </c>
      <c r="F323" s="146">
        <f t="shared" si="166"/>
        <v>0</v>
      </c>
      <c r="G323" s="146">
        <f t="shared" si="166"/>
        <v>0</v>
      </c>
      <c r="H323" s="147">
        <f t="shared" si="166"/>
        <v>0</v>
      </c>
      <c r="I323" s="137">
        <f t="shared" si="144"/>
        <v>14403.5</v>
      </c>
    </row>
    <row r="324" spans="1:9" x14ac:dyDescent="0.2">
      <c r="A324" s="148" t="s">
        <v>80</v>
      </c>
      <c r="B324" s="149"/>
      <c r="C324" s="150">
        <v>14403.5</v>
      </c>
      <c r="D324" s="150">
        <f t="shared" ref="D324:H324" si="167">SUM(D325,D328,D351)</f>
        <v>0</v>
      </c>
      <c r="E324" s="150">
        <f t="shared" si="167"/>
        <v>14403.5</v>
      </c>
      <c r="F324" s="150">
        <f t="shared" si="167"/>
        <v>0</v>
      </c>
      <c r="G324" s="150">
        <f t="shared" si="167"/>
        <v>0</v>
      </c>
      <c r="H324" s="151">
        <f t="shared" si="167"/>
        <v>0</v>
      </c>
      <c r="I324" s="119">
        <f t="shared" si="144"/>
        <v>14403.5</v>
      </c>
    </row>
    <row r="325" spans="1:9" x14ac:dyDescent="0.2">
      <c r="A325" s="31" t="s">
        <v>30</v>
      </c>
      <c r="B325" s="55">
        <v>20</v>
      </c>
      <c r="C325" s="24">
        <v>2</v>
      </c>
      <c r="D325" s="24">
        <f t="shared" ref="D325:H325" si="168">SUM(D326)</f>
        <v>0</v>
      </c>
      <c r="E325" s="24">
        <f t="shared" si="168"/>
        <v>2</v>
      </c>
      <c r="F325" s="24">
        <f t="shared" si="168"/>
        <v>0</v>
      </c>
      <c r="G325" s="24">
        <f t="shared" si="168"/>
        <v>0</v>
      </c>
      <c r="H325" s="25">
        <f t="shared" si="168"/>
        <v>0</v>
      </c>
      <c r="I325" s="119">
        <f t="shared" si="144"/>
        <v>2</v>
      </c>
    </row>
    <row r="326" spans="1:9" x14ac:dyDescent="0.2">
      <c r="A326" s="27" t="s">
        <v>31</v>
      </c>
      <c r="B326" s="56" t="s">
        <v>32</v>
      </c>
      <c r="C326" s="101">
        <v>2</v>
      </c>
      <c r="D326" s="101">
        <f>D373</f>
        <v>0</v>
      </c>
      <c r="E326" s="101">
        <f>C326+D326</f>
        <v>2</v>
      </c>
      <c r="F326" s="101">
        <f t="shared" ref="F326:H326" si="169">F373</f>
        <v>0</v>
      </c>
      <c r="G326" s="101">
        <f t="shared" si="169"/>
        <v>0</v>
      </c>
      <c r="H326" s="143">
        <f t="shared" si="169"/>
        <v>0</v>
      </c>
      <c r="I326" s="119">
        <f t="shared" si="144"/>
        <v>2</v>
      </c>
    </row>
    <row r="327" spans="1:9" s="2" customFormat="1" hidden="1" x14ac:dyDescent="0.2">
      <c r="A327" s="27"/>
      <c r="B327" s="51"/>
      <c r="C327" s="21"/>
      <c r="D327" s="21"/>
      <c r="E327" s="21"/>
      <c r="F327" s="21"/>
      <c r="G327" s="21"/>
      <c r="H327" s="22"/>
      <c r="I327" s="3">
        <f t="shared" si="144"/>
        <v>0</v>
      </c>
    </row>
    <row r="328" spans="1:9" ht="25.5" x14ac:dyDescent="0.2">
      <c r="A328" s="31" t="s">
        <v>33</v>
      </c>
      <c r="B328" s="57">
        <v>58</v>
      </c>
      <c r="C328" s="24">
        <v>14401.5</v>
      </c>
      <c r="D328" s="24">
        <f t="shared" ref="D328:H328" si="170">SUM(D329,D336,D343)</f>
        <v>0</v>
      </c>
      <c r="E328" s="24">
        <f t="shared" si="170"/>
        <v>14401.5</v>
      </c>
      <c r="F328" s="24">
        <f t="shared" si="170"/>
        <v>0</v>
      </c>
      <c r="G328" s="24">
        <f t="shared" si="170"/>
        <v>0</v>
      </c>
      <c r="H328" s="25">
        <f t="shared" si="170"/>
        <v>0</v>
      </c>
      <c r="I328" s="119">
        <f t="shared" si="144"/>
        <v>14401.5</v>
      </c>
    </row>
    <row r="329" spans="1:9" x14ac:dyDescent="0.2">
      <c r="A329" s="31" t="s">
        <v>34</v>
      </c>
      <c r="B329" s="58" t="s">
        <v>35</v>
      </c>
      <c r="C329" s="24">
        <v>14401.5</v>
      </c>
      <c r="D329" s="24">
        <f t="shared" ref="D329:H329" si="171">SUM(D333,D334,D335)</f>
        <v>0</v>
      </c>
      <c r="E329" s="24">
        <f t="shared" si="171"/>
        <v>14401.5</v>
      </c>
      <c r="F329" s="24">
        <f t="shared" si="171"/>
        <v>0</v>
      </c>
      <c r="G329" s="24">
        <f t="shared" si="171"/>
        <v>0</v>
      </c>
      <c r="H329" s="25">
        <f t="shared" si="171"/>
        <v>0</v>
      </c>
      <c r="I329" s="119">
        <f t="shared" si="144"/>
        <v>14401.5</v>
      </c>
    </row>
    <row r="330" spans="1:9" s="2" customFormat="1" hidden="1" x14ac:dyDescent="0.2">
      <c r="A330" s="32" t="s">
        <v>1</v>
      </c>
      <c r="B330" s="59"/>
      <c r="C330" s="24"/>
      <c r="D330" s="24"/>
      <c r="E330" s="24"/>
      <c r="F330" s="24"/>
      <c r="G330" s="24"/>
      <c r="H330" s="25"/>
      <c r="I330" s="3">
        <f t="shared" si="144"/>
        <v>0</v>
      </c>
    </row>
    <row r="331" spans="1:9" s="2" customFormat="1" hidden="1" x14ac:dyDescent="0.2">
      <c r="A331" s="32" t="s">
        <v>36</v>
      </c>
      <c r="B331" s="59"/>
      <c r="C331" s="24">
        <v>0</v>
      </c>
      <c r="D331" s="24">
        <f t="shared" ref="D331:E331" si="172">D333+D334+D335-D332</f>
        <v>0</v>
      </c>
      <c r="E331" s="24">
        <f t="shared" si="172"/>
        <v>0</v>
      </c>
      <c r="F331" s="24">
        <f>F333+F334+F335-F332</f>
        <v>0</v>
      </c>
      <c r="G331" s="24">
        <f t="shared" ref="G331:H331" si="173">G333+G334+G335-G332</f>
        <v>0</v>
      </c>
      <c r="H331" s="25">
        <f t="shared" si="173"/>
        <v>0</v>
      </c>
      <c r="I331" s="3">
        <f t="shared" si="144"/>
        <v>0</v>
      </c>
    </row>
    <row r="332" spans="1:9" x14ac:dyDescent="0.2">
      <c r="A332" s="32" t="s">
        <v>37</v>
      </c>
      <c r="B332" s="59"/>
      <c r="C332" s="24">
        <v>14401.5</v>
      </c>
      <c r="D332" s="24">
        <f t="shared" ref="D332:H335" si="174">D379</f>
        <v>0</v>
      </c>
      <c r="E332" s="24">
        <f t="shared" si="174"/>
        <v>14401.5</v>
      </c>
      <c r="F332" s="24">
        <f t="shared" si="174"/>
        <v>0</v>
      </c>
      <c r="G332" s="24">
        <f t="shared" si="174"/>
        <v>0</v>
      </c>
      <c r="H332" s="25">
        <f t="shared" si="174"/>
        <v>0</v>
      </c>
      <c r="I332" s="119">
        <f t="shared" si="144"/>
        <v>14401.5</v>
      </c>
    </row>
    <row r="333" spans="1:9" x14ac:dyDescent="0.2">
      <c r="A333" s="20" t="s">
        <v>38</v>
      </c>
      <c r="B333" s="60" t="s">
        <v>39</v>
      </c>
      <c r="C333" s="101">
        <v>2233.6999999999998</v>
      </c>
      <c r="D333" s="101">
        <f t="shared" si="174"/>
        <v>0</v>
      </c>
      <c r="E333" s="101">
        <f t="shared" ref="E333:E335" si="175">C333+D333</f>
        <v>2233.6999999999998</v>
      </c>
      <c r="F333" s="101">
        <f>F380</f>
        <v>0</v>
      </c>
      <c r="G333" s="101">
        <f>G380</f>
        <v>0</v>
      </c>
      <c r="H333" s="143">
        <f>H380</f>
        <v>0</v>
      </c>
      <c r="I333" s="119">
        <f t="shared" si="144"/>
        <v>2233.6999999999998</v>
      </c>
    </row>
    <row r="334" spans="1:9" x14ac:dyDescent="0.2">
      <c r="A334" s="20" t="s">
        <v>40</v>
      </c>
      <c r="B334" s="60" t="s">
        <v>41</v>
      </c>
      <c r="C334" s="101">
        <v>12167.8</v>
      </c>
      <c r="D334" s="101">
        <f t="shared" si="174"/>
        <v>0</v>
      </c>
      <c r="E334" s="101">
        <f t="shared" si="175"/>
        <v>12167.8</v>
      </c>
      <c r="F334" s="101">
        <f t="shared" ref="F334:H335" si="176">F381</f>
        <v>0</v>
      </c>
      <c r="G334" s="101">
        <f t="shared" si="176"/>
        <v>0</v>
      </c>
      <c r="H334" s="143">
        <f t="shared" si="176"/>
        <v>0</v>
      </c>
      <c r="I334" s="119">
        <f t="shared" si="144"/>
        <v>12167.8</v>
      </c>
    </row>
    <row r="335" spans="1:9" s="2" customFormat="1" hidden="1" x14ac:dyDescent="0.2">
      <c r="A335" s="20" t="s">
        <v>42</v>
      </c>
      <c r="B335" s="61" t="s">
        <v>43</v>
      </c>
      <c r="C335" s="21">
        <v>0</v>
      </c>
      <c r="D335" s="21">
        <f t="shared" si="174"/>
        <v>0</v>
      </c>
      <c r="E335" s="21">
        <f t="shared" si="175"/>
        <v>0</v>
      </c>
      <c r="F335" s="21">
        <f t="shared" si="176"/>
        <v>0</v>
      </c>
      <c r="G335" s="21">
        <f t="shared" si="176"/>
        <v>0</v>
      </c>
      <c r="H335" s="22">
        <f t="shared" si="176"/>
        <v>0</v>
      </c>
      <c r="I335" s="3">
        <f t="shared" si="144"/>
        <v>0</v>
      </c>
    </row>
    <row r="336" spans="1:9" s="2" customFormat="1" hidden="1" x14ac:dyDescent="0.2">
      <c r="A336" s="31" t="s">
        <v>44</v>
      </c>
      <c r="B336" s="62" t="s">
        <v>45</v>
      </c>
      <c r="C336" s="24">
        <v>0</v>
      </c>
      <c r="D336" s="24">
        <f t="shared" ref="D336:H336" si="177">SUM(D340,D341,D342)</f>
        <v>0</v>
      </c>
      <c r="E336" s="24">
        <f t="shared" si="177"/>
        <v>0</v>
      </c>
      <c r="F336" s="24">
        <f t="shared" si="177"/>
        <v>0</v>
      </c>
      <c r="G336" s="24">
        <f t="shared" si="177"/>
        <v>0</v>
      </c>
      <c r="H336" s="25">
        <f t="shared" si="177"/>
        <v>0</v>
      </c>
      <c r="I336" s="3">
        <f t="shared" si="144"/>
        <v>0</v>
      </c>
    </row>
    <row r="337" spans="1:9" s="2" customFormat="1" hidden="1" x14ac:dyDescent="0.2">
      <c r="A337" s="82" t="s">
        <v>1</v>
      </c>
      <c r="B337" s="62"/>
      <c r="C337" s="24"/>
      <c r="D337" s="24"/>
      <c r="E337" s="24"/>
      <c r="F337" s="24"/>
      <c r="G337" s="24"/>
      <c r="H337" s="25"/>
      <c r="I337" s="3">
        <f t="shared" si="144"/>
        <v>0</v>
      </c>
    </row>
    <row r="338" spans="1:9" s="2" customFormat="1" hidden="1" x14ac:dyDescent="0.2">
      <c r="A338" s="32" t="s">
        <v>36</v>
      </c>
      <c r="B338" s="59"/>
      <c r="C338" s="24">
        <v>0</v>
      </c>
      <c r="D338" s="24">
        <f t="shared" ref="D338:H338" si="178">D340+D341+D342-D339</f>
        <v>0</v>
      </c>
      <c r="E338" s="24">
        <f t="shared" si="178"/>
        <v>0</v>
      </c>
      <c r="F338" s="24">
        <f t="shared" si="178"/>
        <v>0</v>
      </c>
      <c r="G338" s="24">
        <f t="shared" si="178"/>
        <v>0</v>
      </c>
      <c r="H338" s="25">
        <f t="shared" si="178"/>
        <v>0</v>
      </c>
      <c r="I338" s="3">
        <f t="shared" ref="I338:I401" si="179">SUM(E338:H338)</f>
        <v>0</v>
      </c>
    </row>
    <row r="339" spans="1:9" s="2" customFormat="1" hidden="1" x14ac:dyDescent="0.2">
      <c r="A339" s="32" t="s">
        <v>37</v>
      </c>
      <c r="B339" s="59"/>
      <c r="C339" s="24">
        <v>0</v>
      </c>
      <c r="D339" s="24">
        <f t="shared" ref="D339:H342" si="180">D386</f>
        <v>0</v>
      </c>
      <c r="E339" s="24">
        <f t="shared" si="180"/>
        <v>0</v>
      </c>
      <c r="F339" s="24">
        <f t="shared" si="180"/>
        <v>0</v>
      </c>
      <c r="G339" s="24">
        <f t="shared" si="180"/>
        <v>0</v>
      </c>
      <c r="H339" s="25">
        <f t="shared" si="180"/>
        <v>0</v>
      </c>
      <c r="I339" s="3">
        <f t="shared" si="179"/>
        <v>0</v>
      </c>
    </row>
    <row r="340" spans="1:9" s="2" customFormat="1" hidden="1" x14ac:dyDescent="0.2">
      <c r="A340" s="20" t="s">
        <v>38</v>
      </c>
      <c r="B340" s="61" t="s">
        <v>46</v>
      </c>
      <c r="C340" s="21">
        <v>0</v>
      </c>
      <c r="D340" s="21">
        <f t="shared" si="180"/>
        <v>0</v>
      </c>
      <c r="E340" s="21">
        <f t="shared" ref="E340:E342" si="181">C340+D340</f>
        <v>0</v>
      </c>
      <c r="F340" s="21">
        <f t="shared" si="180"/>
        <v>0</v>
      </c>
      <c r="G340" s="21">
        <f t="shared" si="180"/>
        <v>0</v>
      </c>
      <c r="H340" s="22">
        <f t="shared" si="180"/>
        <v>0</v>
      </c>
      <c r="I340" s="3">
        <f t="shared" si="179"/>
        <v>0</v>
      </c>
    </row>
    <row r="341" spans="1:9" s="2" customFormat="1" hidden="1" x14ac:dyDescent="0.2">
      <c r="A341" s="20" t="s">
        <v>40</v>
      </c>
      <c r="B341" s="61" t="s">
        <v>47</v>
      </c>
      <c r="C341" s="21">
        <v>0</v>
      </c>
      <c r="D341" s="21">
        <f t="shared" si="180"/>
        <v>0</v>
      </c>
      <c r="E341" s="21">
        <f t="shared" si="181"/>
        <v>0</v>
      </c>
      <c r="F341" s="21">
        <f t="shared" si="180"/>
        <v>0</v>
      </c>
      <c r="G341" s="21">
        <f t="shared" si="180"/>
        <v>0</v>
      </c>
      <c r="H341" s="22">
        <f t="shared" si="180"/>
        <v>0</v>
      </c>
      <c r="I341" s="3">
        <f t="shared" si="179"/>
        <v>0</v>
      </c>
    </row>
    <row r="342" spans="1:9" s="2" customFormat="1" hidden="1" x14ac:dyDescent="0.2">
      <c r="A342" s="20" t="s">
        <v>42</v>
      </c>
      <c r="B342" s="61" t="s">
        <v>48</v>
      </c>
      <c r="C342" s="21">
        <v>0</v>
      </c>
      <c r="D342" s="21">
        <f t="shared" si="180"/>
        <v>0</v>
      </c>
      <c r="E342" s="21">
        <f t="shared" si="181"/>
        <v>0</v>
      </c>
      <c r="F342" s="21">
        <f t="shared" si="180"/>
        <v>0</v>
      </c>
      <c r="G342" s="21">
        <f t="shared" si="180"/>
        <v>0</v>
      </c>
      <c r="H342" s="22">
        <f t="shared" si="180"/>
        <v>0</v>
      </c>
      <c r="I342" s="3">
        <f t="shared" si="179"/>
        <v>0</v>
      </c>
    </row>
    <row r="343" spans="1:9" s="2" customFormat="1" hidden="1" x14ac:dyDescent="0.2">
      <c r="A343" s="31" t="s">
        <v>49</v>
      </c>
      <c r="B343" s="63" t="s">
        <v>50</v>
      </c>
      <c r="C343" s="24">
        <v>0</v>
      </c>
      <c r="D343" s="24">
        <f t="shared" ref="D343:H343" si="182">SUM(D347,D348,D349)</f>
        <v>0</v>
      </c>
      <c r="E343" s="24">
        <f t="shared" si="182"/>
        <v>0</v>
      </c>
      <c r="F343" s="24">
        <f t="shared" si="182"/>
        <v>0</v>
      </c>
      <c r="G343" s="24">
        <f t="shared" si="182"/>
        <v>0</v>
      </c>
      <c r="H343" s="25">
        <f t="shared" si="182"/>
        <v>0</v>
      </c>
      <c r="I343" s="3">
        <f t="shared" si="179"/>
        <v>0</v>
      </c>
    </row>
    <row r="344" spans="1:9" s="2" customFormat="1" hidden="1" x14ac:dyDescent="0.2">
      <c r="A344" s="82" t="s">
        <v>1</v>
      </c>
      <c r="B344" s="63"/>
      <c r="C344" s="24"/>
      <c r="D344" s="24"/>
      <c r="E344" s="24"/>
      <c r="F344" s="24"/>
      <c r="G344" s="24"/>
      <c r="H344" s="25"/>
      <c r="I344" s="3">
        <f t="shared" si="179"/>
        <v>0</v>
      </c>
    </row>
    <row r="345" spans="1:9" s="2" customFormat="1" hidden="1" x14ac:dyDescent="0.2">
      <c r="A345" s="32" t="s">
        <v>36</v>
      </c>
      <c r="B345" s="59"/>
      <c r="C345" s="24">
        <v>0</v>
      </c>
      <c r="D345" s="24">
        <f t="shared" ref="D345:H345" si="183">D347+D348+D349-D346</f>
        <v>0</v>
      </c>
      <c r="E345" s="24">
        <f t="shared" si="183"/>
        <v>0</v>
      </c>
      <c r="F345" s="24">
        <f t="shared" si="183"/>
        <v>0</v>
      </c>
      <c r="G345" s="24">
        <f t="shared" si="183"/>
        <v>0</v>
      </c>
      <c r="H345" s="25">
        <f t="shared" si="183"/>
        <v>0</v>
      </c>
      <c r="I345" s="3">
        <f t="shared" si="179"/>
        <v>0</v>
      </c>
    </row>
    <row r="346" spans="1:9" s="2" customFormat="1" hidden="1" x14ac:dyDescent="0.2">
      <c r="A346" s="32" t="s">
        <v>37</v>
      </c>
      <c r="B346" s="59"/>
      <c r="C346" s="24">
        <v>0</v>
      </c>
      <c r="D346" s="24">
        <f t="shared" ref="D346:H349" si="184">D393</f>
        <v>0</v>
      </c>
      <c r="E346" s="24">
        <f t="shared" si="184"/>
        <v>0</v>
      </c>
      <c r="F346" s="24">
        <f t="shared" si="184"/>
        <v>0</v>
      </c>
      <c r="G346" s="24">
        <f t="shared" si="184"/>
        <v>0</v>
      </c>
      <c r="H346" s="25">
        <f t="shared" si="184"/>
        <v>0</v>
      </c>
      <c r="I346" s="3">
        <f t="shared" si="179"/>
        <v>0</v>
      </c>
    </row>
    <row r="347" spans="1:9" s="2" customFormat="1" hidden="1" x14ac:dyDescent="0.2">
      <c r="A347" s="20" t="s">
        <v>38</v>
      </c>
      <c r="B347" s="61" t="s">
        <v>51</v>
      </c>
      <c r="C347" s="21">
        <v>0</v>
      </c>
      <c r="D347" s="21">
        <f t="shared" si="184"/>
        <v>0</v>
      </c>
      <c r="E347" s="21">
        <f t="shared" ref="E347:E349" si="185">C347+D347</f>
        <v>0</v>
      </c>
      <c r="F347" s="21">
        <f t="shared" si="184"/>
        <v>0</v>
      </c>
      <c r="G347" s="21">
        <f t="shared" si="184"/>
        <v>0</v>
      </c>
      <c r="H347" s="22">
        <f t="shared" si="184"/>
        <v>0</v>
      </c>
      <c r="I347" s="3">
        <f t="shared" si="179"/>
        <v>0</v>
      </c>
    </row>
    <row r="348" spans="1:9" s="2" customFormat="1" hidden="1" x14ac:dyDescent="0.2">
      <c r="A348" s="20" t="s">
        <v>40</v>
      </c>
      <c r="B348" s="61" t="s">
        <v>52</v>
      </c>
      <c r="C348" s="21">
        <v>0</v>
      </c>
      <c r="D348" s="21">
        <f t="shared" si="184"/>
        <v>0</v>
      </c>
      <c r="E348" s="21">
        <f t="shared" si="185"/>
        <v>0</v>
      </c>
      <c r="F348" s="21">
        <f t="shared" si="184"/>
        <v>0</v>
      </c>
      <c r="G348" s="21">
        <f t="shared" si="184"/>
        <v>0</v>
      </c>
      <c r="H348" s="22">
        <f t="shared" si="184"/>
        <v>0</v>
      </c>
      <c r="I348" s="3">
        <f t="shared" si="179"/>
        <v>0</v>
      </c>
    </row>
    <row r="349" spans="1:9" s="2" customFormat="1" hidden="1" x14ac:dyDescent="0.2">
      <c r="A349" s="20" t="s">
        <v>42</v>
      </c>
      <c r="B349" s="61" t="s">
        <v>53</v>
      </c>
      <c r="C349" s="21">
        <v>0</v>
      </c>
      <c r="D349" s="21">
        <f t="shared" si="184"/>
        <v>0</v>
      </c>
      <c r="E349" s="21">
        <f t="shared" si="185"/>
        <v>0</v>
      </c>
      <c r="F349" s="21">
        <f t="shared" si="184"/>
        <v>0</v>
      </c>
      <c r="G349" s="21">
        <f t="shared" si="184"/>
        <v>0</v>
      </c>
      <c r="H349" s="22">
        <f t="shared" si="184"/>
        <v>0</v>
      </c>
      <c r="I349" s="3">
        <f t="shared" si="179"/>
        <v>0</v>
      </c>
    </row>
    <row r="350" spans="1:9" s="2" customFormat="1" hidden="1" x14ac:dyDescent="0.2">
      <c r="A350" s="83"/>
      <c r="B350" s="95"/>
      <c r="C350" s="21"/>
      <c r="D350" s="21"/>
      <c r="E350" s="21"/>
      <c r="F350" s="21"/>
      <c r="G350" s="21"/>
      <c r="H350" s="22"/>
      <c r="I350" s="3">
        <f t="shared" si="179"/>
        <v>0</v>
      </c>
    </row>
    <row r="351" spans="1:9" s="2" customFormat="1" hidden="1" x14ac:dyDescent="0.2">
      <c r="A351" s="26" t="s">
        <v>54</v>
      </c>
      <c r="B351" s="63" t="s">
        <v>55</v>
      </c>
      <c r="C351" s="24">
        <v>0</v>
      </c>
      <c r="D351" s="24">
        <f t="shared" ref="D351" si="186">D398</f>
        <v>0</v>
      </c>
      <c r="E351" s="24">
        <f>C351+D351</f>
        <v>0</v>
      </c>
      <c r="F351" s="24">
        <f t="shared" ref="F351:H351" si="187">F398</f>
        <v>0</v>
      </c>
      <c r="G351" s="24">
        <f t="shared" si="187"/>
        <v>0</v>
      </c>
      <c r="H351" s="25">
        <f t="shared" si="187"/>
        <v>0</v>
      </c>
      <c r="I351" s="3">
        <f t="shared" si="179"/>
        <v>0</v>
      </c>
    </row>
    <row r="352" spans="1:9" s="2" customFormat="1" hidden="1" x14ac:dyDescent="0.2">
      <c r="A352" s="81"/>
      <c r="B352" s="95"/>
      <c r="C352" s="21"/>
      <c r="D352" s="21"/>
      <c r="E352" s="21"/>
      <c r="F352" s="21"/>
      <c r="G352" s="21"/>
      <c r="H352" s="22"/>
      <c r="I352" s="3">
        <f t="shared" si="179"/>
        <v>0</v>
      </c>
    </row>
    <row r="353" spans="1:11" s="142" customFormat="1" ht="25.5" x14ac:dyDescent="0.2">
      <c r="A353" s="152" t="s">
        <v>65</v>
      </c>
      <c r="B353" s="153"/>
      <c r="C353" s="154">
        <v>14403.5</v>
      </c>
      <c r="D353" s="154">
        <f t="shared" ref="D353:H353" si="188">D354</f>
        <v>0</v>
      </c>
      <c r="E353" s="154">
        <f t="shared" si="188"/>
        <v>14403.5</v>
      </c>
      <c r="F353" s="154">
        <f t="shared" si="188"/>
        <v>0</v>
      </c>
      <c r="G353" s="154">
        <f t="shared" si="188"/>
        <v>0</v>
      </c>
      <c r="H353" s="155">
        <f t="shared" si="188"/>
        <v>0</v>
      </c>
      <c r="I353" s="137">
        <f t="shared" si="179"/>
        <v>14403.5</v>
      </c>
    </row>
    <row r="354" spans="1:11" s="161" customFormat="1" x14ac:dyDescent="0.2">
      <c r="A354" s="156" t="s">
        <v>61</v>
      </c>
      <c r="B354" s="157"/>
      <c r="C354" s="158">
        <v>14403.5</v>
      </c>
      <c r="D354" s="158">
        <f t="shared" ref="D354:H354" si="189">SUM(D355,D356,D357,D358)</f>
        <v>0</v>
      </c>
      <c r="E354" s="158">
        <f t="shared" si="189"/>
        <v>14403.5</v>
      </c>
      <c r="F354" s="158">
        <f t="shared" si="189"/>
        <v>0</v>
      </c>
      <c r="G354" s="158">
        <f t="shared" si="189"/>
        <v>0</v>
      </c>
      <c r="H354" s="159">
        <f t="shared" si="189"/>
        <v>0</v>
      </c>
      <c r="I354" s="160">
        <f t="shared" si="179"/>
        <v>14403.5</v>
      </c>
    </row>
    <row r="355" spans="1:11" x14ac:dyDescent="0.2">
      <c r="A355" s="20" t="s">
        <v>6</v>
      </c>
      <c r="B355" s="48"/>
      <c r="C355" s="101">
        <v>5876.9</v>
      </c>
      <c r="D355" s="101"/>
      <c r="E355" s="101">
        <f>SUM(C355,D355)</f>
        <v>5876.9</v>
      </c>
      <c r="F355" s="101"/>
      <c r="G355" s="101"/>
      <c r="H355" s="143"/>
      <c r="I355" s="119">
        <f t="shared" si="179"/>
        <v>5876.9</v>
      </c>
      <c r="K355" s="117">
        <v>2.5899999999999999E-2</v>
      </c>
    </row>
    <row r="356" spans="1:11" s="2" customFormat="1" hidden="1" x14ac:dyDescent="0.2">
      <c r="A356" s="20" t="s">
        <v>7</v>
      </c>
      <c r="B356" s="94"/>
      <c r="C356" s="21">
        <v>0</v>
      </c>
      <c r="D356" s="21"/>
      <c r="E356" s="21">
        <f t="shared" ref="E356:E357" si="190">SUM(C356,D356)</f>
        <v>0</v>
      </c>
      <c r="F356" s="21"/>
      <c r="G356" s="21"/>
      <c r="H356" s="22"/>
      <c r="I356" s="3">
        <f t="shared" si="179"/>
        <v>0</v>
      </c>
    </row>
    <row r="357" spans="1:11" s="2" customFormat="1" ht="38.25" hidden="1" x14ac:dyDescent="0.2">
      <c r="A357" s="20" t="s">
        <v>8</v>
      </c>
      <c r="B357" s="48">
        <v>420269</v>
      </c>
      <c r="C357" s="21">
        <v>0</v>
      </c>
      <c r="D357" s="21"/>
      <c r="E357" s="21">
        <f t="shared" si="190"/>
        <v>0</v>
      </c>
      <c r="F357" s="21"/>
      <c r="G357" s="21"/>
      <c r="H357" s="22"/>
      <c r="I357" s="3">
        <f t="shared" si="179"/>
        <v>0</v>
      </c>
      <c r="K357" s="2">
        <v>0.12920000000000001</v>
      </c>
    </row>
    <row r="358" spans="1:11" ht="25.5" x14ac:dyDescent="0.2">
      <c r="A358" s="23" t="s">
        <v>9</v>
      </c>
      <c r="B358" s="49" t="s">
        <v>10</v>
      </c>
      <c r="C358" s="24">
        <v>8526.6</v>
      </c>
      <c r="D358" s="24">
        <f t="shared" ref="D358:H358" si="191">SUM(D359,D363,D367)</f>
        <v>0</v>
      </c>
      <c r="E358" s="24">
        <f t="shared" si="191"/>
        <v>8526.6</v>
      </c>
      <c r="F358" s="24">
        <f t="shared" si="191"/>
        <v>0</v>
      </c>
      <c r="G358" s="24">
        <f t="shared" si="191"/>
        <v>0</v>
      </c>
      <c r="H358" s="25">
        <f t="shared" si="191"/>
        <v>0</v>
      </c>
      <c r="I358" s="119">
        <f t="shared" si="179"/>
        <v>8526.6</v>
      </c>
    </row>
    <row r="359" spans="1:11" x14ac:dyDescent="0.2">
      <c r="A359" s="26" t="s">
        <v>11</v>
      </c>
      <c r="B359" s="50" t="s">
        <v>12</v>
      </c>
      <c r="C359" s="24">
        <v>8526.6</v>
      </c>
      <c r="D359" s="24">
        <f t="shared" ref="D359:H359" si="192">SUM(D360:D362)</f>
        <v>0</v>
      </c>
      <c r="E359" s="24">
        <f t="shared" si="192"/>
        <v>8526.6</v>
      </c>
      <c r="F359" s="24">
        <f t="shared" si="192"/>
        <v>0</v>
      </c>
      <c r="G359" s="24">
        <f t="shared" si="192"/>
        <v>0</v>
      </c>
      <c r="H359" s="25">
        <f t="shared" si="192"/>
        <v>0</v>
      </c>
      <c r="I359" s="119">
        <f t="shared" si="179"/>
        <v>8526.6</v>
      </c>
      <c r="K359" s="117">
        <v>0.84489999999999998</v>
      </c>
    </row>
    <row r="360" spans="1:11" x14ac:dyDescent="0.2">
      <c r="A360" s="27" t="s">
        <v>13</v>
      </c>
      <c r="B360" s="51" t="s">
        <v>14</v>
      </c>
      <c r="C360" s="101">
        <v>8526.6</v>
      </c>
      <c r="D360" s="101"/>
      <c r="E360" s="101">
        <f t="shared" ref="E360:E362" si="193">SUM(C360,D360)</f>
        <v>8526.6</v>
      </c>
      <c r="F360" s="101"/>
      <c r="G360" s="101"/>
      <c r="H360" s="143"/>
      <c r="I360" s="119">
        <f t="shared" si="179"/>
        <v>8526.6</v>
      </c>
    </row>
    <row r="361" spans="1:11" s="2" customFormat="1" hidden="1" x14ac:dyDescent="0.2">
      <c r="A361" s="27" t="s">
        <v>15</v>
      </c>
      <c r="B361" s="52" t="s">
        <v>16</v>
      </c>
      <c r="C361" s="21">
        <v>0</v>
      </c>
      <c r="D361" s="21"/>
      <c r="E361" s="21">
        <f t="shared" si="193"/>
        <v>0</v>
      </c>
      <c r="F361" s="21"/>
      <c r="G361" s="21"/>
      <c r="H361" s="22"/>
      <c r="I361" s="3">
        <f t="shared" si="179"/>
        <v>0</v>
      </c>
    </row>
    <row r="362" spans="1:11" s="2" customFormat="1" hidden="1" x14ac:dyDescent="0.2">
      <c r="A362" s="27" t="s">
        <v>17</v>
      </c>
      <c r="B362" s="52" t="s">
        <v>18</v>
      </c>
      <c r="C362" s="21">
        <v>0</v>
      </c>
      <c r="D362" s="21"/>
      <c r="E362" s="21">
        <f t="shared" si="193"/>
        <v>0</v>
      </c>
      <c r="F362" s="21"/>
      <c r="G362" s="21"/>
      <c r="H362" s="22"/>
      <c r="I362" s="3">
        <f t="shared" si="179"/>
        <v>0</v>
      </c>
    </row>
    <row r="363" spans="1:11" s="2" customFormat="1" hidden="1" x14ac:dyDescent="0.2">
      <c r="A363" s="26" t="s">
        <v>19</v>
      </c>
      <c r="B363" s="53" t="s">
        <v>20</v>
      </c>
      <c r="C363" s="24">
        <v>0</v>
      </c>
      <c r="D363" s="24">
        <f t="shared" ref="D363:H363" si="194">SUM(D364:D366)</f>
        <v>0</v>
      </c>
      <c r="E363" s="24">
        <f t="shared" si="194"/>
        <v>0</v>
      </c>
      <c r="F363" s="24">
        <f t="shared" si="194"/>
        <v>0</v>
      </c>
      <c r="G363" s="24">
        <f t="shared" si="194"/>
        <v>0</v>
      </c>
      <c r="H363" s="25">
        <f t="shared" si="194"/>
        <v>0</v>
      </c>
      <c r="I363" s="3">
        <f t="shared" si="179"/>
        <v>0</v>
      </c>
    </row>
    <row r="364" spans="1:11" s="2" customFormat="1" hidden="1" x14ac:dyDescent="0.2">
      <c r="A364" s="27" t="s">
        <v>13</v>
      </c>
      <c r="B364" s="52" t="s">
        <v>21</v>
      </c>
      <c r="C364" s="21">
        <v>0</v>
      </c>
      <c r="D364" s="21"/>
      <c r="E364" s="21">
        <f t="shared" ref="E364:E366" si="195">SUM(C364,D364)</f>
        <v>0</v>
      </c>
      <c r="F364" s="21"/>
      <c r="G364" s="21"/>
      <c r="H364" s="22"/>
      <c r="I364" s="3">
        <f t="shared" si="179"/>
        <v>0</v>
      </c>
    </row>
    <row r="365" spans="1:11" s="2" customFormat="1" hidden="1" x14ac:dyDescent="0.2">
      <c r="A365" s="27" t="s">
        <v>15</v>
      </c>
      <c r="B365" s="52" t="s">
        <v>22</v>
      </c>
      <c r="C365" s="21">
        <v>0</v>
      </c>
      <c r="D365" s="21"/>
      <c r="E365" s="21">
        <f t="shared" si="195"/>
        <v>0</v>
      </c>
      <c r="F365" s="21"/>
      <c r="G365" s="21"/>
      <c r="H365" s="22"/>
      <c r="I365" s="3">
        <f t="shared" si="179"/>
        <v>0</v>
      </c>
    </row>
    <row r="366" spans="1:11" s="2" customFormat="1" hidden="1" x14ac:dyDescent="0.2">
      <c r="A366" s="27" t="s">
        <v>17</v>
      </c>
      <c r="B366" s="52" t="s">
        <v>23</v>
      </c>
      <c r="C366" s="21">
        <v>0</v>
      </c>
      <c r="D366" s="21"/>
      <c r="E366" s="21">
        <f t="shared" si="195"/>
        <v>0</v>
      </c>
      <c r="F366" s="21"/>
      <c r="G366" s="21"/>
      <c r="H366" s="22"/>
      <c r="I366" s="3">
        <f t="shared" si="179"/>
        <v>0</v>
      </c>
    </row>
    <row r="367" spans="1:11" s="2" customFormat="1" hidden="1" x14ac:dyDescent="0.2">
      <c r="A367" s="26" t="s">
        <v>24</v>
      </c>
      <c r="B367" s="53" t="s">
        <v>25</v>
      </c>
      <c r="C367" s="24">
        <v>0</v>
      </c>
      <c r="D367" s="24">
        <f t="shared" ref="D367:H367" si="196">SUM(D368:D370)</f>
        <v>0</v>
      </c>
      <c r="E367" s="24">
        <f t="shared" si="196"/>
        <v>0</v>
      </c>
      <c r="F367" s="24">
        <f t="shared" si="196"/>
        <v>0</v>
      </c>
      <c r="G367" s="24">
        <f t="shared" si="196"/>
        <v>0</v>
      </c>
      <c r="H367" s="25">
        <f t="shared" si="196"/>
        <v>0</v>
      </c>
      <c r="I367" s="3">
        <f t="shared" si="179"/>
        <v>0</v>
      </c>
    </row>
    <row r="368" spans="1:11" s="2" customFormat="1" hidden="1" x14ac:dyDescent="0.2">
      <c r="A368" s="27" t="s">
        <v>13</v>
      </c>
      <c r="B368" s="52" t="s">
        <v>26</v>
      </c>
      <c r="C368" s="21">
        <v>0</v>
      </c>
      <c r="D368" s="21"/>
      <c r="E368" s="21">
        <f t="shared" ref="E368:E370" si="197">SUM(C368,D368)</f>
        <v>0</v>
      </c>
      <c r="F368" s="21"/>
      <c r="G368" s="21"/>
      <c r="H368" s="22"/>
      <c r="I368" s="3">
        <f t="shared" si="179"/>
        <v>0</v>
      </c>
    </row>
    <row r="369" spans="1:11" s="2" customFormat="1" hidden="1" x14ac:dyDescent="0.2">
      <c r="A369" s="27" t="s">
        <v>15</v>
      </c>
      <c r="B369" s="52" t="s">
        <v>27</v>
      </c>
      <c r="C369" s="21">
        <v>0</v>
      </c>
      <c r="D369" s="21"/>
      <c r="E369" s="21">
        <f t="shared" si="197"/>
        <v>0</v>
      </c>
      <c r="F369" s="21"/>
      <c r="G369" s="21"/>
      <c r="H369" s="22"/>
      <c r="I369" s="3">
        <f t="shared" si="179"/>
        <v>0</v>
      </c>
    </row>
    <row r="370" spans="1:11" s="2" customFormat="1" hidden="1" x14ac:dyDescent="0.2">
      <c r="A370" s="27" t="s">
        <v>17</v>
      </c>
      <c r="B370" s="52" t="s">
        <v>28</v>
      </c>
      <c r="C370" s="21">
        <v>0</v>
      </c>
      <c r="D370" s="21"/>
      <c r="E370" s="21">
        <f t="shared" si="197"/>
        <v>0</v>
      </c>
      <c r="F370" s="21"/>
      <c r="G370" s="21"/>
      <c r="H370" s="22"/>
      <c r="I370" s="3">
        <f t="shared" si="179"/>
        <v>0</v>
      </c>
    </row>
    <row r="371" spans="1:11" s="161" customFormat="1" x14ac:dyDescent="0.2">
      <c r="A371" s="156" t="s">
        <v>80</v>
      </c>
      <c r="B371" s="157"/>
      <c r="C371" s="158">
        <v>14403.5</v>
      </c>
      <c r="D371" s="158">
        <f t="shared" ref="D371:H371" si="198">SUM(D372,D375,D398)</f>
        <v>0</v>
      </c>
      <c r="E371" s="158">
        <f t="shared" si="198"/>
        <v>14403.5</v>
      </c>
      <c r="F371" s="158">
        <f t="shared" si="198"/>
        <v>0</v>
      </c>
      <c r="G371" s="158">
        <f t="shared" si="198"/>
        <v>0</v>
      </c>
      <c r="H371" s="159">
        <f t="shared" si="198"/>
        <v>0</v>
      </c>
      <c r="I371" s="160">
        <f t="shared" si="179"/>
        <v>14403.5</v>
      </c>
    </row>
    <row r="372" spans="1:11" x14ac:dyDescent="0.2">
      <c r="A372" s="31" t="s">
        <v>30</v>
      </c>
      <c r="B372" s="55">
        <v>20</v>
      </c>
      <c r="C372" s="24">
        <v>2</v>
      </c>
      <c r="D372" s="24">
        <f t="shared" ref="D372:H372" si="199">SUM(D373)</f>
        <v>0</v>
      </c>
      <c r="E372" s="24">
        <f t="shared" si="199"/>
        <v>2</v>
      </c>
      <c r="F372" s="24">
        <f t="shared" si="199"/>
        <v>0</v>
      </c>
      <c r="G372" s="24">
        <f t="shared" si="199"/>
        <v>0</v>
      </c>
      <c r="H372" s="25">
        <f t="shared" si="199"/>
        <v>0</v>
      </c>
      <c r="I372" s="119">
        <f t="shared" si="179"/>
        <v>2</v>
      </c>
    </row>
    <row r="373" spans="1:11" x14ac:dyDescent="0.2">
      <c r="A373" s="27" t="s">
        <v>31</v>
      </c>
      <c r="B373" s="56" t="s">
        <v>32</v>
      </c>
      <c r="C373" s="101">
        <v>2</v>
      </c>
      <c r="D373" s="101"/>
      <c r="E373" s="101">
        <f>C373+D373</f>
        <v>2</v>
      </c>
      <c r="F373" s="101"/>
      <c r="G373" s="101"/>
      <c r="H373" s="143"/>
      <c r="I373" s="119">
        <f t="shared" si="179"/>
        <v>2</v>
      </c>
    </row>
    <row r="374" spans="1:11" s="2" customFormat="1" hidden="1" x14ac:dyDescent="0.2">
      <c r="A374" s="27"/>
      <c r="B374" s="51"/>
      <c r="C374" s="21"/>
      <c r="D374" s="21"/>
      <c r="E374" s="21"/>
      <c r="F374" s="21"/>
      <c r="G374" s="21"/>
      <c r="H374" s="22"/>
      <c r="I374" s="3">
        <f t="shared" si="179"/>
        <v>0</v>
      </c>
    </row>
    <row r="375" spans="1:11" ht="25.5" x14ac:dyDescent="0.2">
      <c r="A375" s="31" t="s">
        <v>33</v>
      </c>
      <c r="B375" s="57">
        <v>58</v>
      </c>
      <c r="C375" s="24">
        <v>14401.5</v>
      </c>
      <c r="D375" s="24">
        <f t="shared" ref="D375:H375" si="200">SUM(D376,D383,D390)</f>
        <v>0</v>
      </c>
      <c r="E375" s="24">
        <f t="shared" si="200"/>
        <v>14401.5</v>
      </c>
      <c r="F375" s="24">
        <f t="shared" si="200"/>
        <v>0</v>
      </c>
      <c r="G375" s="24">
        <f t="shared" si="200"/>
        <v>0</v>
      </c>
      <c r="H375" s="25">
        <f t="shared" si="200"/>
        <v>0</v>
      </c>
      <c r="I375" s="119">
        <f t="shared" si="179"/>
        <v>14401.5</v>
      </c>
    </row>
    <row r="376" spans="1:11" x14ac:dyDescent="0.2">
      <c r="A376" s="31" t="s">
        <v>34</v>
      </c>
      <c r="B376" s="58" t="s">
        <v>35</v>
      </c>
      <c r="C376" s="24">
        <v>14401.5</v>
      </c>
      <c r="D376" s="24">
        <f t="shared" ref="D376:H376" si="201">SUM(D380,D381,D382)</f>
        <v>0</v>
      </c>
      <c r="E376" s="24">
        <f t="shared" si="201"/>
        <v>14401.5</v>
      </c>
      <c r="F376" s="24">
        <f t="shared" si="201"/>
        <v>0</v>
      </c>
      <c r="G376" s="24">
        <f t="shared" si="201"/>
        <v>0</v>
      </c>
      <c r="H376" s="25">
        <f t="shared" si="201"/>
        <v>0</v>
      </c>
      <c r="I376" s="119">
        <f t="shared" si="179"/>
        <v>14401.5</v>
      </c>
    </row>
    <row r="377" spans="1:11" s="2" customFormat="1" hidden="1" x14ac:dyDescent="0.2">
      <c r="A377" s="32" t="s">
        <v>1</v>
      </c>
      <c r="B377" s="59"/>
      <c r="C377" s="24"/>
      <c r="D377" s="24"/>
      <c r="E377" s="24"/>
      <c r="F377" s="24"/>
      <c r="G377" s="24"/>
      <c r="H377" s="25"/>
      <c r="I377" s="3">
        <f t="shared" si="179"/>
        <v>0</v>
      </c>
    </row>
    <row r="378" spans="1:11" s="2" customFormat="1" hidden="1" x14ac:dyDescent="0.2">
      <c r="A378" s="32" t="s">
        <v>36</v>
      </c>
      <c r="B378" s="59"/>
      <c r="C378" s="24">
        <v>0</v>
      </c>
      <c r="D378" s="24">
        <f t="shared" ref="D378:H378" si="202">D380+D381+D382-D379</f>
        <v>0</v>
      </c>
      <c r="E378" s="24">
        <f t="shared" si="202"/>
        <v>0</v>
      </c>
      <c r="F378" s="24">
        <f>F380+F381+F382-F379</f>
        <v>0</v>
      </c>
      <c r="G378" s="24">
        <f t="shared" si="202"/>
        <v>0</v>
      </c>
      <c r="H378" s="25">
        <f t="shared" si="202"/>
        <v>0</v>
      </c>
      <c r="I378" s="3">
        <f t="shared" si="179"/>
        <v>0</v>
      </c>
    </row>
    <row r="379" spans="1:11" x14ac:dyDescent="0.2">
      <c r="A379" s="32" t="s">
        <v>37</v>
      </c>
      <c r="B379" s="59"/>
      <c r="C379" s="24">
        <v>14401.5</v>
      </c>
      <c r="D379" s="24"/>
      <c r="E379" s="24">
        <f t="shared" ref="E379:E382" si="203">C379+D379</f>
        <v>14401.5</v>
      </c>
      <c r="F379" s="24"/>
      <c r="G379" s="24"/>
      <c r="H379" s="25"/>
      <c r="I379" s="119">
        <f t="shared" si="179"/>
        <v>14401.5</v>
      </c>
    </row>
    <row r="380" spans="1:11" x14ac:dyDescent="0.2">
      <c r="A380" s="20" t="s">
        <v>38</v>
      </c>
      <c r="B380" s="60" t="s">
        <v>39</v>
      </c>
      <c r="C380" s="101">
        <v>2233.6999999999998</v>
      </c>
      <c r="D380" s="101"/>
      <c r="E380" s="101">
        <f t="shared" si="203"/>
        <v>2233.6999999999998</v>
      </c>
      <c r="F380" s="101"/>
      <c r="G380" s="101"/>
      <c r="H380" s="143"/>
      <c r="I380" s="119">
        <f t="shared" si="179"/>
        <v>2233.6999999999998</v>
      </c>
      <c r="J380" s="117">
        <v>2.5899999999999999E-2</v>
      </c>
      <c r="K380" s="117">
        <v>0.12920000000000001</v>
      </c>
    </row>
    <row r="381" spans="1:11" x14ac:dyDescent="0.2">
      <c r="A381" s="20" t="s">
        <v>40</v>
      </c>
      <c r="B381" s="60" t="s">
        <v>41</v>
      </c>
      <c r="C381" s="101">
        <v>12167.8</v>
      </c>
      <c r="D381" s="101"/>
      <c r="E381" s="101">
        <f t="shared" si="203"/>
        <v>12167.8</v>
      </c>
      <c r="F381" s="101"/>
      <c r="G381" s="101"/>
      <c r="H381" s="143"/>
      <c r="I381" s="119">
        <f t="shared" si="179"/>
        <v>12167.8</v>
      </c>
      <c r="J381" s="117">
        <v>0.84489999999999998</v>
      </c>
    </row>
    <row r="382" spans="1:11" s="2" customFormat="1" hidden="1" x14ac:dyDescent="0.2">
      <c r="A382" s="20" t="s">
        <v>42</v>
      </c>
      <c r="B382" s="61" t="s">
        <v>43</v>
      </c>
      <c r="C382" s="21">
        <v>0</v>
      </c>
      <c r="D382" s="21"/>
      <c r="E382" s="21">
        <f t="shared" si="203"/>
        <v>0</v>
      </c>
      <c r="F382" s="21"/>
      <c r="G382" s="21"/>
      <c r="H382" s="22"/>
      <c r="I382" s="3">
        <f t="shared" si="179"/>
        <v>0</v>
      </c>
    </row>
    <row r="383" spans="1:11" s="2" customFormat="1" hidden="1" x14ac:dyDescent="0.2">
      <c r="A383" s="31" t="s">
        <v>44</v>
      </c>
      <c r="B383" s="62" t="s">
        <v>45</v>
      </c>
      <c r="C383" s="24">
        <v>0</v>
      </c>
      <c r="D383" s="24">
        <f t="shared" ref="D383:H383" si="204">SUM(D387,D388,D389)</f>
        <v>0</v>
      </c>
      <c r="E383" s="24">
        <f t="shared" si="204"/>
        <v>0</v>
      </c>
      <c r="F383" s="24">
        <f t="shared" si="204"/>
        <v>0</v>
      </c>
      <c r="G383" s="24">
        <f t="shared" si="204"/>
        <v>0</v>
      </c>
      <c r="H383" s="25">
        <f t="shared" si="204"/>
        <v>0</v>
      </c>
      <c r="I383" s="3">
        <f t="shared" si="179"/>
        <v>0</v>
      </c>
    </row>
    <row r="384" spans="1:11" s="2" customFormat="1" hidden="1" x14ac:dyDescent="0.2">
      <c r="A384" s="82" t="s">
        <v>1</v>
      </c>
      <c r="B384" s="62"/>
      <c r="C384" s="24"/>
      <c r="D384" s="24"/>
      <c r="E384" s="24"/>
      <c r="F384" s="24"/>
      <c r="G384" s="24"/>
      <c r="H384" s="25"/>
      <c r="I384" s="3">
        <f t="shared" si="179"/>
        <v>0</v>
      </c>
    </row>
    <row r="385" spans="1:9" s="2" customFormat="1" hidden="1" x14ac:dyDescent="0.2">
      <c r="A385" s="32" t="s">
        <v>36</v>
      </c>
      <c r="B385" s="59"/>
      <c r="C385" s="24">
        <v>0</v>
      </c>
      <c r="D385" s="24">
        <f t="shared" ref="D385:H385" si="205">D387+D388+D389-D386</f>
        <v>0</v>
      </c>
      <c r="E385" s="24">
        <f t="shared" si="205"/>
        <v>0</v>
      </c>
      <c r="F385" s="24">
        <f t="shared" si="205"/>
        <v>0</v>
      </c>
      <c r="G385" s="24">
        <f t="shared" si="205"/>
        <v>0</v>
      </c>
      <c r="H385" s="25">
        <f t="shared" si="205"/>
        <v>0</v>
      </c>
      <c r="I385" s="3">
        <f t="shared" si="179"/>
        <v>0</v>
      </c>
    </row>
    <row r="386" spans="1:9" s="2" customFormat="1" hidden="1" x14ac:dyDescent="0.2">
      <c r="A386" s="32" t="s">
        <v>37</v>
      </c>
      <c r="B386" s="59"/>
      <c r="C386" s="24">
        <v>0</v>
      </c>
      <c r="D386" s="24"/>
      <c r="E386" s="24">
        <f t="shared" ref="E386:E389" si="206">C386+D386</f>
        <v>0</v>
      </c>
      <c r="F386" s="24"/>
      <c r="G386" s="24"/>
      <c r="H386" s="25"/>
      <c r="I386" s="3">
        <f t="shared" si="179"/>
        <v>0</v>
      </c>
    </row>
    <row r="387" spans="1:9" s="2" customFormat="1" hidden="1" x14ac:dyDescent="0.2">
      <c r="A387" s="20" t="s">
        <v>38</v>
      </c>
      <c r="B387" s="61" t="s">
        <v>46</v>
      </c>
      <c r="C387" s="21">
        <v>0</v>
      </c>
      <c r="D387" s="21"/>
      <c r="E387" s="21">
        <f t="shared" si="206"/>
        <v>0</v>
      </c>
      <c r="F387" s="21"/>
      <c r="G387" s="21"/>
      <c r="H387" s="22"/>
      <c r="I387" s="3">
        <f t="shared" si="179"/>
        <v>0</v>
      </c>
    </row>
    <row r="388" spans="1:9" s="2" customFormat="1" hidden="1" x14ac:dyDescent="0.2">
      <c r="A388" s="20" t="s">
        <v>40</v>
      </c>
      <c r="B388" s="61" t="s">
        <v>47</v>
      </c>
      <c r="C388" s="21">
        <v>0</v>
      </c>
      <c r="D388" s="21"/>
      <c r="E388" s="21">
        <f t="shared" si="206"/>
        <v>0</v>
      </c>
      <c r="F388" s="21"/>
      <c r="G388" s="21"/>
      <c r="H388" s="22"/>
      <c r="I388" s="3">
        <f t="shared" si="179"/>
        <v>0</v>
      </c>
    </row>
    <row r="389" spans="1:9" s="2" customFormat="1" hidden="1" x14ac:dyDescent="0.2">
      <c r="A389" s="20" t="s">
        <v>42</v>
      </c>
      <c r="B389" s="61" t="s">
        <v>48</v>
      </c>
      <c r="C389" s="21">
        <v>0</v>
      </c>
      <c r="D389" s="21"/>
      <c r="E389" s="21">
        <f t="shared" si="206"/>
        <v>0</v>
      </c>
      <c r="F389" s="21"/>
      <c r="G389" s="21"/>
      <c r="H389" s="22"/>
      <c r="I389" s="3">
        <f t="shared" si="179"/>
        <v>0</v>
      </c>
    </row>
    <row r="390" spans="1:9" s="2" customFormat="1" hidden="1" x14ac:dyDescent="0.2">
      <c r="A390" s="31" t="s">
        <v>49</v>
      </c>
      <c r="B390" s="63" t="s">
        <v>50</v>
      </c>
      <c r="C390" s="24">
        <v>0</v>
      </c>
      <c r="D390" s="24">
        <f t="shared" ref="D390:H390" si="207">SUM(D394,D395,D396)</f>
        <v>0</v>
      </c>
      <c r="E390" s="24">
        <f t="shared" si="207"/>
        <v>0</v>
      </c>
      <c r="F390" s="24">
        <f t="shared" si="207"/>
        <v>0</v>
      </c>
      <c r="G390" s="24">
        <f t="shared" si="207"/>
        <v>0</v>
      </c>
      <c r="H390" s="25">
        <f t="shared" si="207"/>
        <v>0</v>
      </c>
      <c r="I390" s="3">
        <f t="shared" si="179"/>
        <v>0</v>
      </c>
    </row>
    <row r="391" spans="1:9" s="2" customFormat="1" hidden="1" x14ac:dyDescent="0.2">
      <c r="A391" s="82" t="s">
        <v>1</v>
      </c>
      <c r="B391" s="63"/>
      <c r="C391" s="24"/>
      <c r="D391" s="24"/>
      <c r="E391" s="24"/>
      <c r="F391" s="24"/>
      <c r="G391" s="24"/>
      <c r="H391" s="25"/>
      <c r="I391" s="3">
        <f t="shared" si="179"/>
        <v>0</v>
      </c>
    </row>
    <row r="392" spans="1:9" s="2" customFormat="1" hidden="1" x14ac:dyDescent="0.2">
      <c r="A392" s="32" t="s">
        <v>36</v>
      </c>
      <c r="B392" s="59"/>
      <c r="C392" s="24">
        <v>0</v>
      </c>
      <c r="D392" s="24">
        <f t="shared" ref="D392:H392" si="208">D394+D395+D396-D393</f>
        <v>0</v>
      </c>
      <c r="E392" s="24">
        <f t="shared" si="208"/>
        <v>0</v>
      </c>
      <c r="F392" s="24">
        <f t="shared" si="208"/>
        <v>0</v>
      </c>
      <c r="G392" s="24">
        <f t="shared" si="208"/>
        <v>0</v>
      </c>
      <c r="H392" s="25">
        <f t="shared" si="208"/>
        <v>0</v>
      </c>
      <c r="I392" s="3">
        <f t="shared" si="179"/>
        <v>0</v>
      </c>
    </row>
    <row r="393" spans="1:9" s="2" customFormat="1" hidden="1" x14ac:dyDescent="0.2">
      <c r="A393" s="32" t="s">
        <v>37</v>
      </c>
      <c r="B393" s="59"/>
      <c r="C393" s="24">
        <v>0</v>
      </c>
      <c r="D393" s="24"/>
      <c r="E393" s="24">
        <f t="shared" ref="E393:E396" si="209">C393+D393</f>
        <v>0</v>
      </c>
      <c r="F393" s="24"/>
      <c r="G393" s="24"/>
      <c r="H393" s="25"/>
      <c r="I393" s="3">
        <f t="shared" si="179"/>
        <v>0</v>
      </c>
    </row>
    <row r="394" spans="1:9" s="2" customFormat="1" hidden="1" x14ac:dyDescent="0.2">
      <c r="A394" s="20" t="s">
        <v>38</v>
      </c>
      <c r="B394" s="61" t="s">
        <v>51</v>
      </c>
      <c r="C394" s="21">
        <v>0</v>
      </c>
      <c r="D394" s="21"/>
      <c r="E394" s="21">
        <f t="shared" si="209"/>
        <v>0</v>
      </c>
      <c r="F394" s="21"/>
      <c r="G394" s="21"/>
      <c r="H394" s="22"/>
      <c r="I394" s="3">
        <f t="shared" si="179"/>
        <v>0</v>
      </c>
    </row>
    <row r="395" spans="1:9" s="2" customFormat="1" hidden="1" x14ac:dyDescent="0.2">
      <c r="A395" s="20" t="s">
        <v>40</v>
      </c>
      <c r="B395" s="61" t="s">
        <v>52</v>
      </c>
      <c r="C395" s="21">
        <v>0</v>
      </c>
      <c r="D395" s="21"/>
      <c r="E395" s="21">
        <f t="shared" si="209"/>
        <v>0</v>
      </c>
      <c r="F395" s="21"/>
      <c r="G395" s="21"/>
      <c r="H395" s="22"/>
      <c r="I395" s="3">
        <f t="shared" si="179"/>
        <v>0</v>
      </c>
    </row>
    <row r="396" spans="1:9" s="2" customFormat="1" hidden="1" x14ac:dyDescent="0.2">
      <c r="A396" s="20" t="s">
        <v>42</v>
      </c>
      <c r="B396" s="61" t="s">
        <v>53</v>
      </c>
      <c r="C396" s="21">
        <v>0</v>
      </c>
      <c r="D396" s="21"/>
      <c r="E396" s="21">
        <f t="shared" si="209"/>
        <v>0</v>
      </c>
      <c r="F396" s="21"/>
      <c r="G396" s="21"/>
      <c r="H396" s="22"/>
      <c r="I396" s="3">
        <f t="shared" si="179"/>
        <v>0</v>
      </c>
    </row>
    <row r="397" spans="1:9" s="2" customFormat="1" hidden="1" x14ac:dyDescent="0.2">
      <c r="A397" s="83"/>
      <c r="B397" s="95"/>
      <c r="C397" s="21"/>
      <c r="D397" s="21"/>
      <c r="E397" s="21"/>
      <c r="F397" s="21"/>
      <c r="G397" s="21"/>
      <c r="H397" s="22"/>
      <c r="I397" s="3">
        <f t="shared" si="179"/>
        <v>0</v>
      </c>
    </row>
    <row r="398" spans="1:9" s="2" customFormat="1" hidden="1" x14ac:dyDescent="0.2">
      <c r="A398" s="26" t="s">
        <v>54</v>
      </c>
      <c r="B398" s="63" t="s">
        <v>55</v>
      </c>
      <c r="C398" s="24">
        <v>0</v>
      </c>
      <c r="D398" s="24"/>
      <c r="E398" s="24">
        <f>C398+D398</f>
        <v>0</v>
      </c>
      <c r="F398" s="24"/>
      <c r="G398" s="24"/>
      <c r="H398" s="25"/>
      <c r="I398" s="3">
        <f t="shared" si="179"/>
        <v>0</v>
      </c>
    </row>
    <row r="399" spans="1:9" s="2" customFormat="1" hidden="1" x14ac:dyDescent="0.2">
      <c r="A399" s="83"/>
      <c r="B399" s="95"/>
      <c r="C399" s="21"/>
      <c r="D399" s="21"/>
      <c r="E399" s="21"/>
      <c r="F399" s="21"/>
      <c r="G399" s="21"/>
      <c r="H399" s="22"/>
      <c r="I399" s="3">
        <f t="shared" si="179"/>
        <v>0</v>
      </c>
    </row>
    <row r="400" spans="1:9" s="2" customFormat="1" hidden="1" x14ac:dyDescent="0.2">
      <c r="A400" s="26" t="s">
        <v>56</v>
      </c>
      <c r="B400" s="63"/>
      <c r="C400" s="24">
        <v>0</v>
      </c>
      <c r="D400" s="24">
        <f t="shared" ref="D400:H400" si="210">D353-D371</f>
        <v>0</v>
      </c>
      <c r="E400" s="24">
        <f t="shared" si="210"/>
        <v>0</v>
      </c>
      <c r="F400" s="24">
        <f t="shared" si="210"/>
        <v>0</v>
      </c>
      <c r="G400" s="24">
        <f t="shared" si="210"/>
        <v>0</v>
      </c>
      <c r="H400" s="25">
        <f t="shared" si="210"/>
        <v>0</v>
      </c>
      <c r="I400" s="3">
        <f t="shared" si="179"/>
        <v>0</v>
      </c>
    </row>
    <row r="401" spans="1:9" s="2" customFormat="1" hidden="1" x14ac:dyDescent="0.2">
      <c r="A401" s="81"/>
      <c r="B401" s="95"/>
      <c r="C401" s="21"/>
      <c r="D401" s="21"/>
      <c r="E401" s="21"/>
      <c r="F401" s="21"/>
      <c r="G401" s="21"/>
      <c r="H401" s="22"/>
      <c r="I401" s="3">
        <f t="shared" si="179"/>
        <v>0</v>
      </c>
    </row>
    <row r="402" spans="1:9" x14ac:dyDescent="0.2">
      <c r="A402" s="162" t="s">
        <v>83</v>
      </c>
      <c r="B402" s="163" t="s">
        <v>4</v>
      </c>
      <c r="C402" s="164">
        <v>12345</v>
      </c>
      <c r="D402" s="164">
        <f t="shared" ref="D402:H402" si="211">SUM(D432,D481,D529,D578)</f>
        <v>0</v>
      </c>
      <c r="E402" s="164">
        <f t="shared" si="211"/>
        <v>12345</v>
      </c>
      <c r="F402" s="164">
        <f t="shared" si="211"/>
        <v>0</v>
      </c>
      <c r="G402" s="164">
        <f t="shared" si="211"/>
        <v>0</v>
      </c>
      <c r="H402" s="165">
        <f t="shared" si="211"/>
        <v>0</v>
      </c>
      <c r="I402" s="119">
        <f t="shared" ref="I402:I465" si="212">SUM(E402:H402)</f>
        <v>12345</v>
      </c>
    </row>
    <row r="403" spans="1:9" x14ac:dyDescent="0.2">
      <c r="A403" s="148" t="s">
        <v>84</v>
      </c>
      <c r="B403" s="149"/>
      <c r="C403" s="150">
        <v>12345</v>
      </c>
      <c r="D403" s="150">
        <f t="shared" ref="D403:H403" si="213">SUM(D404,D407,D430)</f>
        <v>0</v>
      </c>
      <c r="E403" s="150">
        <f t="shared" si="213"/>
        <v>12345</v>
      </c>
      <c r="F403" s="150">
        <f t="shared" si="213"/>
        <v>0</v>
      </c>
      <c r="G403" s="150">
        <f t="shared" si="213"/>
        <v>0</v>
      </c>
      <c r="H403" s="151">
        <f t="shared" si="213"/>
        <v>0</v>
      </c>
      <c r="I403" s="119">
        <f t="shared" si="212"/>
        <v>12345</v>
      </c>
    </row>
    <row r="404" spans="1:9" s="2" customFormat="1" hidden="1" x14ac:dyDescent="0.2">
      <c r="A404" s="31" t="s">
        <v>30</v>
      </c>
      <c r="B404" s="55">
        <v>20</v>
      </c>
      <c r="C404" s="24">
        <v>0</v>
      </c>
      <c r="D404" s="24">
        <f t="shared" ref="D404:H404" si="214">SUM(D405)</f>
        <v>0</v>
      </c>
      <c r="E404" s="24">
        <f t="shared" si="214"/>
        <v>0</v>
      </c>
      <c r="F404" s="24">
        <f t="shared" si="214"/>
        <v>0</v>
      </c>
      <c r="G404" s="24">
        <f t="shared" si="214"/>
        <v>0</v>
      </c>
      <c r="H404" s="25">
        <f t="shared" si="214"/>
        <v>0</v>
      </c>
      <c r="I404" s="3">
        <f t="shared" si="212"/>
        <v>0</v>
      </c>
    </row>
    <row r="405" spans="1:9" s="2" customFormat="1" hidden="1" x14ac:dyDescent="0.2">
      <c r="A405" s="27" t="s">
        <v>31</v>
      </c>
      <c r="B405" s="56" t="s">
        <v>32</v>
      </c>
      <c r="C405" s="21">
        <v>0</v>
      </c>
      <c r="D405" s="21">
        <f>SUM(D452,D501,D549,D598)</f>
        <v>0</v>
      </c>
      <c r="E405" s="21">
        <f>C405+D405</f>
        <v>0</v>
      </c>
      <c r="F405" s="21">
        <f>SUM(F452,F501,F549,F598)</f>
        <v>0</v>
      </c>
      <c r="G405" s="21">
        <f>SUM(G452,G501,G549,G598)</f>
        <v>0</v>
      </c>
      <c r="H405" s="22">
        <f>SUM(H452,H501,H549,H598)</f>
        <v>0</v>
      </c>
      <c r="I405" s="3">
        <f t="shared" si="212"/>
        <v>0</v>
      </c>
    </row>
    <row r="406" spans="1:9" s="2" customFormat="1" hidden="1" x14ac:dyDescent="0.2">
      <c r="A406" s="27"/>
      <c r="B406" s="51"/>
      <c r="C406" s="21"/>
      <c r="D406" s="21"/>
      <c r="E406" s="21"/>
      <c r="F406" s="21"/>
      <c r="G406" s="21"/>
      <c r="H406" s="22"/>
      <c r="I406" s="3">
        <f t="shared" si="212"/>
        <v>0</v>
      </c>
    </row>
    <row r="407" spans="1:9" ht="25.5" x14ac:dyDescent="0.2">
      <c r="A407" s="31" t="s">
        <v>33</v>
      </c>
      <c r="B407" s="57">
        <v>58</v>
      </c>
      <c r="C407" s="24">
        <v>12345</v>
      </c>
      <c r="D407" s="24">
        <f t="shared" ref="D407:H407" si="215">SUM(D408,D415,D422)</f>
        <v>0</v>
      </c>
      <c r="E407" s="24">
        <f t="shared" si="215"/>
        <v>12345</v>
      </c>
      <c r="F407" s="24">
        <f t="shared" si="215"/>
        <v>0</v>
      </c>
      <c r="G407" s="24">
        <f t="shared" si="215"/>
        <v>0</v>
      </c>
      <c r="H407" s="25">
        <f t="shared" si="215"/>
        <v>0</v>
      </c>
      <c r="I407" s="119">
        <f t="shared" si="212"/>
        <v>12345</v>
      </c>
    </row>
    <row r="408" spans="1:9" x14ac:dyDescent="0.2">
      <c r="A408" s="31" t="s">
        <v>34</v>
      </c>
      <c r="B408" s="58" t="s">
        <v>35</v>
      </c>
      <c r="C408" s="24">
        <v>6100</v>
      </c>
      <c r="D408" s="24">
        <f t="shared" ref="D408:H408" si="216">SUM(D412,D413,D414)</f>
        <v>0</v>
      </c>
      <c r="E408" s="24">
        <f t="shared" si="216"/>
        <v>6100</v>
      </c>
      <c r="F408" s="24">
        <f t="shared" si="216"/>
        <v>0</v>
      </c>
      <c r="G408" s="24">
        <f t="shared" si="216"/>
        <v>0</v>
      </c>
      <c r="H408" s="25">
        <f t="shared" si="216"/>
        <v>0</v>
      </c>
      <c r="I408" s="119">
        <f t="shared" si="212"/>
        <v>6100</v>
      </c>
    </row>
    <row r="409" spans="1:9" s="2" customFormat="1" hidden="1" x14ac:dyDescent="0.2">
      <c r="A409" s="32" t="s">
        <v>1</v>
      </c>
      <c r="B409" s="59"/>
      <c r="C409" s="24"/>
      <c r="D409" s="24"/>
      <c r="E409" s="24"/>
      <c r="F409" s="24"/>
      <c r="G409" s="24"/>
      <c r="H409" s="25"/>
      <c r="I409" s="3">
        <f t="shared" si="212"/>
        <v>0</v>
      </c>
    </row>
    <row r="410" spans="1:9" s="2" customFormat="1" hidden="1" x14ac:dyDescent="0.2">
      <c r="A410" s="32" t="s">
        <v>36</v>
      </c>
      <c r="B410" s="59"/>
      <c r="C410" s="24">
        <v>0</v>
      </c>
      <c r="D410" s="24">
        <f t="shared" ref="D410:H410" si="217">D412+D413+D414-D411</f>
        <v>0</v>
      </c>
      <c r="E410" s="24">
        <f t="shared" si="217"/>
        <v>0</v>
      </c>
      <c r="F410" s="24">
        <f t="shared" si="217"/>
        <v>0</v>
      </c>
      <c r="G410" s="24">
        <f t="shared" si="217"/>
        <v>0</v>
      </c>
      <c r="H410" s="25">
        <f t="shared" si="217"/>
        <v>0</v>
      </c>
      <c r="I410" s="3">
        <f t="shared" si="212"/>
        <v>0</v>
      </c>
    </row>
    <row r="411" spans="1:9" x14ac:dyDescent="0.2">
      <c r="A411" s="32" t="s">
        <v>37</v>
      </c>
      <c r="B411" s="59"/>
      <c r="C411" s="24">
        <v>6100</v>
      </c>
      <c r="D411" s="24">
        <f t="shared" ref="D411:H414" si="218">SUM(D458,D507,D555,D604)</f>
        <v>0</v>
      </c>
      <c r="E411" s="24">
        <f t="shared" si="218"/>
        <v>6100</v>
      </c>
      <c r="F411" s="24">
        <f t="shared" si="218"/>
        <v>0</v>
      </c>
      <c r="G411" s="24">
        <f t="shared" si="218"/>
        <v>0</v>
      </c>
      <c r="H411" s="25">
        <f t="shared" si="218"/>
        <v>0</v>
      </c>
      <c r="I411" s="119">
        <f t="shared" si="212"/>
        <v>6100</v>
      </c>
    </row>
    <row r="412" spans="1:9" x14ac:dyDescent="0.2">
      <c r="A412" s="20" t="s">
        <v>38</v>
      </c>
      <c r="B412" s="60" t="s">
        <v>39</v>
      </c>
      <c r="C412" s="101">
        <v>915</v>
      </c>
      <c r="D412" s="101">
        <f t="shared" si="218"/>
        <v>0</v>
      </c>
      <c r="E412" s="101">
        <f t="shared" ref="E412:E414" si="219">C412+D412</f>
        <v>915</v>
      </c>
      <c r="F412" s="101">
        <f t="shared" si="218"/>
        <v>0</v>
      </c>
      <c r="G412" s="101">
        <f t="shared" si="218"/>
        <v>0</v>
      </c>
      <c r="H412" s="143">
        <f t="shared" si="218"/>
        <v>0</v>
      </c>
      <c r="I412" s="119">
        <f t="shared" si="212"/>
        <v>915</v>
      </c>
    </row>
    <row r="413" spans="1:9" x14ac:dyDescent="0.2">
      <c r="A413" s="20" t="s">
        <v>40</v>
      </c>
      <c r="B413" s="60" t="s">
        <v>41</v>
      </c>
      <c r="C413" s="101">
        <v>5185</v>
      </c>
      <c r="D413" s="101">
        <f t="shared" si="218"/>
        <v>0</v>
      </c>
      <c r="E413" s="101">
        <f t="shared" si="219"/>
        <v>5185</v>
      </c>
      <c r="F413" s="101">
        <f t="shared" si="218"/>
        <v>0</v>
      </c>
      <c r="G413" s="101">
        <f t="shared" si="218"/>
        <v>0</v>
      </c>
      <c r="H413" s="143">
        <f t="shared" si="218"/>
        <v>0</v>
      </c>
      <c r="I413" s="119">
        <f t="shared" si="212"/>
        <v>5185</v>
      </c>
    </row>
    <row r="414" spans="1:9" s="2" customFormat="1" hidden="1" x14ac:dyDescent="0.2">
      <c r="A414" s="20" t="s">
        <v>42</v>
      </c>
      <c r="B414" s="61" t="s">
        <v>43</v>
      </c>
      <c r="C414" s="21">
        <v>0</v>
      </c>
      <c r="D414" s="21">
        <f t="shared" si="218"/>
        <v>0</v>
      </c>
      <c r="E414" s="21">
        <f t="shared" si="219"/>
        <v>0</v>
      </c>
      <c r="F414" s="21">
        <f t="shared" si="218"/>
        <v>0</v>
      </c>
      <c r="G414" s="21">
        <f t="shared" si="218"/>
        <v>0</v>
      </c>
      <c r="H414" s="22">
        <f t="shared" si="218"/>
        <v>0</v>
      </c>
      <c r="I414" s="3">
        <f t="shared" si="212"/>
        <v>0</v>
      </c>
    </row>
    <row r="415" spans="1:9" x14ac:dyDescent="0.2">
      <c r="A415" s="31" t="s">
        <v>44</v>
      </c>
      <c r="B415" s="62" t="s">
        <v>45</v>
      </c>
      <c r="C415" s="24">
        <v>6245</v>
      </c>
      <c r="D415" s="24">
        <f t="shared" ref="D415:H415" si="220">SUM(D419,D420,D421)</f>
        <v>0</v>
      </c>
      <c r="E415" s="24">
        <f t="shared" si="220"/>
        <v>6245</v>
      </c>
      <c r="F415" s="24">
        <f t="shared" si="220"/>
        <v>0</v>
      </c>
      <c r="G415" s="24">
        <f t="shared" si="220"/>
        <v>0</v>
      </c>
      <c r="H415" s="25">
        <f t="shared" si="220"/>
        <v>0</v>
      </c>
      <c r="I415" s="119">
        <f t="shared" si="212"/>
        <v>6245</v>
      </c>
    </row>
    <row r="416" spans="1:9" s="2" customFormat="1" hidden="1" x14ac:dyDescent="0.2">
      <c r="A416" s="82" t="s">
        <v>1</v>
      </c>
      <c r="B416" s="62"/>
      <c r="C416" s="24"/>
      <c r="D416" s="24"/>
      <c r="E416" s="24"/>
      <c r="F416" s="24"/>
      <c r="G416" s="24"/>
      <c r="H416" s="25"/>
      <c r="I416" s="3">
        <f t="shared" si="212"/>
        <v>0</v>
      </c>
    </row>
    <row r="417" spans="1:9" x14ac:dyDescent="0.2">
      <c r="A417" s="32" t="s">
        <v>36</v>
      </c>
      <c r="B417" s="59"/>
      <c r="C417" s="24">
        <v>6245</v>
      </c>
      <c r="D417" s="24">
        <f t="shared" ref="D417:H417" si="221">D419+D420+D421-D418</f>
        <v>0</v>
      </c>
      <c r="E417" s="24">
        <f t="shared" si="221"/>
        <v>6245</v>
      </c>
      <c r="F417" s="24">
        <f t="shared" si="221"/>
        <v>0</v>
      </c>
      <c r="G417" s="24">
        <f t="shared" si="221"/>
        <v>0</v>
      </c>
      <c r="H417" s="25">
        <f t="shared" si="221"/>
        <v>0</v>
      </c>
      <c r="I417" s="119">
        <f t="shared" si="212"/>
        <v>6245</v>
      </c>
    </row>
    <row r="418" spans="1:9" s="2" customFormat="1" hidden="1" x14ac:dyDescent="0.2">
      <c r="A418" s="32" t="s">
        <v>37</v>
      </c>
      <c r="B418" s="59"/>
      <c r="C418" s="24">
        <v>0</v>
      </c>
      <c r="D418" s="24">
        <f t="shared" ref="D418:H421" si="222">SUM(D465,D514,D562,D611)</f>
        <v>0</v>
      </c>
      <c r="E418" s="24">
        <f t="shared" si="222"/>
        <v>0</v>
      </c>
      <c r="F418" s="24">
        <f t="shared" si="222"/>
        <v>0</v>
      </c>
      <c r="G418" s="24">
        <f t="shared" si="222"/>
        <v>0</v>
      </c>
      <c r="H418" s="25">
        <f t="shared" si="222"/>
        <v>0</v>
      </c>
      <c r="I418" s="3">
        <f t="shared" si="212"/>
        <v>0</v>
      </c>
    </row>
    <row r="419" spans="1:9" x14ac:dyDescent="0.2">
      <c r="A419" s="20" t="s">
        <v>38</v>
      </c>
      <c r="B419" s="61" t="s">
        <v>46</v>
      </c>
      <c r="C419" s="101">
        <v>936.8</v>
      </c>
      <c r="D419" s="101">
        <f t="shared" si="222"/>
        <v>0</v>
      </c>
      <c r="E419" s="101">
        <f t="shared" ref="E419:E421" si="223">C419+D419</f>
        <v>936.8</v>
      </c>
      <c r="F419" s="101">
        <f t="shared" si="222"/>
        <v>0</v>
      </c>
      <c r="G419" s="101">
        <f t="shared" si="222"/>
        <v>0</v>
      </c>
      <c r="H419" s="143">
        <f t="shared" si="222"/>
        <v>0</v>
      </c>
      <c r="I419" s="119">
        <f t="shared" si="212"/>
        <v>936.8</v>
      </c>
    </row>
    <row r="420" spans="1:9" x14ac:dyDescent="0.2">
      <c r="A420" s="20" t="s">
        <v>40</v>
      </c>
      <c r="B420" s="61" t="s">
        <v>47</v>
      </c>
      <c r="C420" s="101">
        <v>5308.2</v>
      </c>
      <c r="D420" s="101">
        <f t="shared" si="222"/>
        <v>0</v>
      </c>
      <c r="E420" s="101">
        <f t="shared" si="223"/>
        <v>5308.2</v>
      </c>
      <c r="F420" s="101">
        <f t="shared" si="222"/>
        <v>0</v>
      </c>
      <c r="G420" s="101">
        <f t="shared" si="222"/>
        <v>0</v>
      </c>
      <c r="H420" s="143">
        <f t="shared" si="222"/>
        <v>0</v>
      </c>
      <c r="I420" s="119">
        <f t="shared" si="212"/>
        <v>5308.2</v>
      </c>
    </row>
    <row r="421" spans="1:9" s="2" customFormat="1" hidden="1" x14ac:dyDescent="0.2">
      <c r="A421" s="20" t="s">
        <v>42</v>
      </c>
      <c r="B421" s="61" t="s">
        <v>48</v>
      </c>
      <c r="C421" s="21">
        <v>0</v>
      </c>
      <c r="D421" s="21">
        <f t="shared" si="222"/>
        <v>0</v>
      </c>
      <c r="E421" s="21">
        <f t="shared" si="223"/>
        <v>0</v>
      </c>
      <c r="F421" s="21">
        <f t="shared" si="222"/>
        <v>0</v>
      </c>
      <c r="G421" s="21">
        <f t="shared" si="222"/>
        <v>0</v>
      </c>
      <c r="H421" s="22">
        <f t="shared" si="222"/>
        <v>0</v>
      </c>
      <c r="I421" s="3">
        <f t="shared" si="212"/>
        <v>0</v>
      </c>
    </row>
    <row r="422" spans="1:9" s="2" customFormat="1" hidden="1" x14ac:dyDescent="0.2">
      <c r="A422" s="31" t="s">
        <v>49</v>
      </c>
      <c r="B422" s="63" t="s">
        <v>50</v>
      </c>
      <c r="C422" s="24">
        <v>0</v>
      </c>
      <c r="D422" s="24">
        <f t="shared" ref="D422:H422" si="224">SUM(D426,D427,D428)</f>
        <v>0</v>
      </c>
      <c r="E422" s="24">
        <f t="shared" si="224"/>
        <v>0</v>
      </c>
      <c r="F422" s="24">
        <f t="shared" si="224"/>
        <v>0</v>
      </c>
      <c r="G422" s="24">
        <f t="shared" si="224"/>
        <v>0</v>
      </c>
      <c r="H422" s="25">
        <f t="shared" si="224"/>
        <v>0</v>
      </c>
      <c r="I422" s="3">
        <f t="shared" si="212"/>
        <v>0</v>
      </c>
    </row>
    <row r="423" spans="1:9" s="2" customFormat="1" hidden="1" x14ac:dyDescent="0.2">
      <c r="A423" s="82" t="s">
        <v>1</v>
      </c>
      <c r="B423" s="63"/>
      <c r="C423" s="24"/>
      <c r="D423" s="24"/>
      <c r="E423" s="24"/>
      <c r="F423" s="24"/>
      <c r="G423" s="24"/>
      <c r="H423" s="25"/>
      <c r="I423" s="3">
        <f t="shared" si="212"/>
        <v>0</v>
      </c>
    </row>
    <row r="424" spans="1:9" s="2" customFormat="1" hidden="1" x14ac:dyDescent="0.2">
      <c r="A424" s="32" t="s">
        <v>36</v>
      </c>
      <c r="B424" s="59"/>
      <c r="C424" s="24">
        <v>0</v>
      </c>
      <c r="D424" s="24">
        <f t="shared" ref="D424:H424" si="225">D426+D427+D428-D425</f>
        <v>0</v>
      </c>
      <c r="E424" s="24">
        <f t="shared" si="225"/>
        <v>0</v>
      </c>
      <c r="F424" s="24">
        <f t="shared" si="225"/>
        <v>0</v>
      </c>
      <c r="G424" s="24">
        <f t="shared" si="225"/>
        <v>0</v>
      </c>
      <c r="H424" s="25">
        <f t="shared" si="225"/>
        <v>0</v>
      </c>
      <c r="I424" s="3">
        <f t="shared" si="212"/>
        <v>0</v>
      </c>
    </row>
    <row r="425" spans="1:9" s="2" customFormat="1" hidden="1" x14ac:dyDescent="0.2">
      <c r="A425" s="32" t="s">
        <v>37</v>
      </c>
      <c r="B425" s="59"/>
      <c r="C425" s="24">
        <v>0</v>
      </c>
      <c r="D425" s="24">
        <f t="shared" ref="D425:H428" si="226">SUM(D472,D521,D569,D618)</f>
        <v>0</v>
      </c>
      <c r="E425" s="24">
        <f t="shared" si="226"/>
        <v>0</v>
      </c>
      <c r="F425" s="24">
        <f t="shared" si="226"/>
        <v>0</v>
      </c>
      <c r="G425" s="24">
        <f t="shared" si="226"/>
        <v>0</v>
      </c>
      <c r="H425" s="25">
        <f t="shared" si="226"/>
        <v>0</v>
      </c>
      <c r="I425" s="3">
        <f t="shared" si="212"/>
        <v>0</v>
      </c>
    </row>
    <row r="426" spans="1:9" s="2" customFormat="1" hidden="1" x14ac:dyDescent="0.2">
      <c r="A426" s="20" t="s">
        <v>38</v>
      </c>
      <c r="B426" s="61" t="s">
        <v>51</v>
      </c>
      <c r="C426" s="21">
        <v>0</v>
      </c>
      <c r="D426" s="21">
        <f t="shared" si="226"/>
        <v>0</v>
      </c>
      <c r="E426" s="21">
        <f t="shared" ref="E426:E428" si="227">C426+D426</f>
        <v>0</v>
      </c>
      <c r="F426" s="21">
        <f t="shared" si="226"/>
        <v>0</v>
      </c>
      <c r="G426" s="21">
        <f t="shared" si="226"/>
        <v>0</v>
      </c>
      <c r="H426" s="22">
        <f t="shared" si="226"/>
        <v>0</v>
      </c>
      <c r="I426" s="3">
        <f t="shared" si="212"/>
        <v>0</v>
      </c>
    </row>
    <row r="427" spans="1:9" s="2" customFormat="1" hidden="1" x14ac:dyDescent="0.2">
      <c r="A427" s="20" t="s">
        <v>40</v>
      </c>
      <c r="B427" s="61" t="s">
        <v>52</v>
      </c>
      <c r="C427" s="21">
        <v>0</v>
      </c>
      <c r="D427" s="21">
        <f t="shared" si="226"/>
        <v>0</v>
      </c>
      <c r="E427" s="21">
        <f t="shared" si="227"/>
        <v>0</v>
      </c>
      <c r="F427" s="21">
        <f t="shared" si="226"/>
        <v>0</v>
      </c>
      <c r="G427" s="21">
        <f t="shared" si="226"/>
        <v>0</v>
      </c>
      <c r="H427" s="22">
        <f t="shared" si="226"/>
        <v>0</v>
      </c>
      <c r="I427" s="3">
        <f t="shared" si="212"/>
        <v>0</v>
      </c>
    </row>
    <row r="428" spans="1:9" s="2" customFormat="1" hidden="1" x14ac:dyDescent="0.2">
      <c r="A428" s="20" t="s">
        <v>42</v>
      </c>
      <c r="B428" s="61" t="s">
        <v>53</v>
      </c>
      <c r="C428" s="21">
        <v>0</v>
      </c>
      <c r="D428" s="21">
        <f t="shared" si="226"/>
        <v>0</v>
      </c>
      <c r="E428" s="21">
        <f t="shared" si="227"/>
        <v>0</v>
      </c>
      <c r="F428" s="21">
        <f t="shared" si="226"/>
        <v>0</v>
      </c>
      <c r="G428" s="21">
        <f t="shared" si="226"/>
        <v>0</v>
      </c>
      <c r="H428" s="22">
        <f t="shared" si="226"/>
        <v>0</v>
      </c>
      <c r="I428" s="3">
        <f t="shared" si="212"/>
        <v>0</v>
      </c>
    </row>
    <row r="429" spans="1:9" s="2" customFormat="1" hidden="1" x14ac:dyDescent="0.2">
      <c r="A429" s="83"/>
      <c r="B429" s="95"/>
      <c r="C429" s="21"/>
      <c r="D429" s="21"/>
      <c r="E429" s="21"/>
      <c r="F429" s="21"/>
      <c r="G429" s="21"/>
      <c r="H429" s="22"/>
      <c r="I429" s="3">
        <f t="shared" si="212"/>
        <v>0</v>
      </c>
    </row>
    <row r="430" spans="1:9" s="2" customFormat="1" hidden="1" x14ac:dyDescent="0.2">
      <c r="A430" s="26" t="s">
        <v>54</v>
      </c>
      <c r="B430" s="63" t="s">
        <v>55</v>
      </c>
      <c r="C430" s="24">
        <v>0</v>
      </c>
      <c r="D430" s="24">
        <f>SUM(D477,D526,D574,D623)</f>
        <v>0</v>
      </c>
      <c r="E430" s="24">
        <f>C430+D430</f>
        <v>0</v>
      </c>
      <c r="F430" s="24">
        <f>SUM(F477,F526,F574,F623)</f>
        <v>0</v>
      </c>
      <c r="G430" s="24">
        <f>SUM(G477,G526,G574,G623)</f>
        <v>0</v>
      </c>
      <c r="H430" s="25">
        <f>SUM(H477,H526,H574,H623)</f>
        <v>0</v>
      </c>
      <c r="I430" s="3">
        <f t="shared" si="212"/>
        <v>0</v>
      </c>
    </row>
    <row r="431" spans="1:9" s="2" customFormat="1" hidden="1" x14ac:dyDescent="0.2">
      <c r="A431" s="81"/>
      <c r="B431" s="95"/>
      <c r="C431" s="21"/>
      <c r="D431" s="21"/>
      <c r="E431" s="21"/>
      <c r="F431" s="21"/>
      <c r="G431" s="21"/>
      <c r="H431" s="22"/>
      <c r="I431" s="3">
        <f t="shared" si="212"/>
        <v>0</v>
      </c>
    </row>
    <row r="432" spans="1:9" s="142" customFormat="1" ht="25.5" x14ac:dyDescent="0.2">
      <c r="A432" s="152" t="s">
        <v>66</v>
      </c>
      <c r="B432" s="153"/>
      <c r="C432" s="154">
        <v>6100</v>
      </c>
      <c r="D432" s="154">
        <f t="shared" ref="D432:H432" si="228">D433</f>
        <v>0</v>
      </c>
      <c r="E432" s="154">
        <f t="shared" si="228"/>
        <v>6100</v>
      </c>
      <c r="F432" s="154">
        <f t="shared" si="228"/>
        <v>0</v>
      </c>
      <c r="G432" s="154">
        <f t="shared" si="228"/>
        <v>0</v>
      </c>
      <c r="H432" s="155">
        <f t="shared" si="228"/>
        <v>0</v>
      </c>
      <c r="I432" s="137">
        <f t="shared" si="212"/>
        <v>6100</v>
      </c>
    </row>
    <row r="433" spans="1:11" x14ac:dyDescent="0.2">
      <c r="A433" s="148" t="s">
        <v>61</v>
      </c>
      <c r="B433" s="149"/>
      <c r="C433" s="150">
        <v>6100</v>
      </c>
      <c r="D433" s="150">
        <f t="shared" ref="D433:H433" si="229">SUM(D434,D435,D436,D437)</f>
        <v>0</v>
      </c>
      <c r="E433" s="150">
        <f t="shared" si="229"/>
        <v>6100</v>
      </c>
      <c r="F433" s="150">
        <f t="shared" si="229"/>
        <v>0</v>
      </c>
      <c r="G433" s="150">
        <f t="shared" si="229"/>
        <v>0</v>
      </c>
      <c r="H433" s="151">
        <f t="shared" si="229"/>
        <v>0</v>
      </c>
      <c r="I433" s="119">
        <f t="shared" si="212"/>
        <v>6100</v>
      </c>
    </row>
    <row r="434" spans="1:11" x14ac:dyDescent="0.2">
      <c r="A434" s="20" t="s">
        <v>6</v>
      </c>
      <c r="B434" s="48"/>
      <c r="C434" s="101">
        <v>800</v>
      </c>
      <c r="D434" s="101"/>
      <c r="E434" s="101">
        <f t="shared" ref="E434:E436" si="230">C434+D434</f>
        <v>800</v>
      </c>
      <c r="F434" s="101"/>
      <c r="G434" s="101"/>
      <c r="H434" s="143"/>
      <c r="I434" s="119">
        <f t="shared" si="212"/>
        <v>800</v>
      </c>
    </row>
    <row r="435" spans="1:11" s="2" customFormat="1" hidden="1" x14ac:dyDescent="0.2">
      <c r="A435" s="20" t="s">
        <v>7</v>
      </c>
      <c r="B435" s="94"/>
      <c r="C435" s="21">
        <v>0</v>
      </c>
      <c r="D435" s="21"/>
      <c r="E435" s="21">
        <f t="shared" si="230"/>
        <v>0</v>
      </c>
      <c r="F435" s="21"/>
      <c r="G435" s="21"/>
      <c r="H435" s="22"/>
      <c r="I435" s="3">
        <f t="shared" si="212"/>
        <v>0</v>
      </c>
      <c r="J435" s="2">
        <v>0.98</v>
      </c>
    </row>
    <row r="436" spans="1:11" ht="38.25" x14ac:dyDescent="0.2">
      <c r="A436" s="20" t="s">
        <v>8</v>
      </c>
      <c r="B436" s="48">
        <v>420269</v>
      </c>
      <c r="C436" s="101">
        <v>703.1</v>
      </c>
      <c r="D436" s="101"/>
      <c r="E436" s="101">
        <f t="shared" si="230"/>
        <v>703.1</v>
      </c>
      <c r="F436" s="101"/>
      <c r="G436" s="101"/>
      <c r="H436" s="143"/>
      <c r="I436" s="119">
        <f t="shared" si="212"/>
        <v>703.1</v>
      </c>
      <c r="J436" s="117">
        <v>0.13</v>
      </c>
      <c r="K436" s="117">
        <f>J436/J435</f>
        <v>0.1326530612244898</v>
      </c>
    </row>
    <row r="437" spans="1:11" ht="25.5" x14ac:dyDescent="0.2">
      <c r="A437" s="23" t="s">
        <v>9</v>
      </c>
      <c r="B437" s="49" t="s">
        <v>10</v>
      </c>
      <c r="C437" s="24">
        <v>4596.8999999999996</v>
      </c>
      <c r="D437" s="24">
        <f t="shared" ref="D437:H437" si="231">SUM(D438,D442,D446)</f>
        <v>0</v>
      </c>
      <c r="E437" s="24">
        <f t="shared" si="231"/>
        <v>4596.8999999999996</v>
      </c>
      <c r="F437" s="24">
        <f t="shared" si="231"/>
        <v>0</v>
      </c>
      <c r="G437" s="24">
        <f t="shared" si="231"/>
        <v>0</v>
      </c>
      <c r="H437" s="25">
        <f t="shared" si="231"/>
        <v>0</v>
      </c>
      <c r="I437" s="119">
        <f t="shared" si="212"/>
        <v>4596.8999999999996</v>
      </c>
    </row>
    <row r="438" spans="1:11" x14ac:dyDescent="0.2">
      <c r="A438" s="26" t="s">
        <v>11</v>
      </c>
      <c r="B438" s="50" t="s">
        <v>12</v>
      </c>
      <c r="C438" s="24">
        <v>4596.8999999999996</v>
      </c>
      <c r="D438" s="24">
        <f t="shared" ref="D438:H438" si="232">SUM(D439:D441)</f>
        <v>0</v>
      </c>
      <c r="E438" s="24">
        <f t="shared" si="232"/>
        <v>4596.8999999999996</v>
      </c>
      <c r="F438" s="24">
        <f t="shared" si="232"/>
        <v>0</v>
      </c>
      <c r="G438" s="24">
        <f t="shared" si="232"/>
        <v>0</v>
      </c>
      <c r="H438" s="25">
        <f t="shared" si="232"/>
        <v>0</v>
      </c>
      <c r="I438" s="119">
        <f t="shared" si="212"/>
        <v>4596.8999999999996</v>
      </c>
    </row>
    <row r="439" spans="1:11" x14ac:dyDescent="0.2">
      <c r="A439" s="27" t="s">
        <v>13</v>
      </c>
      <c r="B439" s="51" t="s">
        <v>14</v>
      </c>
      <c r="C439" s="101">
        <v>4596.8999999999996</v>
      </c>
      <c r="D439" s="101"/>
      <c r="E439" s="101">
        <f t="shared" ref="E439:E441" si="233">C439+D439</f>
        <v>4596.8999999999996</v>
      </c>
      <c r="F439" s="101"/>
      <c r="G439" s="101"/>
      <c r="H439" s="143"/>
      <c r="I439" s="119">
        <f t="shared" si="212"/>
        <v>4596.8999999999996</v>
      </c>
      <c r="J439" s="117">
        <v>0.85</v>
      </c>
      <c r="K439" s="117">
        <f>J439/J435</f>
        <v>0.86734693877551017</v>
      </c>
    </row>
    <row r="440" spans="1:11" s="2" customFormat="1" hidden="1" x14ac:dyDescent="0.2">
      <c r="A440" s="27" t="s">
        <v>15</v>
      </c>
      <c r="B440" s="52" t="s">
        <v>16</v>
      </c>
      <c r="C440" s="21">
        <v>0</v>
      </c>
      <c r="D440" s="21"/>
      <c r="E440" s="21">
        <f t="shared" si="233"/>
        <v>0</v>
      </c>
      <c r="F440" s="21"/>
      <c r="G440" s="21"/>
      <c r="H440" s="22"/>
      <c r="I440" s="3">
        <f t="shared" si="212"/>
        <v>0</v>
      </c>
    </row>
    <row r="441" spans="1:11" s="2" customFormat="1" hidden="1" x14ac:dyDescent="0.2">
      <c r="A441" s="27" t="s">
        <v>17</v>
      </c>
      <c r="B441" s="52" t="s">
        <v>18</v>
      </c>
      <c r="C441" s="21">
        <v>0</v>
      </c>
      <c r="D441" s="21"/>
      <c r="E441" s="21">
        <f t="shared" si="233"/>
        <v>0</v>
      </c>
      <c r="F441" s="21"/>
      <c r="G441" s="21"/>
      <c r="H441" s="22"/>
      <c r="I441" s="3">
        <f t="shared" si="212"/>
        <v>0</v>
      </c>
    </row>
    <row r="442" spans="1:11" s="2" customFormat="1" hidden="1" x14ac:dyDescent="0.2">
      <c r="A442" s="26" t="s">
        <v>19</v>
      </c>
      <c r="B442" s="53" t="s">
        <v>20</v>
      </c>
      <c r="C442" s="24">
        <v>0</v>
      </c>
      <c r="D442" s="24">
        <f t="shared" ref="D442:H442" si="234">SUM(D443:D445)</f>
        <v>0</v>
      </c>
      <c r="E442" s="24">
        <f t="shared" si="234"/>
        <v>0</v>
      </c>
      <c r="F442" s="24">
        <f t="shared" si="234"/>
        <v>0</v>
      </c>
      <c r="G442" s="24">
        <f t="shared" si="234"/>
        <v>0</v>
      </c>
      <c r="H442" s="25">
        <f t="shared" si="234"/>
        <v>0</v>
      </c>
      <c r="I442" s="3">
        <f t="shared" si="212"/>
        <v>0</v>
      </c>
    </row>
    <row r="443" spans="1:11" s="2" customFormat="1" hidden="1" x14ac:dyDescent="0.2">
      <c r="A443" s="27" t="s">
        <v>13</v>
      </c>
      <c r="B443" s="52" t="s">
        <v>21</v>
      </c>
      <c r="C443" s="21">
        <v>0</v>
      </c>
      <c r="D443" s="21"/>
      <c r="E443" s="21">
        <f t="shared" ref="E443:E445" si="235">C443+D443</f>
        <v>0</v>
      </c>
      <c r="F443" s="21"/>
      <c r="G443" s="21"/>
      <c r="H443" s="22"/>
      <c r="I443" s="3">
        <f t="shared" si="212"/>
        <v>0</v>
      </c>
      <c r="J443" s="2">
        <v>0.85</v>
      </c>
      <c r="K443" s="2">
        <f>J443/J435</f>
        <v>0.86734693877551017</v>
      </c>
    </row>
    <row r="444" spans="1:11" s="2" customFormat="1" hidden="1" x14ac:dyDescent="0.2">
      <c r="A444" s="27" t="s">
        <v>15</v>
      </c>
      <c r="B444" s="52" t="s">
        <v>22</v>
      </c>
      <c r="C444" s="21">
        <v>0</v>
      </c>
      <c r="D444" s="21"/>
      <c r="E444" s="21">
        <f t="shared" si="235"/>
        <v>0</v>
      </c>
      <c r="F444" s="21"/>
      <c r="G444" s="21"/>
      <c r="H444" s="22"/>
      <c r="I444" s="3">
        <f t="shared" si="212"/>
        <v>0</v>
      </c>
    </row>
    <row r="445" spans="1:11" s="2" customFormat="1" hidden="1" x14ac:dyDescent="0.2">
      <c r="A445" s="27" t="s">
        <v>17</v>
      </c>
      <c r="B445" s="52" t="s">
        <v>23</v>
      </c>
      <c r="C445" s="21">
        <v>0</v>
      </c>
      <c r="D445" s="21"/>
      <c r="E445" s="21">
        <f t="shared" si="235"/>
        <v>0</v>
      </c>
      <c r="F445" s="21"/>
      <c r="G445" s="21"/>
      <c r="H445" s="22"/>
      <c r="I445" s="3">
        <f t="shared" si="212"/>
        <v>0</v>
      </c>
    </row>
    <row r="446" spans="1:11" s="2" customFormat="1" hidden="1" x14ac:dyDescent="0.2">
      <c r="A446" s="26" t="s">
        <v>24</v>
      </c>
      <c r="B446" s="53" t="s">
        <v>25</v>
      </c>
      <c r="C446" s="24">
        <v>0</v>
      </c>
      <c r="D446" s="24">
        <v>0</v>
      </c>
      <c r="E446" s="24">
        <v>0</v>
      </c>
      <c r="F446" s="24">
        <v>0</v>
      </c>
      <c r="G446" s="24">
        <v>0</v>
      </c>
      <c r="H446" s="25">
        <v>0</v>
      </c>
      <c r="I446" s="3">
        <f t="shared" si="212"/>
        <v>0</v>
      </c>
    </row>
    <row r="447" spans="1:11" s="2" customFormat="1" hidden="1" x14ac:dyDescent="0.2">
      <c r="A447" s="27" t="s">
        <v>13</v>
      </c>
      <c r="B447" s="52" t="s">
        <v>26</v>
      </c>
      <c r="C447" s="21">
        <v>0</v>
      </c>
      <c r="D447" s="21"/>
      <c r="E447" s="21">
        <f t="shared" ref="E447:E449" si="236">C447+D447</f>
        <v>0</v>
      </c>
      <c r="F447" s="21"/>
      <c r="G447" s="21"/>
      <c r="H447" s="22"/>
      <c r="I447" s="3">
        <f t="shared" si="212"/>
        <v>0</v>
      </c>
    </row>
    <row r="448" spans="1:11" s="2" customFormat="1" hidden="1" x14ac:dyDescent="0.2">
      <c r="A448" s="27" t="s">
        <v>15</v>
      </c>
      <c r="B448" s="52" t="s">
        <v>27</v>
      </c>
      <c r="C448" s="21">
        <v>0</v>
      </c>
      <c r="D448" s="21"/>
      <c r="E448" s="21">
        <f t="shared" si="236"/>
        <v>0</v>
      </c>
      <c r="F448" s="21"/>
      <c r="G448" s="21"/>
      <c r="H448" s="22"/>
      <c r="I448" s="3">
        <f t="shared" si="212"/>
        <v>0</v>
      </c>
    </row>
    <row r="449" spans="1:11" s="2" customFormat="1" hidden="1" x14ac:dyDescent="0.2">
      <c r="A449" s="27" t="s">
        <v>17</v>
      </c>
      <c r="B449" s="52" t="s">
        <v>28</v>
      </c>
      <c r="C449" s="21">
        <v>0</v>
      </c>
      <c r="D449" s="21"/>
      <c r="E449" s="21">
        <f t="shared" si="236"/>
        <v>0</v>
      </c>
      <c r="F449" s="21"/>
      <c r="G449" s="21"/>
      <c r="H449" s="22"/>
      <c r="I449" s="3">
        <f t="shared" si="212"/>
        <v>0</v>
      </c>
    </row>
    <row r="450" spans="1:11" x14ac:dyDescent="0.2">
      <c r="A450" s="148" t="s">
        <v>80</v>
      </c>
      <c r="B450" s="149"/>
      <c r="C450" s="150">
        <v>6100</v>
      </c>
      <c r="D450" s="150">
        <f t="shared" ref="D450:H450" si="237">SUM(D451,D454,D477)</f>
        <v>0</v>
      </c>
      <c r="E450" s="150">
        <f t="shared" si="237"/>
        <v>6100</v>
      </c>
      <c r="F450" s="150">
        <f t="shared" si="237"/>
        <v>0</v>
      </c>
      <c r="G450" s="150">
        <f t="shared" si="237"/>
        <v>0</v>
      </c>
      <c r="H450" s="151">
        <f t="shared" si="237"/>
        <v>0</v>
      </c>
      <c r="I450" s="119">
        <f t="shared" si="212"/>
        <v>6100</v>
      </c>
    </row>
    <row r="451" spans="1:11" s="2" customFormat="1" hidden="1" x14ac:dyDescent="0.2">
      <c r="A451" s="31" t="s">
        <v>30</v>
      </c>
      <c r="B451" s="55">
        <v>20</v>
      </c>
      <c r="C451" s="24">
        <v>0</v>
      </c>
      <c r="D451" s="24">
        <f t="shared" ref="D451:H451" si="238">SUM(D452)</f>
        <v>0</v>
      </c>
      <c r="E451" s="24">
        <f t="shared" si="238"/>
        <v>0</v>
      </c>
      <c r="F451" s="24">
        <f t="shared" si="238"/>
        <v>0</v>
      </c>
      <c r="G451" s="24">
        <f t="shared" si="238"/>
        <v>0</v>
      </c>
      <c r="H451" s="25">
        <f t="shared" si="238"/>
        <v>0</v>
      </c>
      <c r="I451" s="3">
        <f t="shared" si="212"/>
        <v>0</v>
      </c>
    </row>
    <row r="452" spans="1:11" s="2" customFormat="1" hidden="1" x14ac:dyDescent="0.2">
      <c r="A452" s="27" t="s">
        <v>31</v>
      </c>
      <c r="B452" s="56" t="s">
        <v>32</v>
      </c>
      <c r="C452" s="21">
        <v>0</v>
      </c>
      <c r="D452" s="21"/>
      <c r="E452" s="21">
        <f>C452+D452</f>
        <v>0</v>
      </c>
      <c r="F452" s="21"/>
      <c r="G452" s="21"/>
      <c r="H452" s="22"/>
      <c r="I452" s="3">
        <f t="shared" si="212"/>
        <v>0</v>
      </c>
    </row>
    <row r="453" spans="1:11" s="2" customFormat="1" hidden="1" x14ac:dyDescent="0.2">
      <c r="A453" s="27"/>
      <c r="B453" s="51"/>
      <c r="C453" s="21"/>
      <c r="D453" s="21"/>
      <c r="E453" s="21"/>
      <c r="F453" s="21"/>
      <c r="G453" s="21"/>
      <c r="H453" s="22"/>
      <c r="I453" s="3">
        <f t="shared" si="212"/>
        <v>0</v>
      </c>
    </row>
    <row r="454" spans="1:11" ht="25.5" x14ac:dyDescent="0.2">
      <c r="A454" s="31" t="s">
        <v>33</v>
      </c>
      <c r="B454" s="57">
        <v>58</v>
      </c>
      <c r="C454" s="24">
        <v>6100</v>
      </c>
      <c r="D454" s="24">
        <f t="shared" ref="D454:H454" si="239">SUM(D455,D462,D469)</f>
        <v>0</v>
      </c>
      <c r="E454" s="24">
        <f t="shared" si="239"/>
        <v>6100</v>
      </c>
      <c r="F454" s="24">
        <f t="shared" si="239"/>
        <v>0</v>
      </c>
      <c r="G454" s="24">
        <f t="shared" si="239"/>
        <v>0</v>
      </c>
      <c r="H454" s="25">
        <f t="shared" si="239"/>
        <v>0</v>
      </c>
      <c r="I454" s="119">
        <f t="shared" si="212"/>
        <v>6100</v>
      </c>
    </row>
    <row r="455" spans="1:11" x14ac:dyDescent="0.2">
      <c r="A455" s="31" t="s">
        <v>34</v>
      </c>
      <c r="B455" s="58" t="s">
        <v>35</v>
      </c>
      <c r="C455" s="24">
        <v>6100</v>
      </c>
      <c r="D455" s="24">
        <f t="shared" ref="D455:H455" si="240">SUM(D459,D460,D461)</f>
        <v>0</v>
      </c>
      <c r="E455" s="24">
        <f t="shared" si="240"/>
        <v>6100</v>
      </c>
      <c r="F455" s="24">
        <f t="shared" si="240"/>
        <v>0</v>
      </c>
      <c r="G455" s="24">
        <f t="shared" si="240"/>
        <v>0</v>
      </c>
      <c r="H455" s="25">
        <f t="shared" si="240"/>
        <v>0</v>
      </c>
      <c r="I455" s="119">
        <f t="shared" si="212"/>
        <v>6100</v>
      </c>
    </row>
    <row r="456" spans="1:11" s="2" customFormat="1" hidden="1" x14ac:dyDescent="0.2">
      <c r="A456" s="32" t="s">
        <v>1</v>
      </c>
      <c r="B456" s="59"/>
      <c r="C456" s="24"/>
      <c r="D456" s="24"/>
      <c r="E456" s="24"/>
      <c r="F456" s="24"/>
      <c r="G456" s="24"/>
      <c r="H456" s="25"/>
      <c r="I456" s="3">
        <f t="shared" si="212"/>
        <v>0</v>
      </c>
    </row>
    <row r="457" spans="1:11" s="2" customFormat="1" hidden="1" x14ac:dyDescent="0.2">
      <c r="A457" s="32" t="s">
        <v>36</v>
      </c>
      <c r="B457" s="59"/>
      <c r="C457" s="24">
        <v>0</v>
      </c>
      <c r="D457" s="24">
        <f t="shared" ref="D457:H457" si="241">D459+D460+D461-D458</f>
        <v>0</v>
      </c>
      <c r="E457" s="24">
        <f t="shared" si="241"/>
        <v>0</v>
      </c>
      <c r="F457" s="24">
        <f t="shared" si="241"/>
        <v>0</v>
      </c>
      <c r="G457" s="24">
        <f t="shared" si="241"/>
        <v>0</v>
      </c>
      <c r="H457" s="25">
        <f t="shared" si="241"/>
        <v>0</v>
      </c>
      <c r="I457" s="3">
        <f t="shared" si="212"/>
        <v>0</v>
      </c>
    </row>
    <row r="458" spans="1:11" x14ac:dyDescent="0.2">
      <c r="A458" s="32" t="s">
        <v>37</v>
      </c>
      <c r="B458" s="59"/>
      <c r="C458" s="24">
        <v>6100</v>
      </c>
      <c r="D458" s="24"/>
      <c r="E458" s="24">
        <f t="shared" ref="E458:E461" si="242">C458+D458</f>
        <v>6100</v>
      </c>
      <c r="F458" s="24"/>
      <c r="G458" s="24"/>
      <c r="H458" s="25"/>
      <c r="I458" s="119">
        <f t="shared" si="212"/>
        <v>6100</v>
      </c>
    </row>
    <row r="459" spans="1:11" x14ac:dyDescent="0.2">
      <c r="A459" s="20" t="s">
        <v>38</v>
      </c>
      <c r="B459" s="60" t="s">
        <v>39</v>
      </c>
      <c r="C459" s="101">
        <v>915</v>
      </c>
      <c r="D459" s="101"/>
      <c r="E459" s="101">
        <f t="shared" si="242"/>
        <v>915</v>
      </c>
      <c r="F459" s="101"/>
      <c r="G459" s="101"/>
      <c r="H459" s="143"/>
      <c r="I459" s="119">
        <f t="shared" si="212"/>
        <v>915</v>
      </c>
      <c r="K459" s="117">
        <v>0.15</v>
      </c>
    </row>
    <row r="460" spans="1:11" x14ac:dyDescent="0.2">
      <c r="A460" s="20" t="s">
        <v>40</v>
      </c>
      <c r="B460" s="60" t="s">
        <v>41</v>
      </c>
      <c r="C460" s="101">
        <v>5185</v>
      </c>
      <c r="D460" s="101"/>
      <c r="E460" s="101">
        <f t="shared" si="242"/>
        <v>5185</v>
      </c>
      <c r="F460" s="101"/>
      <c r="G460" s="101"/>
      <c r="H460" s="143"/>
      <c r="I460" s="119">
        <f t="shared" si="212"/>
        <v>5185</v>
      </c>
      <c r="K460" s="117">
        <v>0.85</v>
      </c>
    </row>
    <row r="461" spans="1:11" s="2" customFormat="1" hidden="1" x14ac:dyDescent="0.2">
      <c r="A461" s="20" t="s">
        <v>42</v>
      </c>
      <c r="B461" s="61" t="s">
        <v>43</v>
      </c>
      <c r="C461" s="21">
        <v>0</v>
      </c>
      <c r="D461" s="21"/>
      <c r="E461" s="21">
        <f t="shared" si="242"/>
        <v>0</v>
      </c>
      <c r="F461" s="21"/>
      <c r="G461" s="21"/>
      <c r="H461" s="22"/>
      <c r="I461" s="3">
        <f t="shared" si="212"/>
        <v>0</v>
      </c>
    </row>
    <row r="462" spans="1:11" s="2" customFormat="1" hidden="1" x14ac:dyDescent="0.2">
      <c r="A462" s="31" t="s">
        <v>44</v>
      </c>
      <c r="B462" s="62" t="s">
        <v>45</v>
      </c>
      <c r="C462" s="24">
        <v>0</v>
      </c>
      <c r="D462" s="24">
        <f t="shared" ref="D462:H462" si="243">SUM(D466,D467,D468)</f>
        <v>0</v>
      </c>
      <c r="E462" s="24">
        <f t="shared" si="243"/>
        <v>0</v>
      </c>
      <c r="F462" s="24">
        <f t="shared" si="243"/>
        <v>0</v>
      </c>
      <c r="G462" s="24">
        <f t="shared" si="243"/>
        <v>0</v>
      </c>
      <c r="H462" s="25">
        <f t="shared" si="243"/>
        <v>0</v>
      </c>
      <c r="I462" s="3">
        <f t="shared" si="212"/>
        <v>0</v>
      </c>
    </row>
    <row r="463" spans="1:11" s="2" customFormat="1" hidden="1" x14ac:dyDescent="0.2">
      <c r="A463" s="82" t="s">
        <v>1</v>
      </c>
      <c r="B463" s="62"/>
      <c r="C463" s="24"/>
      <c r="D463" s="24"/>
      <c r="E463" s="24"/>
      <c r="F463" s="24"/>
      <c r="G463" s="24"/>
      <c r="H463" s="25"/>
      <c r="I463" s="3">
        <f t="shared" si="212"/>
        <v>0</v>
      </c>
    </row>
    <row r="464" spans="1:11" s="2" customFormat="1" hidden="1" x14ac:dyDescent="0.2">
      <c r="A464" s="32" t="s">
        <v>36</v>
      </c>
      <c r="B464" s="59"/>
      <c r="C464" s="24">
        <v>0</v>
      </c>
      <c r="D464" s="24">
        <f t="shared" ref="D464:H464" si="244">D466+D467+D468-D465</f>
        <v>0</v>
      </c>
      <c r="E464" s="24">
        <f t="shared" si="244"/>
        <v>0</v>
      </c>
      <c r="F464" s="24">
        <f t="shared" si="244"/>
        <v>0</v>
      </c>
      <c r="G464" s="24">
        <f t="shared" si="244"/>
        <v>0</v>
      </c>
      <c r="H464" s="25">
        <f t="shared" si="244"/>
        <v>0</v>
      </c>
      <c r="I464" s="3">
        <f t="shared" si="212"/>
        <v>0</v>
      </c>
    </row>
    <row r="465" spans="1:11" s="2" customFormat="1" hidden="1" x14ac:dyDescent="0.2">
      <c r="A465" s="32" t="s">
        <v>37</v>
      </c>
      <c r="B465" s="59"/>
      <c r="C465" s="24">
        <v>0</v>
      </c>
      <c r="D465" s="24"/>
      <c r="E465" s="24">
        <f t="shared" ref="E465:E468" si="245">C465+D465</f>
        <v>0</v>
      </c>
      <c r="F465" s="24"/>
      <c r="G465" s="24"/>
      <c r="H465" s="25"/>
      <c r="I465" s="3">
        <f t="shared" si="212"/>
        <v>0</v>
      </c>
    </row>
    <row r="466" spans="1:11" s="2" customFormat="1" hidden="1" x14ac:dyDescent="0.2">
      <c r="A466" s="20" t="s">
        <v>38</v>
      </c>
      <c r="B466" s="61" t="s">
        <v>46</v>
      </c>
      <c r="C466" s="21">
        <v>0</v>
      </c>
      <c r="D466" s="21"/>
      <c r="E466" s="21">
        <f t="shared" si="245"/>
        <v>0</v>
      </c>
      <c r="F466" s="21"/>
      <c r="G466" s="21"/>
      <c r="H466" s="22"/>
      <c r="I466" s="3">
        <f t="shared" ref="I466:I481" si="246">SUM(E466:H466)</f>
        <v>0</v>
      </c>
      <c r="K466" s="2">
        <v>0.15</v>
      </c>
    </row>
    <row r="467" spans="1:11" s="2" customFormat="1" hidden="1" x14ac:dyDescent="0.2">
      <c r="A467" s="20" t="s">
        <v>40</v>
      </c>
      <c r="B467" s="61" t="s">
        <v>47</v>
      </c>
      <c r="C467" s="21">
        <v>0</v>
      </c>
      <c r="D467" s="21"/>
      <c r="E467" s="21">
        <f t="shared" si="245"/>
        <v>0</v>
      </c>
      <c r="F467" s="21"/>
      <c r="G467" s="21"/>
      <c r="H467" s="22"/>
      <c r="I467" s="3">
        <f t="shared" si="246"/>
        <v>0</v>
      </c>
      <c r="K467" s="2">
        <v>0.85</v>
      </c>
    </row>
    <row r="468" spans="1:11" s="2" customFormat="1" hidden="1" x14ac:dyDescent="0.2">
      <c r="A468" s="20" t="s">
        <v>42</v>
      </c>
      <c r="B468" s="61" t="s">
        <v>48</v>
      </c>
      <c r="C468" s="21">
        <v>0</v>
      </c>
      <c r="D468" s="21"/>
      <c r="E468" s="21">
        <f t="shared" si="245"/>
        <v>0</v>
      </c>
      <c r="F468" s="21"/>
      <c r="G468" s="21"/>
      <c r="H468" s="22"/>
      <c r="I468" s="3">
        <f t="shared" si="246"/>
        <v>0</v>
      </c>
    </row>
    <row r="469" spans="1:11" s="2" customFormat="1" hidden="1" x14ac:dyDescent="0.2">
      <c r="A469" s="31" t="s">
        <v>49</v>
      </c>
      <c r="B469" s="63" t="s">
        <v>50</v>
      </c>
      <c r="C469" s="24">
        <v>0</v>
      </c>
      <c r="D469" s="24">
        <f t="shared" ref="D469:H469" si="247">SUM(D473,D474,D475)</f>
        <v>0</v>
      </c>
      <c r="E469" s="24">
        <f t="shared" si="247"/>
        <v>0</v>
      </c>
      <c r="F469" s="24">
        <f t="shared" si="247"/>
        <v>0</v>
      </c>
      <c r="G469" s="24">
        <f t="shared" si="247"/>
        <v>0</v>
      </c>
      <c r="H469" s="25">
        <f t="shared" si="247"/>
        <v>0</v>
      </c>
      <c r="I469" s="3">
        <f t="shared" si="246"/>
        <v>0</v>
      </c>
    </row>
    <row r="470" spans="1:11" s="2" customFormat="1" hidden="1" x14ac:dyDescent="0.2">
      <c r="A470" s="82" t="s">
        <v>1</v>
      </c>
      <c r="B470" s="63"/>
      <c r="C470" s="24"/>
      <c r="D470" s="24"/>
      <c r="E470" s="24"/>
      <c r="F470" s="24"/>
      <c r="G470" s="24"/>
      <c r="H470" s="25"/>
      <c r="I470" s="3">
        <f t="shared" si="246"/>
        <v>0</v>
      </c>
    </row>
    <row r="471" spans="1:11" s="2" customFormat="1" hidden="1" x14ac:dyDescent="0.2">
      <c r="A471" s="32" t="s">
        <v>36</v>
      </c>
      <c r="B471" s="59"/>
      <c r="C471" s="24">
        <v>0</v>
      </c>
      <c r="D471" s="24">
        <f t="shared" ref="D471:H471" si="248">D473+D474+D475-D472</f>
        <v>0</v>
      </c>
      <c r="E471" s="24">
        <f t="shared" si="248"/>
        <v>0</v>
      </c>
      <c r="F471" s="24">
        <f t="shared" si="248"/>
        <v>0</v>
      </c>
      <c r="G471" s="24">
        <f t="shared" si="248"/>
        <v>0</v>
      </c>
      <c r="H471" s="25">
        <f t="shared" si="248"/>
        <v>0</v>
      </c>
      <c r="I471" s="3">
        <f t="shared" si="246"/>
        <v>0</v>
      </c>
    </row>
    <row r="472" spans="1:11" s="2" customFormat="1" hidden="1" x14ac:dyDescent="0.2">
      <c r="A472" s="32" t="s">
        <v>37</v>
      </c>
      <c r="B472" s="59"/>
      <c r="C472" s="24">
        <v>0</v>
      </c>
      <c r="D472" s="24"/>
      <c r="E472" s="24">
        <f t="shared" ref="E472:E475" si="249">C472+D472</f>
        <v>0</v>
      </c>
      <c r="F472" s="24"/>
      <c r="G472" s="24"/>
      <c r="H472" s="25"/>
      <c r="I472" s="3">
        <f t="shared" si="246"/>
        <v>0</v>
      </c>
    </row>
    <row r="473" spans="1:11" s="2" customFormat="1" hidden="1" x14ac:dyDescent="0.2">
      <c r="A473" s="20" t="s">
        <v>38</v>
      </c>
      <c r="B473" s="61" t="s">
        <v>51</v>
      </c>
      <c r="C473" s="21">
        <v>0</v>
      </c>
      <c r="D473" s="21"/>
      <c r="E473" s="21">
        <f t="shared" si="249"/>
        <v>0</v>
      </c>
      <c r="F473" s="21"/>
      <c r="G473" s="21"/>
      <c r="H473" s="22"/>
      <c r="I473" s="3">
        <f t="shared" si="246"/>
        <v>0</v>
      </c>
      <c r="K473" s="2">
        <v>0.15</v>
      </c>
    </row>
    <row r="474" spans="1:11" s="2" customFormat="1" hidden="1" x14ac:dyDescent="0.2">
      <c r="A474" s="20" t="s">
        <v>40</v>
      </c>
      <c r="B474" s="61" t="s">
        <v>52</v>
      </c>
      <c r="C474" s="21">
        <v>0</v>
      </c>
      <c r="D474" s="21"/>
      <c r="E474" s="21">
        <f t="shared" si="249"/>
        <v>0</v>
      </c>
      <c r="F474" s="21"/>
      <c r="G474" s="21"/>
      <c r="H474" s="22"/>
      <c r="I474" s="3">
        <f t="shared" si="246"/>
        <v>0</v>
      </c>
      <c r="K474" s="2">
        <v>0.85</v>
      </c>
    </row>
    <row r="475" spans="1:11" s="2" customFormat="1" hidden="1" x14ac:dyDescent="0.2">
      <c r="A475" s="20" t="s">
        <v>42</v>
      </c>
      <c r="B475" s="61" t="s">
        <v>53</v>
      </c>
      <c r="C475" s="21">
        <v>0</v>
      </c>
      <c r="D475" s="21"/>
      <c r="E475" s="21">
        <f t="shared" si="249"/>
        <v>0</v>
      </c>
      <c r="F475" s="21"/>
      <c r="G475" s="21"/>
      <c r="H475" s="22"/>
      <c r="I475" s="3">
        <f t="shared" si="246"/>
        <v>0</v>
      </c>
    </row>
    <row r="476" spans="1:11" s="2" customFormat="1" hidden="1" x14ac:dyDescent="0.2">
      <c r="A476" s="83"/>
      <c r="B476" s="95"/>
      <c r="C476" s="21"/>
      <c r="D476" s="21"/>
      <c r="E476" s="21"/>
      <c r="F476" s="21"/>
      <c r="G476" s="21"/>
      <c r="H476" s="22"/>
      <c r="I476" s="3">
        <f t="shared" si="246"/>
        <v>0</v>
      </c>
    </row>
    <row r="477" spans="1:11" s="2" customFormat="1" hidden="1" x14ac:dyDescent="0.2">
      <c r="A477" s="26" t="s">
        <v>54</v>
      </c>
      <c r="B477" s="63" t="s">
        <v>55</v>
      </c>
      <c r="C477" s="24">
        <v>0</v>
      </c>
      <c r="D477" s="24"/>
      <c r="E477" s="24">
        <f>C477+D477</f>
        <v>0</v>
      </c>
      <c r="F477" s="24"/>
      <c r="G477" s="24"/>
      <c r="H477" s="25"/>
      <c r="I477" s="3">
        <f t="shared" si="246"/>
        <v>0</v>
      </c>
    </row>
    <row r="478" spans="1:11" s="2" customFormat="1" hidden="1" x14ac:dyDescent="0.2">
      <c r="A478" s="83"/>
      <c r="B478" s="95"/>
      <c r="C478" s="21"/>
      <c r="D478" s="21"/>
      <c r="E478" s="21"/>
      <c r="F478" s="21"/>
      <c r="G478" s="21"/>
      <c r="H478" s="22"/>
      <c r="I478" s="3">
        <f t="shared" si="246"/>
        <v>0</v>
      </c>
    </row>
    <row r="479" spans="1:11" s="2" customFormat="1" hidden="1" x14ac:dyDescent="0.2">
      <c r="A479" s="26" t="s">
        <v>56</v>
      </c>
      <c r="B479" s="63"/>
      <c r="C479" s="24">
        <v>0</v>
      </c>
      <c r="D479" s="24">
        <f t="shared" ref="D479:H479" si="250">D432-D450</f>
        <v>0</v>
      </c>
      <c r="E479" s="24">
        <f t="shared" si="250"/>
        <v>0</v>
      </c>
      <c r="F479" s="24">
        <f t="shared" si="250"/>
        <v>0</v>
      </c>
      <c r="G479" s="24">
        <f t="shared" si="250"/>
        <v>0</v>
      </c>
      <c r="H479" s="25">
        <f t="shared" si="250"/>
        <v>0</v>
      </c>
      <c r="I479" s="3">
        <f t="shared" si="246"/>
        <v>0</v>
      </c>
    </row>
    <row r="480" spans="1:11" s="2" customFormat="1" hidden="1" x14ac:dyDescent="0.2">
      <c r="A480" s="81"/>
      <c r="B480" s="95"/>
      <c r="C480" s="21"/>
      <c r="D480" s="21"/>
      <c r="E480" s="21"/>
      <c r="F480" s="21"/>
      <c r="G480" s="21"/>
      <c r="H480" s="22"/>
      <c r="I480" s="3">
        <f t="shared" si="246"/>
        <v>0</v>
      </c>
    </row>
    <row r="481" spans="1:11" s="142" customFormat="1" ht="25.5" x14ac:dyDescent="0.2">
      <c r="A481" s="152" t="s">
        <v>67</v>
      </c>
      <c r="B481" s="153"/>
      <c r="C481" s="154">
        <v>5600</v>
      </c>
      <c r="D481" s="154">
        <f t="shared" ref="D481:H481" si="251">D482</f>
        <v>0</v>
      </c>
      <c r="E481" s="154">
        <f t="shared" si="251"/>
        <v>5600</v>
      </c>
      <c r="F481" s="154">
        <f t="shared" si="251"/>
        <v>0</v>
      </c>
      <c r="G481" s="154">
        <f t="shared" si="251"/>
        <v>0</v>
      </c>
      <c r="H481" s="155">
        <f t="shared" si="251"/>
        <v>0</v>
      </c>
      <c r="I481" s="137">
        <f t="shared" si="246"/>
        <v>5600</v>
      </c>
    </row>
    <row r="482" spans="1:11" x14ac:dyDescent="0.2">
      <c r="A482" s="148" t="s">
        <v>61</v>
      </c>
      <c r="B482" s="149"/>
      <c r="C482" s="150">
        <v>5600</v>
      </c>
      <c r="D482" s="150">
        <f t="shared" ref="D482:H482" si="252">SUM(D483,D484,D485,D486)</f>
        <v>0</v>
      </c>
      <c r="E482" s="150">
        <f t="shared" si="252"/>
        <v>5600</v>
      </c>
      <c r="F482" s="150">
        <f t="shared" si="252"/>
        <v>0</v>
      </c>
      <c r="G482" s="150">
        <f t="shared" si="252"/>
        <v>0</v>
      </c>
      <c r="H482" s="151">
        <f t="shared" si="252"/>
        <v>0</v>
      </c>
      <c r="I482" s="119">
        <f t="shared" ref="I482:I524" si="253">SUM(E482:H482)</f>
        <v>5600</v>
      </c>
    </row>
    <row r="483" spans="1:11" x14ac:dyDescent="0.2">
      <c r="A483" s="20" t="s">
        <v>6</v>
      </c>
      <c r="B483" s="48"/>
      <c r="C483" s="101">
        <v>1050</v>
      </c>
      <c r="D483" s="101"/>
      <c r="E483" s="101">
        <f t="shared" ref="E483:E485" si="254">C483+D483</f>
        <v>1050</v>
      </c>
      <c r="F483" s="101"/>
      <c r="G483" s="101"/>
      <c r="H483" s="143"/>
      <c r="I483" s="119">
        <f t="shared" si="253"/>
        <v>1050</v>
      </c>
    </row>
    <row r="484" spans="1:11" s="2" customFormat="1" hidden="1" x14ac:dyDescent="0.2">
      <c r="A484" s="20" t="s">
        <v>7</v>
      </c>
      <c r="B484" s="94"/>
      <c r="C484" s="21">
        <v>0</v>
      </c>
      <c r="D484" s="21"/>
      <c r="E484" s="21">
        <f t="shared" si="254"/>
        <v>0</v>
      </c>
      <c r="F484" s="21"/>
      <c r="G484" s="21"/>
      <c r="H484" s="22"/>
      <c r="I484" s="3">
        <f t="shared" si="253"/>
        <v>0</v>
      </c>
      <c r="J484" s="2">
        <v>0.98</v>
      </c>
    </row>
    <row r="485" spans="1:11" ht="38.25" x14ac:dyDescent="0.2">
      <c r="A485" s="20" t="s">
        <v>8</v>
      </c>
      <c r="B485" s="48">
        <v>420269</v>
      </c>
      <c r="C485" s="101">
        <v>603.6</v>
      </c>
      <c r="D485" s="101"/>
      <c r="E485" s="101">
        <f t="shared" si="254"/>
        <v>603.6</v>
      </c>
      <c r="F485" s="101"/>
      <c r="G485" s="101"/>
      <c r="H485" s="143"/>
      <c r="I485" s="119">
        <f t="shared" si="253"/>
        <v>603.6</v>
      </c>
      <c r="J485" s="117">
        <v>0.13</v>
      </c>
      <c r="K485" s="117">
        <f>J485/J484</f>
        <v>0.1326530612244898</v>
      </c>
    </row>
    <row r="486" spans="1:11" ht="25.5" x14ac:dyDescent="0.2">
      <c r="A486" s="23" t="s">
        <v>9</v>
      </c>
      <c r="B486" s="49" t="s">
        <v>10</v>
      </c>
      <c r="C486" s="24">
        <v>3946.4</v>
      </c>
      <c r="D486" s="24">
        <f t="shared" ref="D486:H486" si="255">SUM(D487,D491,D495)</f>
        <v>0</v>
      </c>
      <c r="E486" s="24">
        <f t="shared" si="255"/>
        <v>3946.4</v>
      </c>
      <c r="F486" s="24">
        <f t="shared" si="255"/>
        <v>0</v>
      </c>
      <c r="G486" s="24">
        <f t="shared" si="255"/>
        <v>0</v>
      </c>
      <c r="H486" s="25">
        <f t="shared" si="255"/>
        <v>0</v>
      </c>
      <c r="I486" s="119">
        <f t="shared" si="253"/>
        <v>3946.4</v>
      </c>
    </row>
    <row r="487" spans="1:11" s="2" customFormat="1" hidden="1" x14ac:dyDescent="0.2">
      <c r="A487" s="26" t="s">
        <v>11</v>
      </c>
      <c r="B487" s="50" t="s">
        <v>12</v>
      </c>
      <c r="C487" s="24">
        <v>0</v>
      </c>
      <c r="D487" s="24">
        <f t="shared" ref="D487:H487" si="256">SUM(D488:D490)</f>
        <v>0</v>
      </c>
      <c r="E487" s="24">
        <f t="shared" si="256"/>
        <v>0</v>
      </c>
      <c r="F487" s="24">
        <f t="shared" si="256"/>
        <v>0</v>
      </c>
      <c r="G487" s="24">
        <f t="shared" si="256"/>
        <v>0</v>
      </c>
      <c r="H487" s="25">
        <f t="shared" si="256"/>
        <v>0</v>
      </c>
      <c r="I487" s="3">
        <f t="shared" si="253"/>
        <v>0</v>
      </c>
    </row>
    <row r="488" spans="1:11" s="2" customFormat="1" hidden="1" x14ac:dyDescent="0.2">
      <c r="A488" s="27" t="s">
        <v>13</v>
      </c>
      <c r="B488" s="51" t="s">
        <v>14</v>
      </c>
      <c r="C488" s="21">
        <v>0</v>
      </c>
      <c r="D488" s="21"/>
      <c r="E488" s="21">
        <f t="shared" ref="E488:E490" si="257">C488+D488</f>
        <v>0</v>
      </c>
      <c r="F488" s="21"/>
      <c r="G488" s="21"/>
      <c r="H488" s="22"/>
      <c r="I488" s="3">
        <f t="shared" si="253"/>
        <v>0</v>
      </c>
    </row>
    <row r="489" spans="1:11" s="2" customFormat="1" hidden="1" x14ac:dyDescent="0.2">
      <c r="A489" s="27" t="s">
        <v>15</v>
      </c>
      <c r="B489" s="52" t="s">
        <v>16</v>
      </c>
      <c r="C489" s="21">
        <v>0</v>
      </c>
      <c r="D489" s="21"/>
      <c r="E489" s="21">
        <f t="shared" si="257"/>
        <v>0</v>
      </c>
      <c r="F489" s="21"/>
      <c r="G489" s="21"/>
      <c r="H489" s="22"/>
      <c r="I489" s="3">
        <f t="shared" si="253"/>
        <v>0</v>
      </c>
    </row>
    <row r="490" spans="1:11" s="2" customFormat="1" hidden="1" x14ac:dyDescent="0.2">
      <c r="A490" s="27" t="s">
        <v>17</v>
      </c>
      <c r="B490" s="52" t="s">
        <v>18</v>
      </c>
      <c r="C490" s="21">
        <v>0</v>
      </c>
      <c r="D490" s="21"/>
      <c r="E490" s="21">
        <f t="shared" si="257"/>
        <v>0</v>
      </c>
      <c r="F490" s="21"/>
      <c r="G490" s="21"/>
      <c r="H490" s="22"/>
      <c r="I490" s="3">
        <f t="shared" si="253"/>
        <v>0</v>
      </c>
    </row>
    <row r="491" spans="1:11" x14ac:dyDescent="0.2">
      <c r="A491" s="26" t="s">
        <v>19</v>
      </c>
      <c r="B491" s="53" t="s">
        <v>20</v>
      </c>
      <c r="C491" s="24">
        <v>3946.4</v>
      </c>
      <c r="D491" s="24">
        <f t="shared" ref="D491:H491" si="258">SUM(D492:D494)</f>
        <v>0</v>
      </c>
      <c r="E491" s="24">
        <f t="shared" si="258"/>
        <v>3946.4</v>
      </c>
      <c r="F491" s="24">
        <f t="shared" si="258"/>
        <v>0</v>
      </c>
      <c r="G491" s="24">
        <f t="shared" si="258"/>
        <v>0</v>
      </c>
      <c r="H491" s="25">
        <f t="shared" si="258"/>
        <v>0</v>
      </c>
      <c r="I491" s="119">
        <f t="shared" si="253"/>
        <v>3946.4</v>
      </c>
    </row>
    <row r="492" spans="1:11" x14ac:dyDescent="0.2">
      <c r="A492" s="27" t="s">
        <v>13</v>
      </c>
      <c r="B492" s="52" t="s">
        <v>21</v>
      </c>
      <c r="C492" s="101">
        <v>3946.4</v>
      </c>
      <c r="D492" s="101"/>
      <c r="E492" s="101">
        <f t="shared" ref="E492:E494" si="259">C492+D492</f>
        <v>3946.4</v>
      </c>
      <c r="F492" s="101"/>
      <c r="G492" s="101"/>
      <c r="H492" s="143"/>
      <c r="I492" s="119">
        <f t="shared" si="253"/>
        <v>3946.4</v>
      </c>
      <c r="J492" s="117">
        <v>0.85</v>
      </c>
      <c r="K492" s="117">
        <f>J492/J484</f>
        <v>0.86734693877551017</v>
      </c>
    </row>
    <row r="493" spans="1:11" s="2" customFormat="1" hidden="1" x14ac:dyDescent="0.2">
      <c r="A493" s="27" t="s">
        <v>15</v>
      </c>
      <c r="B493" s="52" t="s">
        <v>22</v>
      </c>
      <c r="C493" s="21">
        <v>0</v>
      </c>
      <c r="D493" s="21"/>
      <c r="E493" s="21">
        <f t="shared" si="259"/>
        <v>0</v>
      </c>
      <c r="F493" s="21"/>
      <c r="G493" s="21"/>
      <c r="H493" s="22"/>
      <c r="I493" s="3">
        <f t="shared" si="253"/>
        <v>0</v>
      </c>
    </row>
    <row r="494" spans="1:11" s="2" customFormat="1" hidden="1" x14ac:dyDescent="0.2">
      <c r="A494" s="27" t="s">
        <v>17</v>
      </c>
      <c r="B494" s="52" t="s">
        <v>23</v>
      </c>
      <c r="C494" s="21">
        <v>0</v>
      </c>
      <c r="D494" s="21"/>
      <c r="E494" s="21">
        <f t="shared" si="259"/>
        <v>0</v>
      </c>
      <c r="F494" s="21"/>
      <c r="G494" s="21"/>
      <c r="H494" s="22"/>
      <c r="I494" s="3">
        <f t="shared" si="253"/>
        <v>0</v>
      </c>
    </row>
    <row r="495" spans="1:11" s="2" customFormat="1" hidden="1" x14ac:dyDescent="0.2">
      <c r="A495" s="26" t="s">
        <v>24</v>
      </c>
      <c r="B495" s="53" t="s">
        <v>25</v>
      </c>
      <c r="C495" s="24">
        <v>0</v>
      </c>
      <c r="D495" s="24">
        <v>0</v>
      </c>
      <c r="E495" s="24">
        <v>0</v>
      </c>
      <c r="F495" s="24">
        <v>0</v>
      </c>
      <c r="G495" s="24">
        <v>0</v>
      </c>
      <c r="H495" s="25">
        <v>0</v>
      </c>
      <c r="I495" s="3">
        <f t="shared" si="253"/>
        <v>0</v>
      </c>
    </row>
    <row r="496" spans="1:11" s="2" customFormat="1" hidden="1" x14ac:dyDescent="0.2">
      <c r="A496" s="27" t="s">
        <v>13</v>
      </c>
      <c r="B496" s="52" t="s">
        <v>26</v>
      </c>
      <c r="C496" s="21">
        <v>0</v>
      </c>
      <c r="D496" s="21"/>
      <c r="E496" s="21">
        <f t="shared" ref="E496:E498" si="260">C496+D496</f>
        <v>0</v>
      </c>
      <c r="F496" s="21"/>
      <c r="G496" s="21"/>
      <c r="H496" s="22"/>
      <c r="I496" s="3">
        <f t="shared" si="253"/>
        <v>0</v>
      </c>
    </row>
    <row r="497" spans="1:11" s="2" customFormat="1" hidden="1" x14ac:dyDescent="0.2">
      <c r="A497" s="27" t="s">
        <v>15</v>
      </c>
      <c r="B497" s="52" t="s">
        <v>27</v>
      </c>
      <c r="C497" s="21">
        <v>0</v>
      </c>
      <c r="D497" s="21"/>
      <c r="E497" s="21">
        <f t="shared" si="260"/>
        <v>0</v>
      </c>
      <c r="F497" s="21"/>
      <c r="G497" s="21"/>
      <c r="H497" s="22"/>
      <c r="I497" s="3">
        <f t="shared" si="253"/>
        <v>0</v>
      </c>
    </row>
    <row r="498" spans="1:11" s="2" customFormat="1" hidden="1" x14ac:dyDescent="0.2">
      <c r="A498" s="27" t="s">
        <v>17</v>
      </c>
      <c r="B498" s="52" t="s">
        <v>28</v>
      </c>
      <c r="C498" s="21">
        <v>0</v>
      </c>
      <c r="D498" s="21"/>
      <c r="E498" s="21">
        <f t="shared" si="260"/>
        <v>0</v>
      </c>
      <c r="F498" s="21"/>
      <c r="G498" s="21"/>
      <c r="H498" s="22"/>
      <c r="I498" s="3">
        <f t="shared" si="253"/>
        <v>0</v>
      </c>
    </row>
    <row r="499" spans="1:11" x14ac:dyDescent="0.2">
      <c r="A499" s="148" t="s">
        <v>80</v>
      </c>
      <c r="B499" s="149"/>
      <c r="C499" s="150">
        <v>5600</v>
      </c>
      <c r="D499" s="150">
        <f t="shared" ref="D499:H499" si="261">SUM(D500,D503,D526)</f>
        <v>0</v>
      </c>
      <c r="E499" s="150">
        <f t="shared" si="261"/>
        <v>5600</v>
      </c>
      <c r="F499" s="150">
        <f t="shared" si="261"/>
        <v>0</v>
      </c>
      <c r="G499" s="150">
        <f t="shared" si="261"/>
        <v>0</v>
      </c>
      <c r="H499" s="151">
        <f t="shared" si="261"/>
        <v>0</v>
      </c>
      <c r="I499" s="119">
        <f t="shared" si="253"/>
        <v>5600</v>
      </c>
    </row>
    <row r="500" spans="1:11" s="2" customFormat="1" hidden="1" x14ac:dyDescent="0.2">
      <c r="A500" s="31" t="s">
        <v>30</v>
      </c>
      <c r="B500" s="55">
        <v>20</v>
      </c>
      <c r="C500" s="24">
        <v>0</v>
      </c>
      <c r="D500" s="24">
        <f t="shared" ref="D500:H500" si="262">SUM(D501)</f>
        <v>0</v>
      </c>
      <c r="E500" s="24">
        <f t="shared" si="262"/>
        <v>0</v>
      </c>
      <c r="F500" s="24">
        <f t="shared" si="262"/>
        <v>0</v>
      </c>
      <c r="G500" s="24">
        <f t="shared" si="262"/>
        <v>0</v>
      </c>
      <c r="H500" s="25">
        <f t="shared" si="262"/>
        <v>0</v>
      </c>
      <c r="I500" s="3">
        <f t="shared" si="253"/>
        <v>0</v>
      </c>
    </row>
    <row r="501" spans="1:11" s="2" customFormat="1" hidden="1" x14ac:dyDescent="0.2">
      <c r="A501" s="27" t="s">
        <v>31</v>
      </c>
      <c r="B501" s="56" t="s">
        <v>32</v>
      </c>
      <c r="C501" s="21">
        <v>0</v>
      </c>
      <c r="D501" s="21"/>
      <c r="E501" s="21">
        <f>C501+D501</f>
        <v>0</v>
      </c>
      <c r="F501" s="21"/>
      <c r="G501" s="21"/>
      <c r="H501" s="22"/>
      <c r="I501" s="3">
        <f t="shared" si="253"/>
        <v>0</v>
      </c>
    </row>
    <row r="502" spans="1:11" s="2" customFormat="1" hidden="1" x14ac:dyDescent="0.2">
      <c r="A502" s="27"/>
      <c r="B502" s="51"/>
      <c r="C502" s="21"/>
      <c r="D502" s="21"/>
      <c r="E502" s="21"/>
      <c r="F502" s="21"/>
      <c r="G502" s="21"/>
      <c r="H502" s="22"/>
      <c r="I502" s="3">
        <f t="shared" si="253"/>
        <v>0</v>
      </c>
    </row>
    <row r="503" spans="1:11" ht="25.5" x14ac:dyDescent="0.2">
      <c r="A503" s="31" t="s">
        <v>33</v>
      </c>
      <c r="B503" s="57">
        <v>58</v>
      </c>
      <c r="C503" s="24">
        <v>5600</v>
      </c>
      <c r="D503" s="24">
        <f t="shared" ref="D503:H503" si="263">SUM(D504,D511,D518)</f>
        <v>0</v>
      </c>
      <c r="E503" s="24">
        <f t="shared" si="263"/>
        <v>5600</v>
      </c>
      <c r="F503" s="24">
        <f t="shared" si="263"/>
        <v>0</v>
      </c>
      <c r="G503" s="24">
        <f t="shared" si="263"/>
        <v>0</v>
      </c>
      <c r="H503" s="25">
        <f t="shared" si="263"/>
        <v>0</v>
      </c>
      <c r="I503" s="119">
        <f t="shared" si="253"/>
        <v>5600</v>
      </c>
    </row>
    <row r="504" spans="1:11" s="2" customFormat="1" hidden="1" x14ac:dyDescent="0.2">
      <c r="A504" s="31" t="s">
        <v>34</v>
      </c>
      <c r="B504" s="58" t="s">
        <v>35</v>
      </c>
      <c r="C504" s="24">
        <v>0</v>
      </c>
      <c r="D504" s="24">
        <f t="shared" ref="D504:H504" si="264">SUM(D508,D509,D510)</f>
        <v>0</v>
      </c>
      <c r="E504" s="24">
        <f t="shared" si="264"/>
        <v>0</v>
      </c>
      <c r="F504" s="24">
        <f t="shared" si="264"/>
        <v>0</v>
      </c>
      <c r="G504" s="24">
        <f t="shared" si="264"/>
        <v>0</v>
      </c>
      <c r="H504" s="25">
        <f t="shared" si="264"/>
        <v>0</v>
      </c>
      <c r="I504" s="3">
        <f t="shared" si="253"/>
        <v>0</v>
      </c>
    </row>
    <row r="505" spans="1:11" s="2" customFormat="1" hidden="1" x14ac:dyDescent="0.2">
      <c r="A505" s="32" t="s">
        <v>1</v>
      </c>
      <c r="B505" s="59"/>
      <c r="C505" s="24"/>
      <c r="D505" s="24"/>
      <c r="E505" s="24"/>
      <c r="F505" s="24"/>
      <c r="G505" s="24"/>
      <c r="H505" s="25"/>
      <c r="I505" s="3">
        <f t="shared" si="253"/>
        <v>0</v>
      </c>
    </row>
    <row r="506" spans="1:11" s="2" customFormat="1" hidden="1" x14ac:dyDescent="0.2">
      <c r="A506" s="32" t="s">
        <v>36</v>
      </c>
      <c r="B506" s="59"/>
      <c r="C506" s="24">
        <v>0</v>
      </c>
      <c r="D506" s="24">
        <f t="shared" ref="D506:H506" si="265">D508+D509+D510-D507</f>
        <v>0</v>
      </c>
      <c r="E506" s="24">
        <f t="shared" si="265"/>
        <v>0</v>
      </c>
      <c r="F506" s="24">
        <f t="shared" si="265"/>
        <v>0</v>
      </c>
      <c r="G506" s="24">
        <f t="shared" si="265"/>
        <v>0</v>
      </c>
      <c r="H506" s="25">
        <f t="shared" si="265"/>
        <v>0</v>
      </c>
      <c r="I506" s="3">
        <f t="shared" si="253"/>
        <v>0</v>
      </c>
    </row>
    <row r="507" spans="1:11" s="2" customFormat="1" hidden="1" x14ac:dyDescent="0.2">
      <c r="A507" s="32" t="s">
        <v>37</v>
      </c>
      <c r="B507" s="59"/>
      <c r="C507" s="24">
        <v>0</v>
      </c>
      <c r="D507" s="24"/>
      <c r="E507" s="24">
        <f t="shared" ref="E507:E510" si="266">C507+D507</f>
        <v>0</v>
      </c>
      <c r="F507" s="24"/>
      <c r="G507" s="24"/>
      <c r="H507" s="25"/>
      <c r="I507" s="3">
        <f t="shared" si="253"/>
        <v>0</v>
      </c>
    </row>
    <row r="508" spans="1:11" s="2" customFormat="1" hidden="1" x14ac:dyDescent="0.2">
      <c r="A508" s="20" t="s">
        <v>38</v>
      </c>
      <c r="B508" s="60" t="s">
        <v>39</v>
      </c>
      <c r="C508" s="21">
        <v>0</v>
      </c>
      <c r="D508" s="21"/>
      <c r="E508" s="21">
        <f t="shared" si="266"/>
        <v>0</v>
      </c>
      <c r="F508" s="21"/>
      <c r="G508" s="21"/>
      <c r="H508" s="22"/>
      <c r="I508" s="3">
        <f t="shared" si="253"/>
        <v>0</v>
      </c>
      <c r="K508" s="2">
        <v>0.15</v>
      </c>
    </row>
    <row r="509" spans="1:11" s="2" customFormat="1" hidden="1" x14ac:dyDescent="0.2">
      <c r="A509" s="20" t="s">
        <v>40</v>
      </c>
      <c r="B509" s="60" t="s">
        <v>41</v>
      </c>
      <c r="C509" s="21">
        <v>0</v>
      </c>
      <c r="D509" s="21"/>
      <c r="E509" s="21">
        <f t="shared" si="266"/>
        <v>0</v>
      </c>
      <c r="F509" s="21"/>
      <c r="G509" s="21"/>
      <c r="H509" s="22"/>
      <c r="I509" s="3">
        <f t="shared" si="253"/>
        <v>0</v>
      </c>
      <c r="K509" s="2">
        <v>0.85</v>
      </c>
    </row>
    <row r="510" spans="1:11" s="2" customFormat="1" hidden="1" x14ac:dyDescent="0.2">
      <c r="A510" s="20" t="s">
        <v>42</v>
      </c>
      <c r="B510" s="61" t="s">
        <v>43</v>
      </c>
      <c r="C510" s="21">
        <v>0</v>
      </c>
      <c r="D510" s="21"/>
      <c r="E510" s="21">
        <f t="shared" si="266"/>
        <v>0</v>
      </c>
      <c r="F510" s="21"/>
      <c r="G510" s="21"/>
      <c r="H510" s="22"/>
      <c r="I510" s="3">
        <f t="shared" si="253"/>
        <v>0</v>
      </c>
    </row>
    <row r="511" spans="1:11" x14ac:dyDescent="0.2">
      <c r="A511" s="31" t="s">
        <v>44</v>
      </c>
      <c r="B511" s="62" t="s">
        <v>45</v>
      </c>
      <c r="C511" s="24">
        <v>5600</v>
      </c>
      <c r="D511" s="24">
        <f t="shared" ref="D511:H511" si="267">SUM(D515,D516,D517)</f>
        <v>0</v>
      </c>
      <c r="E511" s="24">
        <f t="shared" si="267"/>
        <v>5600</v>
      </c>
      <c r="F511" s="24">
        <f t="shared" si="267"/>
        <v>0</v>
      </c>
      <c r="G511" s="24">
        <f t="shared" si="267"/>
        <v>0</v>
      </c>
      <c r="H511" s="25">
        <f t="shared" si="267"/>
        <v>0</v>
      </c>
      <c r="I511" s="119">
        <f t="shared" si="253"/>
        <v>5600</v>
      </c>
    </row>
    <row r="512" spans="1:11" s="2" customFormat="1" hidden="1" x14ac:dyDescent="0.2">
      <c r="A512" s="82" t="s">
        <v>1</v>
      </c>
      <c r="B512" s="62"/>
      <c r="C512" s="24"/>
      <c r="D512" s="24"/>
      <c r="E512" s="24"/>
      <c r="F512" s="24"/>
      <c r="G512" s="24"/>
      <c r="H512" s="25"/>
      <c r="I512" s="3">
        <f t="shared" si="253"/>
        <v>0</v>
      </c>
    </row>
    <row r="513" spans="1:11" x14ac:dyDescent="0.2">
      <c r="A513" s="32" t="s">
        <v>36</v>
      </c>
      <c r="B513" s="59"/>
      <c r="C513" s="24">
        <v>5600</v>
      </c>
      <c r="D513" s="24">
        <f t="shared" ref="D513:H513" si="268">D515+D516+D517-D514</f>
        <v>0</v>
      </c>
      <c r="E513" s="24">
        <f t="shared" si="268"/>
        <v>5600</v>
      </c>
      <c r="F513" s="24">
        <f t="shared" si="268"/>
        <v>0</v>
      </c>
      <c r="G513" s="24">
        <f t="shared" si="268"/>
        <v>0</v>
      </c>
      <c r="H513" s="25">
        <f t="shared" si="268"/>
        <v>0</v>
      </c>
      <c r="I513" s="119">
        <f t="shared" si="253"/>
        <v>5600</v>
      </c>
    </row>
    <row r="514" spans="1:11" s="2" customFormat="1" hidden="1" x14ac:dyDescent="0.2">
      <c r="A514" s="32" t="s">
        <v>37</v>
      </c>
      <c r="B514" s="59"/>
      <c r="C514" s="24">
        <v>0</v>
      </c>
      <c r="D514" s="24"/>
      <c r="E514" s="24">
        <f t="shared" ref="E514:E517" si="269">C514+D514</f>
        <v>0</v>
      </c>
      <c r="F514" s="24"/>
      <c r="G514" s="24"/>
      <c r="H514" s="25"/>
      <c r="I514" s="3">
        <f t="shared" si="253"/>
        <v>0</v>
      </c>
    </row>
    <row r="515" spans="1:11" x14ac:dyDescent="0.2">
      <c r="A515" s="20" t="s">
        <v>38</v>
      </c>
      <c r="B515" s="61" t="s">
        <v>46</v>
      </c>
      <c r="C515" s="101">
        <v>840</v>
      </c>
      <c r="D515" s="101"/>
      <c r="E515" s="101">
        <f t="shared" si="269"/>
        <v>840</v>
      </c>
      <c r="F515" s="101"/>
      <c r="G515" s="101"/>
      <c r="H515" s="143"/>
      <c r="I515" s="119">
        <f t="shared" si="253"/>
        <v>840</v>
      </c>
      <c r="K515" s="117">
        <v>0.15</v>
      </c>
    </row>
    <row r="516" spans="1:11" x14ac:dyDescent="0.2">
      <c r="A516" s="20" t="s">
        <v>40</v>
      </c>
      <c r="B516" s="61" t="s">
        <v>47</v>
      </c>
      <c r="C516" s="101">
        <v>4760</v>
      </c>
      <c r="D516" s="101"/>
      <c r="E516" s="101">
        <f t="shared" si="269"/>
        <v>4760</v>
      </c>
      <c r="F516" s="101"/>
      <c r="G516" s="101"/>
      <c r="H516" s="143"/>
      <c r="I516" s="119">
        <f t="shared" si="253"/>
        <v>4760</v>
      </c>
      <c r="K516" s="117">
        <v>0.85</v>
      </c>
    </row>
    <row r="517" spans="1:11" s="2" customFormat="1" hidden="1" x14ac:dyDescent="0.2">
      <c r="A517" s="20" t="s">
        <v>42</v>
      </c>
      <c r="B517" s="61" t="s">
        <v>48</v>
      </c>
      <c r="C517" s="21">
        <v>0</v>
      </c>
      <c r="D517" s="21"/>
      <c r="E517" s="21">
        <f t="shared" si="269"/>
        <v>0</v>
      </c>
      <c r="F517" s="21"/>
      <c r="G517" s="21"/>
      <c r="H517" s="22"/>
      <c r="I517" s="3">
        <f t="shared" si="253"/>
        <v>0</v>
      </c>
    </row>
    <row r="518" spans="1:11" s="2" customFormat="1" hidden="1" x14ac:dyDescent="0.2">
      <c r="A518" s="31" t="s">
        <v>49</v>
      </c>
      <c r="B518" s="63" t="s">
        <v>50</v>
      </c>
      <c r="C518" s="24">
        <v>0</v>
      </c>
      <c r="D518" s="24">
        <f t="shared" ref="D518:H518" si="270">SUM(D522,D523,D524)</f>
        <v>0</v>
      </c>
      <c r="E518" s="24">
        <f t="shared" si="270"/>
        <v>0</v>
      </c>
      <c r="F518" s="24">
        <f t="shared" si="270"/>
        <v>0</v>
      </c>
      <c r="G518" s="24">
        <f t="shared" si="270"/>
        <v>0</v>
      </c>
      <c r="H518" s="25">
        <f t="shared" si="270"/>
        <v>0</v>
      </c>
      <c r="I518" s="3">
        <f t="shared" si="253"/>
        <v>0</v>
      </c>
    </row>
    <row r="519" spans="1:11" s="2" customFormat="1" hidden="1" x14ac:dyDescent="0.2">
      <c r="A519" s="82" t="s">
        <v>1</v>
      </c>
      <c r="B519" s="63"/>
      <c r="C519" s="24"/>
      <c r="D519" s="24"/>
      <c r="E519" s="24"/>
      <c r="F519" s="24"/>
      <c r="G519" s="24"/>
      <c r="H519" s="25"/>
      <c r="I519" s="3">
        <f t="shared" si="253"/>
        <v>0</v>
      </c>
    </row>
    <row r="520" spans="1:11" s="2" customFormat="1" hidden="1" x14ac:dyDescent="0.2">
      <c r="A520" s="32" t="s">
        <v>36</v>
      </c>
      <c r="B520" s="59"/>
      <c r="C520" s="24">
        <v>0</v>
      </c>
      <c r="D520" s="24">
        <f t="shared" ref="D520:H520" si="271">D522+D523+D524-D521</f>
        <v>0</v>
      </c>
      <c r="E520" s="24">
        <f t="shared" si="271"/>
        <v>0</v>
      </c>
      <c r="F520" s="24">
        <f t="shared" si="271"/>
        <v>0</v>
      </c>
      <c r="G520" s="24">
        <f t="shared" si="271"/>
        <v>0</v>
      </c>
      <c r="H520" s="25">
        <f t="shared" si="271"/>
        <v>0</v>
      </c>
      <c r="I520" s="3">
        <f t="shared" si="253"/>
        <v>0</v>
      </c>
    </row>
    <row r="521" spans="1:11" s="2" customFormat="1" hidden="1" x14ac:dyDescent="0.2">
      <c r="A521" s="32" t="s">
        <v>37</v>
      </c>
      <c r="B521" s="59"/>
      <c r="C521" s="24">
        <v>0</v>
      </c>
      <c r="D521" s="24"/>
      <c r="E521" s="24">
        <f t="shared" ref="E521:E524" si="272">C521+D521</f>
        <v>0</v>
      </c>
      <c r="F521" s="24"/>
      <c r="G521" s="24"/>
      <c r="H521" s="25"/>
      <c r="I521" s="3">
        <f t="shared" si="253"/>
        <v>0</v>
      </c>
    </row>
    <row r="522" spans="1:11" s="2" customFormat="1" hidden="1" x14ac:dyDescent="0.2">
      <c r="A522" s="20" t="s">
        <v>38</v>
      </c>
      <c r="B522" s="61" t="s">
        <v>51</v>
      </c>
      <c r="C522" s="21">
        <v>0</v>
      </c>
      <c r="D522" s="21"/>
      <c r="E522" s="21">
        <f t="shared" si="272"/>
        <v>0</v>
      </c>
      <c r="F522" s="21"/>
      <c r="G522" s="21"/>
      <c r="H522" s="22"/>
      <c r="I522" s="3">
        <f t="shared" si="253"/>
        <v>0</v>
      </c>
      <c r="K522" s="2">
        <v>0.15</v>
      </c>
    </row>
    <row r="523" spans="1:11" s="2" customFormat="1" hidden="1" x14ac:dyDescent="0.2">
      <c r="A523" s="20" t="s">
        <v>40</v>
      </c>
      <c r="B523" s="61" t="s">
        <v>52</v>
      </c>
      <c r="C523" s="21">
        <v>0</v>
      </c>
      <c r="D523" s="21"/>
      <c r="E523" s="21">
        <f t="shared" si="272"/>
        <v>0</v>
      </c>
      <c r="F523" s="21"/>
      <c r="G523" s="21"/>
      <c r="H523" s="22"/>
      <c r="I523" s="3">
        <f t="shared" si="253"/>
        <v>0</v>
      </c>
      <c r="K523" s="2">
        <v>0.85</v>
      </c>
    </row>
    <row r="524" spans="1:11" s="2" customFormat="1" hidden="1" x14ac:dyDescent="0.2">
      <c r="A524" s="20" t="s">
        <v>42</v>
      </c>
      <c r="B524" s="61" t="s">
        <v>53</v>
      </c>
      <c r="C524" s="21">
        <v>0</v>
      </c>
      <c r="D524" s="21"/>
      <c r="E524" s="21">
        <f t="shared" si="272"/>
        <v>0</v>
      </c>
      <c r="F524" s="21"/>
      <c r="G524" s="21"/>
      <c r="H524" s="22"/>
      <c r="I524" s="3">
        <f t="shared" si="253"/>
        <v>0</v>
      </c>
    </row>
    <row r="525" spans="1:11" s="2" customFormat="1" hidden="1" x14ac:dyDescent="0.2">
      <c r="A525" s="83"/>
      <c r="B525" s="95"/>
      <c r="C525" s="21"/>
      <c r="D525" s="21"/>
      <c r="E525" s="21"/>
      <c r="F525" s="21"/>
      <c r="G525" s="21"/>
      <c r="H525" s="22"/>
      <c r="I525" s="3">
        <f t="shared" ref="I525:I529" si="273">SUM(E525:H525)</f>
        <v>0</v>
      </c>
    </row>
    <row r="526" spans="1:11" s="2" customFormat="1" hidden="1" x14ac:dyDescent="0.2">
      <c r="A526" s="26" t="s">
        <v>54</v>
      </c>
      <c r="B526" s="63" t="s">
        <v>55</v>
      </c>
      <c r="C526" s="24">
        <v>0</v>
      </c>
      <c r="D526" s="24"/>
      <c r="E526" s="24">
        <f>C526+D526</f>
        <v>0</v>
      </c>
      <c r="F526" s="24"/>
      <c r="G526" s="24"/>
      <c r="H526" s="25"/>
      <c r="I526" s="3">
        <f t="shared" si="273"/>
        <v>0</v>
      </c>
    </row>
    <row r="527" spans="1:11" s="2" customFormat="1" hidden="1" x14ac:dyDescent="0.2">
      <c r="A527" s="83"/>
      <c r="B527" s="95"/>
      <c r="C527" s="21"/>
      <c r="D527" s="21"/>
      <c r="E527" s="21"/>
      <c r="F527" s="21"/>
      <c r="G527" s="21"/>
      <c r="H527" s="22"/>
      <c r="I527" s="3">
        <f t="shared" si="273"/>
        <v>0</v>
      </c>
    </row>
    <row r="528" spans="1:11" s="2" customFormat="1" hidden="1" x14ac:dyDescent="0.2">
      <c r="A528" s="26" t="s">
        <v>56</v>
      </c>
      <c r="B528" s="63"/>
      <c r="C528" s="24">
        <v>0</v>
      </c>
      <c r="D528" s="24">
        <f t="shared" ref="D528:H528" si="274">D481-D499</f>
        <v>0</v>
      </c>
      <c r="E528" s="24">
        <f t="shared" si="274"/>
        <v>0</v>
      </c>
      <c r="F528" s="24">
        <f t="shared" si="274"/>
        <v>0</v>
      </c>
      <c r="G528" s="24">
        <f t="shared" si="274"/>
        <v>0</v>
      </c>
      <c r="H528" s="25">
        <f t="shared" si="274"/>
        <v>0</v>
      </c>
      <c r="I528" s="3">
        <f t="shared" si="273"/>
        <v>0</v>
      </c>
    </row>
    <row r="529" spans="1:11" s="142" customFormat="1" ht="25.5" x14ac:dyDescent="0.2">
      <c r="A529" s="152" t="s">
        <v>68</v>
      </c>
      <c r="B529" s="153"/>
      <c r="C529" s="154">
        <v>145</v>
      </c>
      <c r="D529" s="154">
        <f t="shared" ref="D529:H529" si="275">D530</f>
        <v>0</v>
      </c>
      <c r="E529" s="154">
        <f t="shared" si="275"/>
        <v>145</v>
      </c>
      <c r="F529" s="154">
        <f t="shared" si="275"/>
        <v>0</v>
      </c>
      <c r="G529" s="154">
        <f t="shared" si="275"/>
        <v>0</v>
      </c>
      <c r="H529" s="155">
        <f t="shared" si="275"/>
        <v>0</v>
      </c>
      <c r="I529" s="137">
        <f t="shared" si="273"/>
        <v>145</v>
      </c>
    </row>
    <row r="530" spans="1:11" x14ac:dyDescent="0.2">
      <c r="A530" s="148" t="s">
        <v>61</v>
      </c>
      <c r="B530" s="149"/>
      <c r="C530" s="150">
        <v>145</v>
      </c>
      <c r="D530" s="150">
        <f t="shared" ref="D530:H530" si="276">SUM(D531,D532,D533,D534)</f>
        <v>0</v>
      </c>
      <c r="E530" s="150">
        <f t="shared" si="276"/>
        <v>145</v>
      </c>
      <c r="F530" s="150">
        <f t="shared" si="276"/>
        <v>0</v>
      </c>
      <c r="G530" s="150">
        <f t="shared" si="276"/>
        <v>0</v>
      </c>
      <c r="H530" s="151">
        <f t="shared" si="276"/>
        <v>0</v>
      </c>
      <c r="I530" s="119">
        <f t="shared" ref="I530:I572" si="277">SUM(E530:H530)</f>
        <v>145</v>
      </c>
    </row>
    <row r="531" spans="1:11" x14ac:dyDescent="0.2">
      <c r="A531" s="20" t="s">
        <v>6</v>
      </c>
      <c r="B531" s="48"/>
      <c r="C531" s="101">
        <v>40</v>
      </c>
      <c r="D531" s="101"/>
      <c r="E531" s="101">
        <f t="shared" ref="E531:E533" si="278">C531+D531</f>
        <v>40</v>
      </c>
      <c r="F531" s="101"/>
      <c r="G531" s="101"/>
      <c r="H531" s="143"/>
      <c r="I531" s="119">
        <f t="shared" si="277"/>
        <v>40</v>
      </c>
    </row>
    <row r="532" spans="1:11" s="2" customFormat="1" hidden="1" x14ac:dyDescent="0.2">
      <c r="A532" s="20" t="s">
        <v>7</v>
      </c>
      <c r="B532" s="94"/>
      <c r="C532" s="21">
        <v>0</v>
      </c>
      <c r="D532" s="21"/>
      <c r="E532" s="21">
        <f t="shared" si="278"/>
        <v>0</v>
      </c>
      <c r="F532" s="21"/>
      <c r="G532" s="21"/>
      <c r="H532" s="22"/>
      <c r="I532" s="3">
        <f t="shared" si="277"/>
        <v>0</v>
      </c>
      <c r="J532" s="2">
        <v>0.98</v>
      </c>
    </row>
    <row r="533" spans="1:11" ht="38.25" x14ac:dyDescent="0.2">
      <c r="A533" s="20" t="s">
        <v>8</v>
      </c>
      <c r="B533" s="48">
        <v>420269</v>
      </c>
      <c r="C533" s="101">
        <v>13.9</v>
      </c>
      <c r="D533" s="101"/>
      <c r="E533" s="101">
        <f t="shared" si="278"/>
        <v>13.9</v>
      </c>
      <c r="F533" s="101"/>
      <c r="G533" s="101"/>
      <c r="H533" s="143"/>
      <c r="I533" s="119">
        <f t="shared" si="277"/>
        <v>13.9</v>
      </c>
      <c r="J533" s="117">
        <v>0.13</v>
      </c>
      <c r="K533" s="117">
        <f>J533/J532</f>
        <v>0.1326530612244898</v>
      </c>
    </row>
    <row r="534" spans="1:11" ht="25.5" x14ac:dyDescent="0.2">
      <c r="A534" s="23" t="s">
        <v>9</v>
      </c>
      <c r="B534" s="49" t="s">
        <v>10</v>
      </c>
      <c r="C534" s="24">
        <v>91.1</v>
      </c>
      <c r="D534" s="24">
        <f t="shared" ref="D534:H534" si="279">SUM(D535,D539,D543)</f>
        <v>0</v>
      </c>
      <c r="E534" s="24">
        <f t="shared" si="279"/>
        <v>91.1</v>
      </c>
      <c r="F534" s="24">
        <f t="shared" si="279"/>
        <v>0</v>
      </c>
      <c r="G534" s="24">
        <f t="shared" si="279"/>
        <v>0</v>
      </c>
      <c r="H534" s="25">
        <f t="shared" si="279"/>
        <v>0</v>
      </c>
      <c r="I534" s="119">
        <f t="shared" si="277"/>
        <v>91.1</v>
      </c>
    </row>
    <row r="535" spans="1:11" s="2" customFormat="1" hidden="1" x14ac:dyDescent="0.2">
      <c r="A535" s="26" t="s">
        <v>11</v>
      </c>
      <c r="B535" s="50" t="s">
        <v>12</v>
      </c>
      <c r="C535" s="24">
        <v>0</v>
      </c>
      <c r="D535" s="24">
        <f t="shared" ref="D535:H535" si="280">SUM(D536:D538)</f>
        <v>0</v>
      </c>
      <c r="E535" s="24">
        <f t="shared" si="280"/>
        <v>0</v>
      </c>
      <c r="F535" s="24">
        <f t="shared" si="280"/>
        <v>0</v>
      </c>
      <c r="G535" s="24">
        <f t="shared" si="280"/>
        <v>0</v>
      </c>
      <c r="H535" s="25">
        <f t="shared" si="280"/>
        <v>0</v>
      </c>
      <c r="I535" s="3">
        <f t="shared" si="277"/>
        <v>0</v>
      </c>
    </row>
    <row r="536" spans="1:11" s="2" customFormat="1" hidden="1" x14ac:dyDescent="0.2">
      <c r="A536" s="27" t="s">
        <v>13</v>
      </c>
      <c r="B536" s="51" t="s">
        <v>14</v>
      </c>
      <c r="C536" s="21">
        <v>0</v>
      </c>
      <c r="D536" s="21"/>
      <c r="E536" s="21">
        <f t="shared" ref="E536:E538" si="281">C536+D536</f>
        <v>0</v>
      </c>
      <c r="F536" s="21"/>
      <c r="G536" s="21"/>
      <c r="H536" s="22"/>
      <c r="I536" s="3">
        <f t="shared" si="277"/>
        <v>0</v>
      </c>
    </row>
    <row r="537" spans="1:11" s="2" customFormat="1" hidden="1" x14ac:dyDescent="0.2">
      <c r="A537" s="27" t="s">
        <v>15</v>
      </c>
      <c r="B537" s="52" t="s">
        <v>16</v>
      </c>
      <c r="C537" s="21">
        <v>0</v>
      </c>
      <c r="D537" s="21"/>
      <c r="E537" s="21">
        <f t="shared" si="281"/>
        <v>0</v>
      </c>
      <c r="F537" s="21"/>
      <c r="G537" s="21"/>
      <c r="H537" s="22"/>
      <c r="I537" s="3">
        <f t="shared" si="277"/>
        <v>0</v>
      </c>
    </row>
    <row r="538" spans="1:11" s="2" customFormat="1" hidden="1" x14ac:dyDescent="0.2">
      <c r="A538" s="27" t="s">
        <v>17</v>
      </c>
      <c r="B538" s="52" t="s">
        <v>18</v>
      </c>
      <c r="C538" s="21">
        <v>0</v>
      </c>
      <c r="D538" s="21"/>
      <c r="E538" s="21">
        <f t="shared" si="281"/>
        <v>0</v>
      </c>
      <c r="F538" s="21"/>
      <c r="G538" s="21"/>
      <c r="H538" s="22"/>
      <c r="I538" s="3">
        <f t="shared" si="277"/>
        <v>0</v>
      </c>
    </row>
    <row r="539" spans="1:11" x14ac:dyDescent="0.2">
      <c r="A539" s="26" t="s">
        <v>19</v>
      </c>
      <c r="B539" s="53" t="s">
        <v>20</v>
      </c>
      <c r="C539" s="24">
        <v>91.1</v>
      </c>
      <c r="D539" s="24">
        <f t="shared" ref="D539:H539" si="282">SUM(D540:D542)</f>
        <v>0</v>
      </c>
      <c r="E539" s="24">
        <f t="shared" si="282"/>
        <v>91.1</v>
      </c>
      <c r="F539" s="24">
        <f t="shared" si="282"/>
        <v>0</v>
      </c>
      <c r="G539" s="24">
        <f t="shared" si="282"/>
        <v>0</v>
      </c>
      <c r="H539" s="25">
        <f t="shared" si="282"/>
        <v>0</v>
      </c>
      <c r="I539" s="119">
        <f t="shared" si="277"/>
        <v>91.1</v>
      </c>
    </row>
    <row r="540" spans="1:11" x14ac:dyDescent="0.2">
      <c r="A540" s="27" t="s">
        <v>13</v>
      </c>
      <c r="B540" s="52" t="s">
        <v>21</v>
      </c>
      <c r="C540" s="101">
        <v>91.1</v>
      </c>
      <c r="D540" s="101"/>
      <c r="E540" s="101">
        <f t="shared" ref="E540:E542" si="283">C540+D540</f>
        <v>91.1</v>
      </c>
      <c r="F540" s="101"/>
      <c r="G540" s="101"/>
      <c r="H540" s="143"/>
      <c r="I540" s="119">
        <f t="shared" si="277"/>
        <v>91.1</v>
      </c>
      <c r="J540" s="117">
        <v>0.85</v>
      </c>
      <c r="K540" s="117">
        <f>J540/J532</f>
        <v>0.86734693877551017</v>
      </c>
    </row>
    <row r="541" spans="1:11" s="2" customFormat="1" hidden="1" x14ac:dyDescent="0.2">
      <c r="A541" s="27" t="s">
        <v>15</v>
      </c>
      <c r="B541" s="52" t="s">
        <v>22</v>
      </c>
      <c r="C541" s="21">
        <v>0</v>
      </c>
      <c r="D541" s="21"/>
      <c r="E541" s="21">
        <f t="shared" si="283"/>
        <v>0</v>
      </c>
      <c r="F541" s="21"/>
      <c r="G541" s="21"/>
      <c r="H541" s="22"/>
      <c r="I541" s="3">
        <f t="shared" si="277"/>
        <v>0</v>
      </c>
    </row>
    <row r="542" spans="1:11" s="2" customFormat="1" hidden="1" x14ac:dyDescent="0.2">
      <c r="A542" s="27" t="s">
        <v>17</v>
      </c>
      <c r="B542" s="52" t="s">
        <v>23</v>
      </c>
      <c r="C542" s="21">
        <v>0</v>
      </c>
      <c r="D542" s="21"/>
      <c r="E542" s="21">
        <f t="shared" si="283"/>
        <v>0</v>
      </c>
      <c r="F542" s="21"/>
      <c r="G542" s="21"/>
      <c r="H542" s="22"/>
      <c r="I542" s="3">
        <f t="shared" si="277"/>
        <v>0</v>
      </c>
    </row>
    <row r="543" spans="1:11" s="2" customFormat="1" hidden="1" x14ac:dyDescent="0.2">
      <c r="A543" s="26" t="s">
        <v>24</v>
      </c>
      <c r="B543" s="53" t="s">
        <v>25</v>
      </c>
      <c r="C543" s="24">
        <v>0</v>
      </c>
      <c r="D543" s="24">
        <v>0</v>
      </c>
      <c r="E543" s="24">
        <v>0</v>
      </c>
      <c r="F543" s="24">
        <v>0</v>
      </c>
      <c r="G543" s="24">
        <v>0</v>
      </c>
      <c r="H543" s="25">
        <v>0</v>
      </c>
      <c r="I543" s="3">
        <f t="shared" si="277"/>
        <v>0</v>
      </c>
    </row>
    <row r="544" spans="1:11" s="2" customFormat="1" hidden="1" x14ac:dyDescent="0.2">
      <c r="A544" s="27" t="s">
        <v>13</v>
      </c>
      <c r="B544" s="52" t="s">
        <v>26</v>
      </c>
      <c r="C544" s="21">
        <v>0</v>
      </c>
      <c r="D544" s="21"/>
      <c r="E544" s="21">
        <f t="shared" ref="E544:E546" si="284">C544+D544</f>
        <v>0</v>
      </c>
      <c r="F544" s="21"/>
      <c r="G544" s="21"/>
      <c r="H544" s="22"/>
      <c r="I544" s="3">
        <f t="shared" si="277"/>
        <v>0</v>
      </c>
    </row>
    <row r="545" spans="1:11" s="2" customFormat="1" hidden="1" x14ac:dyDescent="0.2">
      <c r="A545" s="27" t="s">
        <v>15</v>
      </c>
      <c r="B545" s="52" t="s">
        <v>27</v>
      </c>
      <c r="C545" s="21">
        <v>0</v>
      </c>
      <c r="D545" s="21"/>
      <c r="E545" s="21">
        <f t="shared" si="284"/>
        <v>0</v>
      </c>
      <c r="F545" s="21"/>
      <c r="G545" s="21"/>
      <c r="H545" s="22"/>
      <c r="I545" s="3">
        <f t="shared" si="277"/>
        <v>0</v>
      </c>
    </row>
    <row r="546" spans="1:11" s="2" customFormat="1" hidden="1" x14ac:dyDescent="0.2">
      <c r="A546" s="27" t="s">
        <v>17</v>
      </c>
      <c r="B546" s="52" t="s">
        <v>28</v>
      </c>
      <c r="C546" s="21">
        <v>0</v>
      </c>
      <c r="D546" s="21"/>
      <c r="E546" s="21">
        <f t="shared" si="284"/>
        <v>0</v>
      </c>
      <c r="F546" s="21"/>
      <c r="G546" s="21"/>
      <c r="H546" s="22"/>
      <c r="I546" s="3">
        <f t="shared" si="277"/>
        <v>0</v>
      </c>
    </row>
    <row r="547" spans="1:11" x14ac:dyDescent="0.2">
      <c r="A547" s="148" t="s">
        <v>80</v>
      </c>
      <c r="B547" s="149"/>
      <c r="C547" s="150">
        <v>145</v>
      </c>
      <c r="D547" s="150">
        <f t="shared" ref="D547:H547" si="285">SUM(D548,D551,D574)</f>
        <v>0</v>
      </c>
      <c r="E547" s="150">
        <f t="shared" si="285"/>
        <v>145</v>
      </c>
      <c r="F547" s="150">
        <f t="shared" si="285"/>
        <v>0</v>
      </c>
      <c r="G547" s="150">
        <f t="shared" si="285"/>
        <v>0</v>
      </c>
      <c r="H547" s="151">
        <f t="shared" si="285"/>
        <v>0</v>
      </c>
      <c r="I547" s="119">
        <f t="shared" si="277"/>
        <v>145</v>
      </c>
    </row>
    <row r="548" spans="1:11" s="2" customFormat="1" hidden="1" x14ac:dyDescent="0.2">
      <c r="A548" s="31" t="s">
        <v>30</v>
      </c>
      <c r="B548" s="55">
        <v>20</v>
      </c>
      <c r="C548" s="24">
        <v>0</v>
      </c>
      <c r="D548" s="24">
        <f t="shared" ref="D548:H548" si="286">SUM(D549)</f>
        <v>0</v>
      </c>
      <c r="E548" s="24">
        <f t="shared" si="286"/>
        <v>0</v>
      </c>
      <c r="F548" s="24">
        <f t="shared" si="286"/>
        <v>0</v>
      </c>
      <c r="G548" s="24">
        <f t="shared" si="286"/>
        <v>0</v>
      </c>
      <c r="H548" s="25">
        <f t="shared" si="286"/>
        <v>0</v>
      </c>
      <c r="I548" s="3">
        <f t="shared" si="277"/>
        <v>0</v>
      </c>
    </row>
    <row r="549" spans="1:11" s="2" customFormat="1" hidden="1" x14ac:dyDescent="0.2">
      <c r="A549" s="27" t="s">
        <v>31</v>
      </c>
      <c r="B549" s="56" t="s">
        <v>32</v>
      </c>
      <c r="C549" s="21">
        <v>0</v>
      </c>
      <c r="D549" s="21"/>
      <c r="E549" s="21">
        <f>C549+D549</f>
        <v>0</v>
      </c>
      <c r="F549" s="21"/>
      <c r="G549" s="21"/>
      <c r="H549" s="22"/>
      <c r="I549" s="3">
        <f t="shared" si="277"/>
        <v>0</v>
      </c>
    </row>
    <row r="550" spans="1:11" s="2" customFormat="1" hidden="1" x14ac:dyDescent="0.2">
      <c r="A550" s="27"/>
      <c r="B550" s="51"/>
      <c r="C550" s="21"/>
      <c r="D550" s="21"/>
      <c r="E550" s="21"/>
      <c r="F550" s="21"/>
      <c r="G550" s="21"/>
      <c r="H550" s="22"/>
      <c r="I550" s="3">
        <f t="shared" si="277"/>
        <v>0</v>
      </c>
    </row>
    <row r="551" spans="1:11" ht="25.5" x14ac:dyDescent="0.2">
      <c r="A551" s="31" t="s">
        <v>33</v>
      </c>
      <c r="B551" s="57">
        <v>58</v>
      </c>
      <c r="C551" s="24">
        <v>145</v>
      </c>
      <c r="D551" s="24">
        <f t="shared" ref="D551:H551" si="287">SUM(D552,D559,D566)</f>
        <v>0</v>
      </c>
      <c r="E551" s="24">
        <f t="shared" si="287"/>
        <v>145</v>
      </c>
      <c r="F551" s="24">
        <f t="shared" si="287"/>
        <v>0</v>
      </c>
      <c r="G551" s="24">
        <f t="shared" si="287"/>
        <v>0</v>
      </c>
      <c r="H551" s="25">
        <f t="shared" si="287"/>
        <v>0</v>
      </c>
      <c r="I551" s="119">
        <f t="shared" si="277"/>
        <v>145</v>
      </c>
    </row>
    <row r="552" spans="1:11" s="2" customFormat="1" hidden="1" x14ac:dyDescent="0.2">
      <c r="A552" s="31" t="s">
        <v>34</v>
      </c>
      <c r="B552" s="58" t="s">
        <v>35</v>
      </c>
      <c r="C552" s="24">
        <v>0</v>
      </c>
      <c r="D552" s="24">
        <f t="shared" ref="D552:H552" si="288">SUM(D556,D557,D558)</f>
        <v>0</v>
      </c>
      <c r="E552" s="24">
        <f t="shared" si="288"/>
        <v>0</v>
      </c>
      <c r="F552" s="24">
        <f t="shared" si="288"/>
        <v>0</v>
      </c>
      <c r="G552" s="24">
        <f t="shared" si="288"/>
        <v>0</v>
      </c>
      <c r="H552" s="25">
        <f t="shared" si="288"/>
        <v>0</v>
      </c>
      <c r="I552" s="3">
        <f t="shared" si="277"/>
        <v>0</v>
      </c>
    </row>
    <row r="553" spans="1:11" s="2" customFormat="1" hidden="1" x14ac:dyDescent="0.2">
      <c r="A553" s="32" t="s">
        <v>1</v>
      </c>
      <c r="B553" s="59"/>
      <c r="C553" s="24"/>
      <c r="D553" s="24"/>
      <c r="E553" s="24"/>
      <c r="F553" s="24"/>
      <c r="G553" s="24"/>
      <c r="H553" s="25"/>
      <c r="I553" s="3">
        <f t="shared" si="277"/>
        <v>0</v>
      </c>
    </row>
    <row r="554" spans="1:11" s="2" customFormat="1" hidden="1" x14ac:dyDescent="0.2">
      <c r="A554" s="32" t="s">
        <v>36</v>
      </c>
      <c r="B554" s="59"/>
      <c r="C554" s="24">
        <v>0</v>
      </c>
      <c r="D554" s="24">
        <f t="shared" ref="D554:H554" si="289">D556+D557+D558-D555</f>
        <v>0</v>
      </c>
      <c r="E554" s="24">
        <f t="shared" si="289"/>
        <v>0</v>
      </c>
      <c r="F554" s="24">
        <f t="shared" si="289"/>
        <v>0</v>
      </c>
      <c r="G554" s="24">
        <f t="shared" si="289"/>
        <v>0</v>
      </c>
      <c r="H554" s="25">
        <f t="shared" si="289"/>
        <v>0</v>
      </c>
      <c r="I554" s="3">
        <f t="shared" si="277"/>
        <v>0</v>
      </c>
    </row>
    <row r="555" spans="1:11" s="2" customFormat="1" hidden="1" x14ac:dyDescent="0.2">
      <c r="A555" s="32" t="s">
        <v>37</v>
      </c>
      <c r="B555" s="59"/>
      <c r="C555" s="24">
        <v>0</v>
      </c>
      <c r="D555" s="24"/>
      <c r="E555" s="24">
        <f t="shared" ref="E555:E558" si="290">C555+D555</f>
        <v>0</v>
      </c>
      <c r="F555" s="24"/>
      <c r="G555" s="24"/>
      <c r="H555" s="25"/>
      <c r="I555" s="3">
        <f t="shared" si="277"/>
        <v>0</v>
      </c>
    </row>
    <row r="556" spans="1:11" s="2" customFormat="1" hidden="1" x14ac:dyDescent="0.2">
      <c r="A556" s="20" t="s">
        <v>38</v>
      </c>
      <c r="B556" s="60" t="s">
        <v>39</v>
      </c>
      <c r="C556" s="21">
        <v>0</v>
      </c>
      <c r="D556" s="21"/>
      <c r="E556" s="21">
        <f t="shared" si="290"/>
        <v>0</v>
      </c>
      <c r="F556" s="21"/>
      <c r="G556" s="21"/>
      <c r="H556" s="22"/>
      <c r="I556" s="3">
        <f t="shared" si="277"/>
        <v>0</v>
      </c>
      <c r="K556" s="2">
        <v>0.15</v>
      </c>
    </row>
    <row r="557" spans="1:11" s="2" customFormat="1" hidden="1" x14ac:dyDescent="0.2">
      <c r="A557" s="20" t="s">
        <v>40</v>
      </c>
      <c r="B557" s="60" t="s">
        <v>41</v>
      </c>
      <c r="C557" s="21">
        <v>0</v>
      </c>
      <c r="D557" s="21"/>
      <c r="E557" s="21">
        <f t="shared" si="290"/>
        <v>0</v>
      </c>
      <c r="F557" s="21"/>
      <c r="G557" s="21"/>
      <c r="H557" s="22"/>
      <c r="I557" s="3">
        <f t="shared" si="277"/>
        <v>0</v>
      </c>
      <c r="K557" s="2">
        <v>0.85</v>
      </c>
    </row>
    <row r="558" spans="1:11" s="2" customFormat="1" hidden="1" x14ac:dyDescent="0.2">
      <c r="A558" s="20" t="s">
        <v>42</v>
      </c>
      <c r="B558" s="61" t="s">
        <v>43</v>
      </c>
      <c r="C558" s="21">
        <v>0</v>
      </c>
      <c r="D558" s="21"/>
      <c r="E558" s="21">
        <f t="shared" si="290"/>
        <v>0</v>
      </c>
      <c r="F558" s="21"/>
      <c r="G558" s="21"/>
      <c r="H558" s="22"/>
      <c r="I558" s="3">
        <f t="shared" si="277"/>
        <v>0</v>
      </c>
    </row>
    <row r="559" spans="1:11" x14ac:dyDescent="0.2">
      <c r="A559" s="31" t="s">
        <v>44</v>
      </c>
      <c r="B559" s="62" t="s">
        <v>45</v>
      </c>
      <c r="C559" s="24">
        <v>145</v>
      </c>
      <c r="D559" s="24">
        <f t="shared" ref="D559:H559" si="291">SUM(D563,D564,D565)</f>
        <v>0</v>
      </c>
      <c r="E559" s="24">
        <f t="shared" si="291"/>
        <v>145</v>
      </c>
      <c r="F559" s="24">
        <f t="shared" si="291"/>
        <v>0</v>
      </c>
      <c r="G559" s="24">
        <f t="shared" si="291"/>
        <v>0</v>
      </c>
      <c r="H559" s="25">
        <f t="shared" si="291"/>
        <v>0</v>
      </c>
      <c r="I559" s="119">
        <f t="shared" si="277"/>
        <v>145</v>
      </c>
    </row>
    <row r="560" spans="1:11" s="2" customFormat="1" hidden="1" x14ac:dyDescent="0.2">
      <c r="A560" s="82" t="s">
        <v>1</v>
      </c>
      <c r="B560" s="62"/>
      <c r="C560" s="24"/>
      <c r="D560" s="24"/>
      <c r="E560" s="24"/>
      <c r="F560" s="24"/>
      <c r="G560" s="24"/>
      <c r="H560" s="25"/>
      <c r="I560" s="3">
        <f t="shared" si="277"/>
        <v>0</v>
      </c>
    </row>
    <row r="561" spans="1:11" x14ac:dyDescent="0.2">
      <c r="A561" s="32" t="s">
        <v>36</v>
      </c>
      <c r="B561" s="59"/>
      <c r="C561" s="24">
        <v>145</v>
      </c>
      <c r="D561" s="24">
        <f t="shared" ref="D561:H561" si="292">D563+D564+D565-D562</f>
        <v>0</v>
      </c>
      <c r="E561" s="24">
        <f t="shared" si="292"/>
        <v>145</v>
      </c>
      <c r="F561" s="24">
        <f t="shared" si="292"/>
        <v>0</v>
      </c>
      <c r="G561" s="24">
        <f t="shared" si="292"/>
        <v>0</v>
      </c>
      <c r="H561" s="25">
        <f t="shared" si="292"/>
        <v>0</v>
      </c>
      <c r="I561" s="119">
        <f t="shared" si="277"/>
        <v>145</v>
      </c>
    </row>
    <row r="562" spans="1:11" s="2" customFormat="1" hidden="1" x14ac:dyDescent="0.2">
      <c r="A562" s="32" t="s">
        <v>37</v>
      </c>
      <c r="B562" s="59"/>
      <c r="C562" s="24">
        <v>0</v>
      </c>
      <c r="D562" s="24"/>
      <c r="E562" s="24">
        <f t="shared" ref="E562:E565" si="293">C562+D562</f>
        <v>0</v>
      </c>
      <c r="F562" s="24"/>
      <c r="G562" s="24"/>
      <c r="H562" s="25"/>
      <c r="I562" s="3">
        <f t="shared" si="277"/>
        <v>0</v>
      </c>
    </row>
    <row r="563" spans="1:11" x14ac:dyDescent="0.2">
      <c r="A563" s="20" t="s">
        <v>38</v>
      </c>
      <c r="B563" s="61" t="s">
        <v>46</v>
      </c>
      <c r="C563" s="101">
        <v>21.8</v>
      </c>
      <c r="D563" s="101"/>
      <c r="E563" s="101">
        <f t="shared" si="293"/>
        <v>21.8</v>
      </c>
      <c r="F563" s="101"/>
      <c r="G563" s="101"/>
      <c r="H563" s="143"/>
      <c r="I563" s="119">
        <f t="shared" si="277"/>
        <v>21.8</v>
      </c>
      <c r="K563" s="117">
        <v>0.15</v>
      </c>
    </row>
    <row r="564" spans="1:11" x14ac:dyDescent="0.2">
      <c r="A564" s="20" t="s">
        <v>40</v>
      </c>
      <c r="B564" s="61" t="s">
        <v>47</v>
      </c>
      <c r="C564" s="101">
        <v>123.2</v>
      </c>
      <c r="D564" s="101"/>
      <c r="E564" s="101">
        <f t="shared" si="293"/>
        <v>123.2</v>
      </c>
      <c r="F564" s="101"/>
      <c r="G564" s="101"/>
      <c r="H564" s="143"/>
      <c r="I564" s="119">
        <f t="shared" si="277"/>
        <v>123.2</v>
      </c>
      <c r="K564" s="117">
        <v>0.85</v>
      </c>
    </row>
    <row r="565" spans="1:11" s="2" customFormat="1" hidden="1" x14ac:dyDescent="0.2">
      <c r="A565" s="20" t="s">
        <v>42</v>
      </c>
      <c r="B565" s="61" t="s">
        <v>48</v>
      </c>
      <c r="C565" s="21">
        <v>0</v>
      </c>
      <c r="D565" s="21"/>
      <c r="E565" s="21">
        <f t="shared" si="293"/>
        <v>0</v>
      </c>
      <c r="F565" s="21"/>
      <c r="G565" s="21"/>
      <c r="H565" s="22"/>
      <c r="I565" s="3">
        <f t="shared" si="277"/>
        <v>0</v>
      </c>
    </row>
    <row r="566" spans="1:11" s="2" customFormat="1" hidden="1" x14ac:dyDescent="0.2">
      <c r="A566" s="31" t="s">
        <v>49</v>
      </c>
      <c r="B566" s="63" t="s">
        <v>50</v>
      </c>
      <c r="C566" s="24">
        <v>0</v>
      </c>
      <c r="D566" s="24">
        <f t="shared" ref="D566:H566" si="294">SUM(D570,D571,D572)</f>
        <v>0</v>
      </c>
      <c r="E566" s="24">
        <f t="shared" si="294"/>
        <v>0</v>
      </c>
      <c r="F566" s="24">
        <f t="shared" si="294"/>
        <v>0</v>
      </c>
      <c r="G566" s="24">
        <f t="shared" si="294"/>
        <v>0</v>
      </c>
      <c r="H566" s="25">
        <f t="shared" si="294"/>
        <v>0</v>
      </c>
      <c r="I566" s="3">
        <f t="shared" si="277"/>
        <v>0</v>
      </c>
    </row>
    <row r="567" spans="1:11" s="2" customFormat="1" hidden="1" x14ac:dyDescent="0.2">
      <c r="A567" s="82" t="s">
        <v>1</v>
      </c>
      <c r="B567" s="63"/>
      <c r="C567" s="24"/>
      <c r="D567" s="24"/>
      <c r="E567" s="24"/>
      <c r="F567" s="24"/>
      <c r="G567" s="24"/>
      <c r="H567" s="25"/>
      <c r="I567" s="3">
        <f t="shared" si="277"/>
        <v>0</v>
      </c>
    </row>
    <row r="568" spans="1:11" s="2" customFormat="1" hidden="1" x14ac:dyDescent="0.2">
      <c r="A568" s="32" t="s">
        <v>36</v>
      </c>
      <c r="B568" s="59"/>
      <c r="C568" s="24">
        <v>0</v>
      </c>
      <c r="D568" s="24">
        <f t="shared" ref="D568:H568" si="295">D570+D571+D572-D569</f>
        <v>0</v>
      </c>
      <c r="E568" s="24">
        <f t="shared" si="295"/>
        <v>0</v>
      </c>
      <c r="F568" s="24">
        <f t="shared" si="295"/>
        <v>0</v>
      </c>
      <c r="G568" s="24">
        <f t="shared" si="295"/>
        <v>0</v>
      </c>
      <c r="H568" s="25">
        <f t="shared" si="295"/>
        <v>0</v>
      </c>
      <c r="I568" s="3">
        <f t="shared" si="277"/>
        <v>0</v>
      </c>
    </row>
    <row r="569" spans="1:11" s="2" customFormat="1" hidden="1" x14ac:dyDescent="0.2">
      <c r="A569" s="32" t="s">
        <v>37</v>
      </c>
      <c r="B569" s="59"/>
      <c r="C569" s="24">
        <v>0</v>
      </c>
      <c r="D569" s="24"/>
      <c r="E569" s="24">
        <f t="shared" ref="E569:E572" si="296">C569+D569</f>
        <v>0</v>
      </c>
      <c r="F569" s="24"/>
      <c r="G569" s="24"/>
      <c r="H569" s="25"/>
      <c r="I569" s="3">
        <f t="shared" si="277"/>
        <v>0</v>
      </c>
    </row>
    <row r="570" spans="1:11" s="2" customFormat="1" hidden="1" x14ac:dyDescent="0.2">
      <c r="A570" s="20" t="s">
        <v>38</v>
      </c>
      <c r="B570" s="61" t="s">
        <v>51</v>
      </c>
      <c r="C570" s="21">
        <v>0</v>
      </c>
      <c r="D570" s="21"/>
      <c r="E570" s="21">
        <f t="shared" si="296"/>
        <v>0</v>
      </c>
      <c r="F570" s="21"/>
      <c r="G570" s="21"/>
      <c r="H570" s="22"/>
      <c r="I570" s="3">
        <f t="shared" si="277"/>
        <v>0</v>
      </c>
      <c r="K570" s="2">
        <v>0.15</v>
      </c>
    </row>
    <row r="571" spans="1:11" s="2" customFormat="1" hidden="1" x14ac:dyDescent="0.2">
      <c r="A571" s="20" t="s">
        <v>40</v>
      </c>
      <c r="B571" s="61" t="s">
        <v>52</v>
      </c>
      <c r="C571" s="21">
        <v>0</v>
      </c>
      <c r="D571" s="21"/>
      <c r="E571" s="21">
        <f t="shared" si="296"/>
        <v>0</v>
      </c>
      <c r="F571" s="21"/>
      <c r="G571" s="21"/>
      <c r="H571" s="22"/>
      <c r="I571" s="3">
        <f t="shared" si="277"/>
        <v>0</v>
      </c>
      <c r="K571" s="2">
        <v>0.85</v>
      </c>
    </row>
    <row r="572" spans="1:11" s="2" customFormat="1" hidden="1" x14ac:dyDescent="0.2">
      <c r="A572" s="20" t="s">
        <v>42</v>
      </c>
      <c r="B572" s="61" t="s">
        <v>53</v>
      </c>
      <c r="C572" s="21">
        <v>0</v>
      </c>
      <c r="D572" s="21"/>
      <c r="E572" s="21">
        <f t="shared" si="296"/>
        <v>0</v>
      </c>
      <c r="F572" s="21"/>
      <c r="G572" s="21"/>
      <c r="H572" s="22"/>
      <c r="I572" s="3">
        <f t="shared" si="277"/>
        <v>0</v>
      </c>
    </row>
    <row r="573" spans="1:11" s="2" customFormat="1" hidden="1" x14ac:dyDescent="0.2">
      <c r="A573" s="83"/>
      <c r="B573" s="95"/>
      <c r="C573" s="21"/>
      <c r="D573" s="21"/>
      <c r="E573" s="21"/>
      <c r="F573" s="21"/>
      <c r="G573" s="21"/>
      <c r="H573" s="22"/>
      <c r="I573" s="3">
        <f t="shared" ref="I573:I576" si="297">SUM(E573:H573)</f>
        <v>0</v>
      </c>
    </row>
    <row r="574" spans="1:11" s="2" customFormat="1" hidden="1" x14ac:dyDescent="0.2">
      <c r="A574" s="26" t="s">
        <v>54</v>
      </c>
      <c r="B574" s="63" t="s">
        <v>55</v>
      </c>
      <c r="C574" s="24">
        <v>0</v>
      </c>
      <c r="D574" s="24"/>
      <c r="E574" s="24">
        <f>C574+D574</f>
        <v>0</v>
      </c>
      <c r="F574" s="24"/>
      <c r="G574" s="24"/>
      <c r="H574" s="25"/>
      <c r="I574" s="3">
        <f t="shared" si="297"/>
        <v>0</v>
      </c>
    </row>
    <row r="575" spans="1:11" s="2" customFormat="1" hidden="1" x14ac:dyDescent="0.2">
      <c r="A575" s="83"/>
      <c r="B575" s="95"/>
      <c r="C575" s="21"/>
      <c r="D575" s="21"/>
      <c r="E575" s="21"/>
      <c r="F575" s="21"/>
      <c r="G575" s="21"/>
      <c r="H575" s="22"/>
      <c r="I575" s="3">
        <f t="shared" si="297"/>
        <v>0</v>
      </c>
    </row>
    <row r="576" spans="1:11" s="2" customFormat="1" hidden="1" x14ac:dyDescent="0.2">
      <c r="A576" s="26" t="s">
        <v>56</v>
      </c>
      <c r="B576" s="63"/>
      <c r="C576" s="24">
        <v>0</v>
      </c>
      <c r="D576" s="24">
        <f t="shared" ref="D576:H576" si="298">D529-D547</f>
        <v>0</v>
      </c>
      <c r="E576" s="24">
        <f t="shared" si="298"/>
        <v>0</v>
      </c>
      <c r="F576" s="24">
        <f t="shared" si="298"/>
        <v>0</v>
      </c>
      <c r="G576" s="24">
        <f t="shared" si="298"/>
        <v>0</v>
      </c>
      <c r="H576" s="25">
        <f t="shared" si="298"/>
        <v>0</v>
      </c>
      <c r="I576" s="3">
        <f t="shared" si="297"/>
        <v>0</v>
      </c>
    </row>
    <row r="577" spans="1:11" s="2" customFormat="1" hidden="1" x14ac:dyDescent="0.2">
      <c r="A577" s="81"/>
      <c r="B577" s="95"/>
      <c r="C577" s="21"/>
      <c r="D577" s="21"/>
      <c r="E577" s="21"/>
      <c r="F577" s="21"/>
      <c r="G577" s="21"/>
      <c r="H577" s="22"/>
      <c r="I577" s="3">
        <f t="shared" ref="I577:I621" si="299">SUM(E577:H577)</f>
        <v>0</v>
      </c>
    </row>
    <row r="578" spans="1:11" s="142" customFormat="1" x14ac:dyDescent="0.2">
      <c r="A578" s="152" t="s">
        <v>99</v>
      </c>
      <c r="B578" s="153"/>
      <c r="C578" s="154">
        <v>500</v>
      </c>
      <c r="D578" s="154">
        <f t="shared" ref="D578:H578" si="300">D579</f>
        <v>0</v>
      </c>
      <c r="E578" s="154">
        <f t="shared" si="300"/>
        <v>500</v>
      </c>
      <c r="F578" s="154">
        <f t="shared" si="300"/>
        <v>0</v>
      </c>
      <c r="G578" s="154">
        <f t="shared" si="300"/>
        <v>0</v>
      </c>
      <c r="H578" s="155">
        <f t="shared" si="300"/>
        <v>0</v>
      </c>
      <c r="I578" s="137">
        <f t="shared" si="299"/>
        <v>500</v>
      </c>
    </row>
    <row r="579" spans="1:11" x14ac:dyDescent="0.2">
      <c r="A579" s="148" t="s">
        <v>61</v>
      </c>
      <c r="B579" s="149"/>
      <c r="C579" s="150">
        <v>500</v>
      </c>
      <c r="D579" s="150">
        <f t="shared" ref="D579:H579" si="301">SUM(D580,D581,D582,D583)</f>
        <v>0</v>
      </c>
      <c r="E579" s="150">
        <f t="shared" si="301"/>
        <v>500</v>
      </c>
      <c r="F579" s="150">
        <f t="shared" si="301"/>
        <v>0</v>
      </c>
      <c r="G579" s="150">
        <f t="shared" si="301"/>
        <v>0</v>
      </c>
      <c r="H579" s="151">
        <f t="shared" si="301"/>
        <v>0</v>
      </c>
      <c r="I579" s="119">
        <f t="shared" si="299"/>
        <v>500</v>
      </c>
    </row>
    <row r="580" spans="1:11" x14ac:dyDescent="0.2">
      <c r="A580" s="20" t="s">
        <v>6</v>
      </c>
      <c r="B580" s="48"/>
      <c r="C580" s="101">
        <v>110</v>
      </c>
      <c r="D580" s="101"/>
      <c r="E580" s="101">
        <f t="shared" ref="E580:E582" si="302">C580+D580</f>
        <v>110</v>
      </c>
      <c r="F580" s="101"/>
      <c r="G580" s="101"/>
      <c r="H580" s="143"/>
      <c r="I580" s="119">
        <f t="shared" si="299"/>
        <v>110</v>
      </c>
    </row>
    <row r="581" spans="1:11" s="2" customFormat="1" hidden="1" x14ac:dyDescent="0.2">
      <c r="A581" s="20" t="s">
        <v>7</v>
      </c>
      <c r="B581" s="94"/>
      <c r="C581" s="21">
        <v>0</v>
      </c>
      <c r="D581" s="21"/>
      <c r="E581" s="21">
        <f t="shared" si="302"/>
        <v>0</v>
      </c>
      <c r="F581" s="21"/>
      <c r="G581" s="21"/>
      <c r="H581" s="22"/>
      <c r="I581" s="3">
        <f t="shared" si="299"/>
        <v>0</v>
      </c>
      <c r="J581" s="2">
        <v>0.98</v>
      </c>
    </row>
    <row r="582" spans="1:11" ht="38.25" x14ac:dyDescent="0.2">
      <c r="A582" s="20" t="s">
        <v>8</v>
      </c>
      <c r="B582" s="48">
        <v>420269</v>
      </c>
      <c r="C582" s="101">
        <v>51.7</v>
      </c>
      <c r="D582" s="101"/>
      <c r="E582" s="101">
        <f t="shared" si="302"/>
        <v>51.7</v>
      </c>
      <c r="F582" s="101"/>
      <c r="G582" s="101"/>
      <c r="H582" s="143"/>
      <c r="I582" s="119">
        <f t="shared" si="299"/>
        <v>51.7</v>
      </c>
      <c r="J582" s="117">
        <v>0.13</v>
      </c>
      <c r="K582" s="117">
        <f>J582/J581</f>
        <v>0.1326530612244898</v>
      </c>
    </row>
    <row r="583" spans="1:11" ht="25.5" x14ac:dyDescent="0.2">
      <c r="A583" s="23" t="s">
        <v>9</v>
      </c>
      <c r="B583" s="49" t="s">
        <v>10</v>
      </c>
      <c r="C583" s="24">
        <v>338.3</v>
      </c>
      <c r="D583" s="24">
        <f t="shared" ref="D583:H583" si="303">SUM(D584,D588,D592)</f>
        <v>0</v>
      </c>
      <c r="E583" s="24">
        <f t="shared" si="303"/>
        <v>338.3</v>
      </c>
      <c r="F583" s="24">
        <f t="shared" si="303"/>
        <v>0</v>
      </c>
      <c r="G583" s="24">
        <f t="shared" si="303"/>
        <v>0</v>
      </c>
      <c r="H583" s="25">
        <f t="shared" si="303"/>
        <v>0</v>
      </c>
      <c r="I583" s="119">
        <f t="shared" si="299"/>
        <v>338.3</v>
      </c>
    </row>
    <row r="584" spans="1:11" s="2" customFormat="1" hidden="1" x14ac:dyDescent="0.2">
      <c r="A584" s="26" t="s">
        <v>11</v>
      </c>
      <c r="B584" s="50" t="s">
        <v>12</v>
      </c>
      <c r="C584" s="24">
        <v>0</v>
      </c>
      <c r="D584" s="24">
        <f t="shared" ref="D584:H584" si="304">SUM(D585:D587)</f>
        <v>0</v>
      </c>
      <c r="E584" s="24">
        <f t="shared" si="304"/>
        <v>0</v>
      </c>
      <c r="F584" s="24">
        <f t="shared" si="304"/>
        <v>0</v>
      </c>
      <c r="G584" s="24">
        <f t="shared" si="304"/>
        <v>0</v>
      </c>
      <c r="H584" s="25">
        <f t="shared" si="304"/>
        <v>0</v>
      </c>
      <c r="I584" s="3">
        <f t="shared" si="299"/>
        <v>0</v>
      </c>
    </row>
    <row r="585" spans="1:11" s="2" customFormat="1" hidden="1" x14ac:dyDescent="0.2">
      <c r="A585" s="27" t="s">
        <v>13</v>
      </c>
      <c r="B585" s="51" t="s">
        <v>14</v>
      </c>
      <c r="C585" s="21">
        <v>0</v>
      </c>
      <c r="D585" s="21"/>
      <c r="E585" s="21">
        <f t="shared" ref="E585:E587" si="305">C585+D585</f>
        <v>0</v>
      </c>
      <c r="F585" s="21"/>
      <c r="G585" s="21"/>
      <c r="H585" s="22"/>
      <c r="I585" s="3">
        <f t="shared" si="299"/>
        <v>0</v>
      </c>
    </row>
    <row r="586" spans="1:11" s="2" customFormat="1" hidden="1" x14ac:dyDescent="0.2">
      <c r="A586" s="27" t="s">
        <v>15</v>
      </c>
      <c r="B586" s="52" t="s">
        <v>16</v>
      </c>
      <c r="C586" s="21">
        <v>0</v>
      </c>
      <c r="D586" s="21"/>
      <c r="E586" s="21">
        <f t="shared" si="305"/>
        <v>0</v>
      </c>
      <c r="F586" s="21"/>
      <c r="G586" s="21"/>
      <c r="H586" s="22"/>
      <c r="I586" s="3">
        <f t="shared" si="299"/>
        <v>0</v>
      </c>
    </row>
    <row r="587" spans="1:11" s="2" customFormat="1" hidden="1" x14ac:dyDescent="0.2">
      <c r="A587" s="27" t="s">
        <v>17</v>
      </c>
      <c r="B587" s="52" t="s">
        <v>18</v>
      </c>
      <c r="C587" s="21">
        <v>0</v>
      </c>
      <c r="D587" s="21"/>
      <c r="E587" s="21">
        <f t="shared" si="305"/>
        <v>0</v>
      </c>
      <c r="F587" s="21"/>
      <c r="G587" s="21"/>
      <c r="H587" s="22"/>
      <c r="I587" s="3">
        <f t="shared" si="299"/>
        <v>0</v>
      </c>
    </row>
    <row r="588" spans="1:11" x14ac:dyDescent="0.2">
      <c r="A588" s="26" t="s">
        <v>19</v>
      </c>
      <c r="B588" s="53" t="s">
        <v>20</v>
      </c>
      <c r="C588" s="24">
        <v>338.3</v>
      </c>
      <c r="D588" s="24">
        <f t="shared" ref="D588:H588" si="306">SUM(D589:D591)</f>
        <v>0</v>
      </c>
      <c r="E588" s="24">
        <f t="shared" si="306"/>
        <v>338.3</v>
      </c>
      <c r="F588" s="24">
        <f t="shared" si="306"/>
        <v>0</v>
      </c>
      <c r="G588" s="24">
        <f t="shared" si="306"/>
        <v>0</v>
      </c>
      <c r="H588" s="25">
        <f t="shared" si="306"/>
        <v>0</v>
      </c>
      <c r="I588" s="119">
        <f t="shared" si="299"/>
        <v>338.3</v>
      </c>
    </row>
    <row r="589" spans="1:11" x14ac:dyDescent="0.2">
      <c r="A589" s="27" t="s">
        <v>13</v>
      </c>
      <c r="B589" s="52" t="s">
        <v>21</v>
      </c>
      <c r="C589" s="101">
        <v>338.3</v>
      </c>
      <c r="D589" s="101"/>
      <c r="E589" s="101">
        <f t="shared" ref="E589:E591" si="307">C589+D589</f>
        <v>338.3</v>
      </c>
      <c r="F589" s="101"/>
      <c r="G589" s="101"/>
      <c r="H589" s="143"/>
      <c r="I589" s="119">
        <f t="shared" si="299"/>
        <v>338.3</v>
      </c>
      <c r="J589" s="117">
        <v>0.85</v>
      </c>
      <c r="K589" s="117">
        <f>J589/J581</f>
        <v>0.86734693877551017</v>
      </c>
    </row>
    <row r="590" spans="1:11" s="2" customFormat="1" hidden="1" x14ac:dyDescent="0.2">
      <c r="A590" s="27" t="s">
        <v>15</v>
      </c>
      <c r="B590" s="52" t="s">
        <v>22</v>
      </c>
      <c r="C590" s="21">
        <v>0</v>
      </c>
      <c r="D590" s="21"/>
      <c r="E590" s="21">
        <f t="shared" si="307"/>
        <v>0</v>
      </c>
      <c r="F590" s="21"/>
      <c r="G590" s="21"/>
      <c r="H590" s="22"/>
      <c r="I590" s="3">
        <f t="shared" si="299"/>
        <v>0</v>
      </c>
    </row>
    <row r="591" spans="1:11" s="2" customFormat="1" hidden="1" x14ac:dyDescent="0.2">
      <c r="A591" s="27" t="s">
        <v>17</v>
      </c>
      <c r="B591" s="52" t="s">
        <v>23</v>
      </c>
      <c r="C591" s="21">
        <v>0</v>
      </c>
      <c r="D591" s="21"/>
      <c r="E591" s="21">
        <f t="shared" si="307"/>
        <v>0</v>
      </c>
      <c r="F591" s="21"/>
      <c r="G591" s="21"/>
      <c r="H591" s="22"/>
      <c r="I591" s="3">
        <f t="shared" si="299"/>
        <v>0</v>
      </c>
    </row>
    <row r="592" spans="1:11" s="2" customFormat="1" hidden="1" x14ac:dyDescent="0.2">
      <c r="A592" s="26" t="s">
        <v>24</v>
      </c>
      <c r="B592" s="53" t="s">
        <v>25</v>
      </c>
      <c r="C592" s="24">
        <v>0</v>
      </c>
      <c r="D592" s="24">
        <v>0</v>
      </c>
      <c r="E592" s="24">
        <v>0</v>
      </c>
      <c r="F592" s="24">
        <v>0</v>
      </c>
      <c r="G592" s="24">
        <v>0</v>
      </c>
      <c r="H592" s="25">
        <v>0</v>
      </c>
      <c r="I592" s="3">
        <f t="shared" si="299"/>
        <v>0</v>
      </c>
    </row>
    <row r="593" spans="1:11" s="2" customFormat="1" hidden="1" x14ac:dyDescent="0.2">
      <c r="A593" s="27" t="s">
        <v>13</v>
      </c>
      <c r="B593" s="52" t="s">
        <v>26</v>
      </c>
      <c r="C593" s="21">
        <v>0</v>
      </c>
      <c r="D593" s="21"/>
      <c r="E593" s="21">
        <f t="shared" ref="E593:E595" si="308">C593+D593</f>
        <v>0</v>
      </c>
      <c r="F593" s="21"/>
      <c r="G593" s="21"/>
      <c r="H593" s="22"/>
      <c r="I593" s="3">
        <f t="shared" si="299"/>
        <v>0</v>
      </c>
    </row>
    <row r="594" spans="1:11" s="2" customFormat="1" hidden="1" x14ac:dyDescent="0.2">
      <c r="A594" s="27" t="s">
        <v>15</v>
      </c>
      <c r="B594" s="52" t="s">
        <v>27</v>
      </c>
      <c r="C594" s="21">
        <v>0</v>
      </c>
      <c r="D594" s="21"/>
      <c r="E594" s="21">
        <f t="shared" si="308"/>
        <v>0</v>
      </c>
      <c r="F594" s="21"/>
      <c r="G594" s="21"/>
      <c r="H594" s="22"/>
      <c r="I594" s="3">
        <f t="shared" si="299"/>
        <v>0</v>
      </c>
    </row>
    <row r="595" spans="1:11" s="2" customFormat="1" hidden="1" x14ac:dyDescent="0.2">
      <c r="A595" s="27" t="s">
        <v>17</v>
      </c>
      <c r="B595" s="52" t="s">
        <v>28</v>
      </c>
      <c r="C595" s="21">
        <v>0</v>
      </c>
      <c r="D595" s="21"/>
      <c r="E595" s="21">
        <f t="shared" si="308"/>
        <v>0</v>
      </c>
      <c r="F595" s="21"/>
      <c r="G595" s="21"/>
      <c r="H595" s="22"/>
      <c r="I595" s="3">
        <f t="shared" si="299"/>
        <v>0</v>
      </c>
    </row>
    <row r="596" spans="1:11" x14ac:dyDescent="0.2">
      <c r="A596" s="148" t="s">
        <v>80</v>
      </c>
      <c r="B596" s="149"/>
      <c r="C596" s="150">
        <v>500</v>
      </c>
      <c r="D596" s="150">
        <f t="shared" ref="D596:H596" si="309">SUM(D597,D600,D623)</f>
        <v>0</v>
      </c>
      <c r="E596" s="150">
        <f t="shared" si="309"/>
        <v>500</v>
      </c>
      <c r="F596" s="150">
        <f t="shared" si="309"/>
        <v>0</v>
      </c>
      <c r="G596" s="150">
        <f t="shared" si="309"/>
        <v>0</v>
      </c>
      <c r="H596" s="151">
        <f t="shared" si="309"/>
        <v>0</v>
      </c>
      <c r="I596" s="119">
        <f t="shared" si="299"/>
        <v>500</v>
      </c>
    </row>
    <row r="597" spans="1:11" s="2" customFormat="1" hidden="1" x14ac:dyDescent="0.2">
      <c r="A597" s="31" t="s">
        <v>30</v>
      </c>
      <c r="B597" s="55">
        <v>20</v>
      </c>
      <c r="C597" s="24">
        <v>0</v>
      </c>
      <c r="D597" s="24">
        <f t="shared" ref="D597:H597" si="310">SUM(D598)</f>
        <v>0</v>
      </c>
      <c r="E597" s="24">
        <f t="shared" si="310"/>
        <v>0</v>
      </c>
      <c r="F597" s="24">
        <f t="shared" si="310"/>
        <v>0</v>
      </c>
      <c r="G597" s="24">
        <f t="shared" si="310"/>
        <v>0</v>
      </c>
      <c r="H597" s="25">
        <f t="shared" si="310"/>
        <v>0</v>
      </c>
      <c r="I597" s="3">
        <f t="shared" si="299"/>
        <v>0</v>
      </c>
    </row>
    <row r="598" spans="1:11" s="2" customFormat="1" hidden="1" x14ac:dyDescent="0.2">
      <c r="A598" s="27" t="s">
        <v>31</v>
      </c>
      <c r="B598" s="56" t="s">
        <v>32</v>
      </c>
      <c r="C598" s="21">
        <v>0</v>
      </c>
      <c r="D598" s="21"/>
      <c r="E598" s="21">
        <f>C598+D598</f>
        <v>0</v>
      </c>
      <c r="F598" s="21"/>
      <c r="G598" s="21"/>
      <c r="H598" s="22"/>
      <c r="I598" s="3">
        <f t="shared" si="299"/>
        <v>0</v>
      </c>
    </row>
    <row r="599" spans="1:11" s="2" customFormat="1" hidden="1" x14ac:dyDescent="0.2">
      <c r="A599" s="27"/>
      <c r="B599" s="51"/>
      <c r="C599" s="21"/>
      <c r="D599" s="21"/>
      <c r="E599" s="21"/>
      <c r="F599" s="21"/>
      <c r="G599" s="21"/>
      <c r="H599" s="22"/>
      <c r="I599" s="3">
        <f t="shared" si="299"/>
        <v>0</v>
      </c>
    </row>
    <row r="600" spans="1:11" ht="25.5" x14ac:dyDescent="0.2">
      <c r="A600" s="31" t="s">
        <v>33</v>
      </c>
      <c r="B600" s="57">
        <v>58</v>
      </c>
      <c r="C600" s="24">
        <v>500</v>
      </c>
      <c r="D600" s="24">
        <f t="shared" ref="D600:H600" si="311">SUM(D601,D608,D615)</f>
        <v>0</v>
      </c>
      <c r="E600" s="24">
        <f t="shared" si="311"/>
        <v>500</v>
      </c>
      <c r="F600" s="24">
        <f t="shared" si="311"/>
        <v>0</v>
      </c>
      <c r="G600" s="24">
        <f t="shared" si="311"/>
        <v>0</v>
      </c>
      <c r="H600" s="25">
        <f t="shared" si="311"/>
        <v>0</v>
      </c>
      <c r="I600" s="119">
        <f t="shared" si="299"/>
        <v>500</v>
      </c>
    </row>
    <row r="601" spans="1:11" s="2" customFormat="1" hidden="1" x14ac:dyDescent="0.2">
      <c r="A601" s="31" t="s">
        <v>34</v>
      </c>
      <c r="B601" s="58" t="s">
        <v>35</v>
      </c>
      <c r="C601" s="24">
        <v>0</v>
      </c>
      <c r="D601" s="24">
        <f t="shared" ref="D601:H601" si="312">SUM(D605,D606,D607)</f>
        <v>0</v>
      </c>
      <c r="E601" s="24">
        <f t="shared" si="312"/>
        <v>0</v>
      </c>
      <c r="F601" s="24">
        <f t="shared" si="312"/>
        <v>0</v>
      </c>
      <c r="G601" s="24">
        <f t="shared" si="312"/>
        <v>0</v>
      </c>
      <c r="H601" s="25">
        <f t="shared" si="312"/>
        <v>0</v>
      </c>
      <c r="I601" s="3">
        <f t="shared" si="299"/>
        <v>0</v>
      </c>
    </row>
    <row r="602" spans="1:11" s="2" customFormat="1" hidden="1" x14ac:dyDescent="0.2">
      <c r="A602" s="32" t="s">
        <v>1</v>
      </c>
      <c r="B602" s="59"/>
      <c r="C602" s="24"/>
      <c r="D602" s="24"/>
      <c r="E602" s="24"/>
      <c r="F602" s="24"/>
      <c r="G602" s="24"/>
      <c r="H602" s="25"/>
      <c r="I602" s="3">
        <f t="shared" si="299"/>
        <v>0</v>
      </c>
    </row>
    <row r="603" spans="1:11" s="2" customFormat="1" hidden="1" x14ac:dyDescent="0.2">
      <c r="A603" s="32" t="s">
        <v>36</v>
      </c>
      <c r="B603" s="59"/>
      <c r="C603" s="24">
        <v>0</v>
      </c>
      <c r="D603" s="24">
        <f t="shared" ref="D603:H603" si="313">D605+D606+D607-D604</f>
        <v>0</v>
      </c>
      <c r="E603" s="24">
        <f t="shared" si="313"/>
        <v>0</v>
      </c>
      <c r="F603" s="24">
        <f t="shared" si="313"/>
        <v>0</v>
      </c>
      <c r="G603" s="24">
        <f t="shared" si="313"/>
        <v>0</v>
      </c>
      <c r="H603" s="25">
        <f t="shared" si="313"/>
        <v>0</v>
      </c>
      <c r="I603" s="3">
        <f t="shared" si="299"/>
        <v>0</v>
      </c>
    </row>
    <row r="604" spans="1:11" s="2" customFormat="1" hidden="1" x14ac:dyDescent="0.2">
      <c r="A604" s="32" t="s">
        <v>37</v>
      </c>
      <c r="B604" s="59"/>
      <c r="C604" s="24">
        <v>0</v>
      </c>
      <c r="D604" s="24"/>
      <c r="E604" s="24">
        <f t="shared" ref="E604:E607" si="314">C604+D604</f>
        <v>0</v>
      </c>
      <c r="F604" s="24"/>
      <c r="G604" s="24"/>
      <c r="H604" s="25"/>
      <c r="I604" s="3">
        <f t="shared" si="299"/>
        <v>0</v>
      </c>
    </row>
    <row r="605" spans="1:11" s="2" customFormat="1" hidden="1" x14ac:dyDescent="0.2">
      <c r="A605" s="20" t="s">
        <v>38</v>
      </c>
      <c r="B605" s="60" t="s">
        <v>39</v>
      </c>
      <c r="C605" s="21">
        <v>0</v>
      </c>
      <c r="D605" s="21"/>
      <c r="E605" s="21">
        <f t="shared" si="314"/>
        <v>0</v>
      </c>
      <c r="F605" s="21"/>
      <c r="G605" s="21"/>
      <c r="H605" s="22"/>
      <c r="I605" s="3">
        <f t="shared" si="299"/>
        <v>0</v>
      </c>
      <c r="K605" s="2">
        <v>0.15</v>
      </c>
    </row>
    <row r="606" spans="1:11" s="2" customFormat="1" hidden="1" x14ac:dyDescent="0.2">
      <c r="A606" s="20" t="s">
        <v>40</v>
      </c>
      <c r="B606" s="60" t="s">
        <v>41</v>
      </c>
      <c r="C606" s="21">
        <v>0</v>
      </c>
      <c r="D606" s="21"/>
      <c r="E606" s="21">
        <f t="shared" si="314"/>
        <v>0</v>
      </c>
      <c r="F606" s="21"/>
      <c r="G606" s="21"/>
      <c r="H606" s="22"/>
      <c r="I606" s="3">
        <f t="shared" si="299"/>
        <v>0</v>
      </c>
      <c r="K606" s="2">
        <v>0.85</v>
      </c>
    </row>
    <row r="607" spans="1:11" s="2" customFormat="1" hidden="1" x14ac:dyDescent="0.2">
      <c r="A607" s="20" t="s">
        <v>42</v>
      </c>
      <c r="B607" s="61" t="s">
        <v>43</v>
      </c>
      <c r="C607" s="21">
        <v>0</v>
      </c>
      <c r="D607" s="21"/>
      <c r="E607" s="21">
        <f t="shared" si="314"/>
        <v>0</v>
      </c>
      <c r="F607" s="21"/>
      <c r="G607" s="21"/>
      <c r="H607" s="22"/>
      <c r="I607" s="3">
        <f t="shared" si="299"/>
        <v>0</v>
      </c>
    </row>
    <row r="608" spans="1:11" x14ac:dyDescent="0.2">
      <c r="A608" s="31" t="s">
        <v>44</v>
      </c>
      <c r="B608" s="62" t="s">
        <v>45</v>
      </c>
      <c r="C608" s="24">
        <v>500</v>
      </c>
      <c r="D608" s="24">
        <f t="shared" ref="D608:H608" si="315">SUM(D612,D613,D614)</f>
        <v>0</v>
      </c>
      <c r="E608" s="24">
        <f t="shared" si="315"/>
        <v>500</v>
      </c>
      <c r="F608" s="24">
        <f t="shared" si="315"/>
        <v>0</v>
      </c>
      <c r="G608" s="24">
        <f t="shared" si="315"/>
        <v>0</v>
      </c>
      <c r="H608" s="25">
        <f t="shared" si="315"/>
        <v>0</v>
      </c>
      <c r="I608" s="119">
        <f t="shared" si="299"/>
        <v>500</v>
      </c>
    </row>
    <row r="609" spans="1:11" s="2" customFormat="1" hidden="1" x14ac:dyDescent="0.2">
      <c r="A609" s="82" t="s">
        <v>1</v>
      </c>
      <c r="B609" s="62"/>
      <c r="C609" s="24"/>
      <c r="D609" s="24"/>
      <c r="E609" s="24"/>
      <c r="F609" s="24"/>
      <c r="G609" s="24"/>
      <c r="H609" s="25"/>
      <c r="I609" s="3">
        <f t="shared" si="299"/>
        <v>0</v>
      </c>
    </row>
    <row r="610" spans="1:11" x14ac:dyDescent="0.2">
      <c r="A610" s="32" t="s">
        <v>36</v>
      </c>
      <c r="B610" s="59"/>
      <c r="C610" s="24">
        <v>500</v>
      </c>
      <c r="D610" s="24">
        <f t="shared" ref="D610:H610" si="316">D612+D613+D614-D611</f>
        <v>0</v>
      </c>
      <c r="E610" s="24">
        <f t="shared" si="316"/>
        <v>500</v>
      </c>
      <c r="F610" s="24">
        <f t="shared" si="316"/>
        <v>0</v>
      </c>
      <c r="G610" s="24">
        <f t="shared" si="316"/>
        <v>0</v>
      </c>
      <c r="H610" s="25">
        <f t="shared" si="316"/>
        <v>0</v>
      </c>
      <c r="I610" s="119">
        <f t="shared" si="299"/>
        <v>500</v>
      </c>
    </row>
    <row r="611" spans="1:11" s="2" customFormat="1" hidden="1" x14ac:dyDescent="0.2">
      <c r="A611" s="32" t="s">
        <v>37</v>
      </c>
      <c r="B611" s="59"/>
      <c r="C611" s="24">
        <v>0</v>
      </c>
      <c r="D611" s="24"/>
      <c r="E611" s="24">
        <f t="shared" ref="E611:E614" si="317">C611+D611</f>
        <v>0</v>
      </c>
      <c r="F611" s="24"/>
      <c r="G611" s="24"/>
      <c r="H611" s="25"/>
      <c r="I611" s="3">
        <f t="shared" si="299"/>
        <v>0</v>
      </c>
    </row>
    <row r="612" spans="1:11" x14ac:dyDescent="0.2">
      <c r="A612" s="20" t="s">
        <v>38</v>
      </c>
      <c r="B612" s="61" t="s">
        <v>46</v>
      </c>
      <c r="C612" s="101">
        <v>75</v>
      </c>
      <c r="D612" s="101"/>
      <c r="E612" s="101">
        <f t="shared" si="317"/>
        <v>75</v>
      </c>
      <c r="F612" s="101"/>
      <c r="G612" s="101"/>
      <c r="H612" s="143"/>
      <c r="I612" s="119">
        <f t="shared" si="299"/>
        <v>75</v>
      </c>
      <c r="K612" s="117">
        <v>0.15</v>
      </c>
    </row>
    <row r="613" spans="1:11" x14ac:dyDescent="0.2">
      <c r="A613" s="20" t="s">
        <v>40</v>
      </c>
      <c r="B613" s="61" t="s">
        <v>47</v>
      </c>
      <c r="C613" s="101">
        <v>425</v>
      </c>
      <c r="D613" s="101"/>
      <c r="E613" s="101">
        <f t="shared" si="317"/>
        <v>425</v>
      </c>
      <c r="F613" s="101"/>
      <c r="G613" s="101"/>
      <c r="H613" s="143"/>
      <c r="I613" s="119">
        <f t="shared" si="299"/>
        <v>425</v>
      </c>
      <c r="K613" s="117">
        <v>0.85</v>
      </c>
    </row>
    <row r="614" spans="1:11" s="2" customFormat="1" hidden="1" x14ac:dyDescent="0.2">
      <c r="A614" s="20" t="s">
        <v>42</v>
      </c>
      <c r="B614" s="61" t="s">
        <v>48</v>
      </c>
      <c r="C614" s="21">
        <v>0</v>
      </c>
      <c r="D614" s="21"/>
      <c r="E614" s="21">
        <f t="shared" si="317"/>
        <v>0</v>
      </c>
      <c r="F614" s="21"/>
      <c r="G614" s="21"/>
      <c r="H614" s="22"/>
      <c r="I614" s="3">
        <f t="shared" si="299"/>
        <v>0</v>
      </c>
    </row>
    <row r="615" spans="1:11" s="2" customFormat="1" hidden="1" x14ac:dyDescent="0.2">
      <c r="A615" s="31" t="s">
        <v>49</v>
      </c>
      <c r="B615" s="63" t="s">
        <v>50</v>
      </c>
      <c r="C615" s="24">
        <v>0</v>
      </c>
      <c r="D615" s="24">
        <f t="shared" ref="D615:H615" si="318">SUM(D619,D620,D621)</f>
        <v>0</v>
      </c>
      <c r="E615" s="24">
        <f t="shared" si="318"/>
        <v>0</v>
      </c>
      <c r="F615" s="24">
        <f t="shared" si="318"/>
        <v>0</v>
      </c>
      <c r="G615" s="24">
        <f t="shared" si="318"/>
        <v>0</v>
      </c>
      <c r="H615" s="25">
        <f t="shared" si="318"/>
        <v>0</v>
      </c>
      <c r="I615" s="3">
        <f t="shared" si="299"/>
        <v>0</v>
      </c>
    </row>
    <row r="616" spans="1:11" s="2" customFormat="1" hidden="1" x14ac:dyDescent="0.2">
      <c r="A616" s="82" t="s">
        <v>1</v>
      </c>
      <c r="B616" s="63"/>
      <c r="C616" s="24"/>
      <c r="D616" s="24"/>
      <c r="E616" s="24"/>
      <c r="F616" s="24"/>
      <c r="G616" s="24"/>
      <c r="H616" s="25"/>
      <c r="I616" s="3">
        <f t="shared" si="299"/>
        <v>0</v>
      </c>
    </row>
    <row r="617" spans="1:11" s="2" customFormat="1" hidden="1" x14ac:dyDescent="0.2">
      <c r="A617" s="32" t="s">
        <v>36</v>
      </c>
      <c r="B617" s="59"/>
      <c r="C617" s="24">
        <v>0</v>
      </c>
      <c r="D617" s="24">
        <f t="shared" ref="D617:H617" si="319">D619+D620+D621-D618</f>
        <v>0</v>
      </c>
      <c r="E617" s="24">
        <f t="shared" si="319"/>
        <v>0</v>
      </c>
      <c r="F617" s="24">
        <f t="shared" si="319"/>
        <v>0</v>
      </c>
      <c r="G617" s="24">
        <f t="shared" si="319"/>
        <v>0</v>
      </c>
      <c r="H617" s="25">
        <f t="shared" si="319"/>
        <v>0</v>
      </c>
      <c r="I617" s="3">
        <f t="shared" si="299"/>
        <v>0</v>
      </c>
    </row>
    <row r="618" spans="1:11" s="2" customFormat="1" hidden="1" x14ac:dyDescent="0.2">
      <c r="A618" s="32" t="s">
        <v>37</v>
      </c>
      <c r="B618" s="59"/>
      <c r="C618" s="24">
        <v>0</v>
      </c>
      <c r="D618" s="24"/>
      <c r="E618" s="24">
        <f t="shared" ref="E618:E621" si="320">C618+D618</f>
        <v>0</v>
      </c>
      <c r="F618" s="24"/>
      <c r="G618" s="24"/>
      <c r="H618" s="25"/>
      <c r="I618" s="3">
        <f t="shared" si="299"/>
        <v>0</v>
      </c>
    </row>
    <row r="619" spans="1:11" s="2" customFormat="1" hidden="1" x14ac:dyDescent="0.2">
      <c r="A619" s="20" t="s">
        <v>38</v>
      </c>
      <c r="B619" s="61" t="s">
        <v>51</v>
      </c>
      <c r="C619" s="21">
        <v>0</v>
      </c>
      <c r="D619" s="21"/>
      <c r="E619" s="21">
        <f t="shared" si="320"/>
        <v>0</v>
      </c>
      <c r="F619" s="21"/>
      <c r="G619" s="21"/>
      <c r="H619" s="22"/>
      <c r="I619" s="3">
        <f t="shared" si="299"/>
        <v>0</v>
      </c>
      <c r="K619" s="2">
        <v>0.15</v>
      </c>
    </row>
    <row r="620" spans="1:11" s="2" customFormat="1" hidden="1" x14ac:dyDescent="0.2">
      <c r="A620" s="20" t="s">
        <v>40</v>
      </c>
      <c r="B620" s="61" t="s">
        <v>52</v>
      </c>
      <c r="C620" s="21">
        <v>0</v>
      </c>
      <c r="D620" s="21"/>
      <c r="E620" s="21">
        <f t="shared" si="320"/>
        <v>0</v>
      </c>
      <c r="F620" s="21"/>
      <c r="G620" s="21"/>
      <c r="H620" s="22"/>
      <c r="I620" s="3">
        <f t="shared" si="299"/>
        <v>0</v>
      </c>
      <c r="K620" s="2">
        <v>0.85</v>
      </c>
    </row>
    <row r="621" spans="1:11" s="2" customFormat="1" hidden="1" x14ac:dyDescent="0.2">
      <c r="A621" s="20" t="s">
        <v>42</v>
      </c>
      <c r="B621" s="61" t="s">
        <v>53</v>
      </c>
      <c r="C621" s="21">
        <v>0</v>
      </c>
      <c r="D621" s="21"/>
      <c r="E621" s="21">
        <f t="shared" si="320"/>
        <v>0</v>
      </c>
      <c r="F621" s="21"/>
      <c r="G621" s="21"/>
      <c r="H621" s="22"/>
      <c r="I621" s="3">
        <f t="shared" si="299"/>
        <v>0</v>
      </c>
    </row>
    <row r="622" spans="1:11" s="2" customFormat="1" hidden="1" x14ac:dyDescent="0.2">
      <c r="A622" s="83"/>
      <c r="B622" s="95"/>
      <c r="C622" s="21"/>
      <c r="D622" s="21"/>
      <c r="E622" s="21"/>
      <c r="F622" s="21"/>
      <c r="G622" s="21"/>
      <c r="H622" s="22"/>
      <c r="I622" s="3">
        <f t="shared" ref="I622:I625" si="321">SUM(E622:H622)</f>
        <v>0</v>
      </c>
    </row>
    <row r="623" spans="1:11" s="2" customFormat="1" hidden="1" x14ac:dyDescent="0.2">
      <c r="A623" s="26" t="s">
        <v>54</v>
      </c>
      <c r="B623" s="63" t="s">
        <v>55</v>
      </c>
      <c r="C623" s="24">
        <v>0</v>
      </c>
      <c r="D623" s="24"/>
      <c r="E623" s="24">
        <f>C623+D623</f>
        <v>0</v>
      </c>
      <c r="F623" s="24"/>
      <c r="G623" s="24"/>
      <c r="H623" s="25"/>
      <c r="I623" s="3">
        <f t="shared" si="321"/>
        <v>0</v>
      </c>
    </row>
    <row r="624" spans="1:11" s="2" customFormat="1" hidden="1" x14ac:dyDescent="0.2">
      <c r="A624" s="83"/>
      <c r="B624" s="95"/>
      <c r="C624" s="21"/>
      <c r="D624" s="21"/>
      <c r="E624" s="21"/>
      <c r="F624" s="21"/>
      <c r="G624" s="21"/>
      <c r="H624" s="22"/>
      <c r="I624" s="3">
        <f t="shared" si="321"/>
        <v>0</v>
      </c>
    </row>
    <row r="625" spans="1:9" s="2" customFormat="1" hidden="1" x14ac:dyDescent="0.2">
      <c r="A625" s="26" t="s">
        <v>56</v>
      </c>
      <c r="B625" s="63"/>
      <c r="C625" s="24">
        <v>0</v>
      </c>
      <c r="D625" s="24">
        <f t="shared" ref="D625:H625" si="322">D578-D596</f>
        <v>0</v>
      </c>
      <c r="E625" s="24">
        <f t="shared" si="322"/>
        <v>0</v>
      </c>
      <c r="F625" s="24">
        <f t="shared" si="322"/>
        <v>0</v>
      </c>
      <c r="G625" s="24">
        <f t="shared" si="322"/>
        <v>0</v>
      </c>
      <c r="H625" s="25">
        <f t="shared" si="322"/>
        <v>0</v>
      </c>
      <c r="I625" s="3">
        <f t="shared" si="321"/>
        <v>0</v>
      </c>
    </row>
    <row r="626" spans="1:9" s="2" customFormat="1" hidden="1" x14ac:dyDescent="0.2">
      <c r="A626" s="81"/>
      <c r="B626" s="95"/>
      <c r="C626" s="21"/>
      <c r="D626" s="21"/>
      <c r="E626" s="21"/>
      <c r="F626" s="21"/>
      <c r="G626" s="21"/>
      <c r="H626" s="22"/>
      <c r="I626" s="3">
        <f t="shared" ref="I626:I689" si="323">SUM(E626:H626)</f>
        <v>0</v>
      </c>
    </row>
    <row r="627" spans="1:9" s="142" customFormat="1" x14ac:dyDescent="0.2">
      <c r="A627" s="144" t="s">
        <v>95</v>
      </c>
      <c r="B627" s="145" t="s">
        <v>29</v>
      </c>
      <c r="C627" s="146">
        <v>4678.7999999999993</v>
      </c>
      <c r="D627" s="146">
        <f t="shared" ref="D627:H627" si="324">D657</f>
        <v>0</v>
      </c>
      <c r="E627" s="146">
        <f t="shared" si="324"/>
        <v>4678.7999999999993</v>
      </c>
      <c r="F627" s="146">
        <f t="shared" si="324"/>
        <v>588.1</v>
      </c>
      <c r="G627" s="146">
        <f t="shared" si="324"/>
        <v>588.1</v>
      </c>
      <c r="H627" s="147">
        <f t="shared" si="324"/>
        <v>588.1</v>
      </c>
      <c r="I627" s="137">
        <f t="shared" si="323"/>
        <v>6443.1</v>
      </c>
    </row>
    <row r="628" spans="1:9" x14ac:dyDescent="0.2">
      <c r="A628" s="148" t="s">
        <v>80</v>
      </c>
      <c r="B628" s="149"/>
      <c r="C628" s="150">
        <v>4678.8</v>
      </c>
      <c r="D628" s="150">
        <f t="shared" ref="D628:H628" si="325">SUM(D629,D632,D655)</f>
        <v>0</v>
      </c>
      <c r="E628" s="150">
        <f t="shared" si="325"/>
        <v>4678.8</v>
      </c>
      <c r="F628" s="150">
        <f t="shared" si="325"/>
        <v>588.1</v>
      </c>
      <c r="G628" s="150">
        <f t="shared" si="325"/>
        <v>588.1</v>
      </c>
      <c r="H628" s="151">
        <f t="shared" si="325"/>
        <v>588.1</v>
      </c>
      <c r="I628" s="119">
        <f t="shared" si="323"/>
        <v>6443.1000000000013</v>
      </c>
    </row>
    <row r="629" spans="1:9" x14ac:dyDescent="0.2">
      <c r="A629" s="31" t="s">
        <v>30</v>
      </c>
      <c r="B629" s="55">
        <v>20</v>
      </c>
      <c r="C629" s="24">
        <v>2</v>
      </c>
      <c r="D629" s="24">
        <f t="shared" ref="D629:H629" si="326">SUM(D630)</f>
        <v>0</v>
      </c>
      <c r="E629" s="24">
        <f t="shared" si="326"/>
        <v>2</v>
      </c>
      <c r="F629" s="24">
        <f t="shared" si="326"/>
        <v>0</v>
      </c>
      <c r="G629" s="24">
        <f t="shared" si="326"/>
        <v>0</v>
      </c>
      <c r="H629" s="25">
        <f t="shared" si="326"/>
        <v>0</v>
      </c>
      <c r="I629" s="119">
        <f t="shared" si="323"/>
        <v>2</v>
      </c>
    </row>
    <row r="630" spans="1:9" x14ac:dyDescent="0.2">
      <c r="A630" s="27" t="s">
        <v>31</v>
      </c>
      <c r="B630" s="56" t="s">
        <v>32</v>
      </c>
      <c r="C630" s="101">
        <v>2</v>
      </c>
      <c r="D630" s="101">
        <f>D677</f>
        <v>0</v>
      </c>
      <c r="E630" s="101">
        <f>C630+D630</f>
        <v>2</v>
      </c>
      <c r="F630" s="101">
        <f t="shared" ref="F630:H630" si="327">F677</f>
        <v>0</v>
      </c>
      <c r="G630" s="101">
        <f t="shared" si="327"/>
        <v>0</v>
      </c>
      <c r="H630" s="143">
        <f t="shared" si="327"/>
        <v>0</v>
      </c>
      <c r="I630" s="119">
        <f t="shared" si="323"/>
        <v>2</v>
      </c>
    </row>
    <row r="631" spans="1:9" s="2" customFormat="1" hidden="1" x14ac:dyDescent="0.2">
      <c r="A631" s="27"/>
      <c r="B631" s="51"/>
      <c r="C631" s="21"/>
      <c r="D631" s="21"/>
      <c r="E631" s="21"/>
      <c r="F631" s="21"/>
      <c r="G631" s="21"/>
      <c r="H631" s="22"/>
      <c r="I631" s="3">
        <f t="shared" si="323"/>
        <v>0</v>
      </c>
    </row>
    <row r="632" spans="1:9" ht="25.5" x14ac:dyDescent="0.2">
      <c r="A632" s="31" t="s">
        <v>33</v>
      </c>
      <c r="B632" s="57">
        <v>58</v>
      </c>
      <c r="C632" s="24">
        <v>4676.8</v>
      </c>
      <c r="D632" s="24">
        <f t="shared" ref="D632:H632" si="328">SUM(D633,D640,D647)</f>
        <v>0</v>
      </c>
      <c r="E632" s="24">
        <f t="shared" si="328"/>
        <v>4676.8</v>
      </c>
      <c r="F632" s="24">
        <f t="shared" si="328"/>
        <v>588.1</v>
      </c>
      <c r="G632" s="24">
        <f t="shared" si="328"/>
        <v>588.1</v>
      </c>
      <c r="H632" s="25">
        <f t="shared" si="328"/>
        <v>588.1</v>
      </c>
      <c r="I632" s="119">
        <f t="shared" si="323"/>
        <v>6441.1000000000013</v>
      </c>
    </row>
    <row r="633" spans="1:9" x14ac:dyDescent="0.2">
      <c r="A633" s="31" t="s">
        <v>34</v>
      </c>
      <c r="B633" s="58" t="s">
        <v>35</v>
      </c>
      <c r="C633" s="24">
        <v>4676.8</v>
      </c>
      <c r="D633" s="24">
        <f t="shared" ref="D633:H633" si="329">SUM(D637,D638,D639)</f>
        <v>0</v>
      </c>
      <c r="E633" s="24">
        <f t="shared" si="329"/>
        <v>4676.8</v>
      </c>
      <c r="F633" s="24">
        <f t="shared" si="329"/>
        <v>588.1</v>
      </c>
      <c r="G633" s="24">
        <f t="shared" si="329"/>
        <v>588.1</v>
      </c>
      <c r="H633" s="25">
        <f t="shared" si="329"/>
        <v>588.1</v>
      </c>
      <c r="I633" s="119">
        <f t="shared" si="323"/>
        <v>6441.1000000000013</v>
      </c>
    </row>
    <row r="634" spans="1:9" s="2" customFormat="1" hidden="1" x14ac:dyDescent="0.2">
      <c r="A634" s="32" t="s">
        <v>1</v>
      </c>
      <c r="B634" s="59"/>
      <c r="C634" s="24"/>
      <c r="D634" s="24"/>
      <c r="E634" s="24"/>
      <c r="F634" s="24"/>
      <c r="G634" s="24"/>
      <c r="H634" s="25"/>
      <c r="I634" s="3">
        <f t="shared" si="323"/>
        <v>0</v>
      </c>
    </row>
    <row r="635" spans="1:9" x14ac:dyDescent="0.2">
      <c r="A635" s="32" t="s">
        <v>36</v>
      </c>
      <c r="B635" s="59"/>
      <c r="C635" s="24">
        <v>629.70000000000027</v>
      </c>
      <c r="D635" s="24">
        <f t="shared" ref="D635:H635" si="330">D637+D638+D639-D636</f>
        <v>0</v>
      </c>
      <c r="E635" s="24">
        <f t="shared" si="330"/>
        <v>629.70000000000027</v>
      </c>
      <c r="F635" s="24">
        <f t="shared" si="330"/>
        <v>588.1</v>
      </c>
      <c r="G635" s="24">
        <f t="shared" si="330"/>
        <v>588.1</v>
      </c>
      <c r="H635" s="25">
        <f t="shared" si="330"/>
        <v>588.1</v>
      </c>
      <c r="I635" s="119">
        <f t="shared" si="323"/>
        <v>2394</v>
      </c>
    </row>
    <row r="636" spans="1:9" x14ac:dyDescent="0.2">
      <c r="A636" s="32" t="s">
        <v>37</v>
      </c>
      <c r="B636" s="59"/>
      <c r="C636" s="24">
        <v>4047.1</v>
      </c>
      <c r="D636" s="24">
        <f t="shared" ref="D636:H639" si="331">D683</f>
        <v>0</v>
      </c>
      <c r="E636" s="24">
        <f t="shared" si="331"/>
        <v>4047.1</v>
      </c>
      <c r="F636" s="24">
        <f>F683</f>
        <v>0</v>
      </c>
      <c r="G636" s="24">
        <f t="shared" si="331"/>
        <v>0</v>
      </c>
      <c r="H636" s="25">
        <f t="shared" si="331"/>
        <v>0</v>
      </c>
      <c r="I636" s="119">
        <f t="shared" si="323"/>
        <v>4047.1</v>
      </c>
    </row>
    <row r="637" spans="1:9" x14ac:dyDescent="0.2">
      <c r="A637" s="20" t="s">
        <v>38</v>
      </c>
      <c r="B637" s="60" t="s">
        <v>39</v>
      </c>
      <c r="C637" s="101">
        <v>701.5</v>
      </c>
      <c r="D637" s="101">
        <f t="shared" si="331"/>
        <v>0</v>
      </c>
      <c r="E637" s="101">
        <f t="shared" ref="E637:E639" si="332">C637+D637</f>
        <v>701.5</v>
      </c>
      <c r="F637" s="101">
        <f t="shared" si="331"/>
        <v>0</v>
      </c>
      <c r="G637" s="101">
        <f t="shared" si="331"/>
        <v>0</v>
      </c>
      <c r="H637" s="143">
        <f t="shared" si="331"/>
        <v>0</v>
      </c>
      <c r="I637" s="119">
        <f t="shared" si="323"/>
        <v>701.5</v>
      </c>
    </row>
    <row r="638" spans="1:9" x14ac:dyDescent="0.2">
      <c r="A638" s="20" t="s">
        <v>40</v>
      </c>
      <c r="B638" s="60" t="s">
        <v>41</v>
      </c>
      <c r="C638" s="101">
        <v>3305.5</v>
      </c>
      <c r="D638" s="101">
        <f t="shared" si="331"/>
        <v>0</v>
      </c>
      <c r="E638" s="101">
        <f t="shared" si="332"/>
        <v>3305.5</v>
      </c>
      <c r="F638" s="101">
        <f t="shared" si="331"/>
        <v>0</v>
      </c>
      <c r="G638" s="101">
        <f t="shared" si="331"/>
        <v>0</v>
      </c>
      <c r="H638" s="143">
        <f t="shared" si="331"/>
        <v>0</v>
      </c>
      <c r="I638" s="119">
        <f t="shared" si="323"/>
        <v>3305.5</v>
      </c>
    </row>
    <row r="639" spans="1:9" x14ac:dyDescent="0.2">
      <c r="A639" s="20" t="s">
        <v>42</v>
      </c>
      <c r="B639" s="61" t="s">
        <v>43</v>
      </c>
      <c r="C639" s="101">
        <v>669.8</v>
      </c>
      <c r="D639" s="101">
        <f t="shared" si="331"/>
        <v>0</v>
      </c>
      <c r="E639" s="101">
        <f t="shared" si="332"/>
        <v>669.8</v>
      </c>
      <c r="F639" s="101">
        <f t="shared" si="331"/>
        <v>588.1</v>
      </c>
      <c r="G639" s="101">
        <f t="shared" si="331"/>
        <v>588.1</v>
      </c>
      <c r="H639" s="143">
        <f t="shared" si="331"/>
        <v>588.1</v>
      </c>
      <c r="I639" s="119">
        <f t="shared" si="323"/>
        <v>2434.1</v>
      </c>
    </row>
    <row r="640" spans="1:9" s="2" customFormat="1" hidden="1" x14ac:dyDescent="0.2">
      <c r="A640" s="31" t="s">
        <v>44</v>
      </c>
      <c r="B640" s="62" t="s">
        <v>45</v>
      </c>
      <c r="C640" s="24">
        <v>0</v>
      </c>
      <c r="D640" s="24">
        <f t="shared" ref="D640:H640" si="333">SUM(D644,D645,D646)</f>
        <v>0</v>
      </c>
      <c r="E640" s="24">
        <f t="shared" si="333"/>
        <v>0</v>
      </c>
      <c r="F640" s="24">
        <f t="shared" si="333"/>
        <v>0</v>
      </c>
      <c r="G640" s="24">
        <f t="shared" si="333"/>
        <v>0</v>
      </c>
      <c r="H640" s="25">
        <f t="shared" si="333"/>
        <v>0</v>
      </c>
      <c r="I640" s="3">
        <f t="shared" si="323"/>
        <v>0</v>
      </c>
    </row>
    <row r="641" spans="1:9" s="2" customFormat="1" hidden="1" x14ac:dyDescent="0.2">
      <c r="A641" s="82" t="s">
        <v>1</v>
      </c>
      <c r="B641" s="62"/>
      <c r="C641" s="24"/>
      <c r="D641" s="24"/>
      <c r="E641" s="24"/>
      <c r="F641" s="24"/>
      <c r="G641" s="24"/>
      <c r="H641" s="25"/>
      <c r="I641" s="3">
        <f t="shared" si="323"/>
        <v>0</v>
      </c>
    </row>
    <row r="642" spans="1:9" s="2" customFormat="1" hidden="1" x14ac:dyDescent="0.2">
      <c r="A642" s="32" t="s">
        <v>36</v>
      </c>
      <c r="B642" s="59"/>
      <c r="C642" s="24">
        <v>0</v>
      </c>
      <c r="D642" s="24">
        <f t="shared" ref="D642:H642" si="334">D644+D645+D646-D643</f>
        <v>0</v>
      </c>
      <c r="E642" s="24">
        <f t="shared" si="334"/>
        <v>0</v>
      </c>
      <c r="F642" s="24">
        <f t="shared" si="334"/>
        <v>0</v>
      </c>
      <c r="G642" s="24">
        <f t="shared" si="334"/>
        <v>0</v>
      </c>
      <c r="H642" s="25">
        <f t="shared" si="334"/>
        <v>0</v>
      </c>
      <c r="I642" s="3">
        <f t="shared" si="323"/>
        <v>0</v>
      </c>
    </row>
    <row r="643" spans="1:9" s="2" customFormat="1" hidden="1" x14ac:dyDescent="0.2">
      <c r="A643" s="32" t="s">
        <v>37</v>
      </c>
      <c r="B643" s="59"/>
      <c r="C643" s="24">
        <v>0</v>
      </c>
      <c r="D643" s="24">
        <f t="shared" ref="D643:H646" si="335">D690</f>
        <v>0</v>
      </c>
      <c r="E643" s="24">
        <f t="shared" si="335"/>
        <v>0</v>
      </c>
      <c r="F643" s="24">
        <f t="shared" si="335"/>
        <v>0</v>
      </c>
      <c r="G643" s="24">
        <f t="shared" si="335"/>
        <v>0</v>
      </c>
      <c r="H643" s="25">
        <f t="shared" si="335"/>
        <v>0</v>
      </c>
      <c r="I643" s="3">
        <f t="shared" si="323"/>
        <v>0</v>
      </c>
    </row>
    <row r="644" spans="1:9" s="2" customFormat="1" hidden="1" x14ac:dyDescent="0.2">
      <c r="A644" s="20" t="s">
        <v>38</v>
      </c>
      <c r="B644" s="61" t="s">
        <v>46</v>
      </c>
      <c r="C644" s="21">
        <v>0</v>
      </c>
      <c r="D644" s="21">
        <f t="shared" si="335"/>
        <v>0</v>
      </c>
      <c r="E644" s="21">
        <f t="shared" ref="E644:E646" si="336">C644+D644</f>
        <v>0</v>
      </c>
      <c r="F644" s="21">
        <f t="shared" si="335"/>
        <v>0</v>
      </c>
      <c r="G644" s="21">
        <f t="shared" si="335"/>
        <v>0</v>
      </c>
      <c r="H644" s="22">
        <f t="shared" si="335"/>
        <v>0</v>
      </c>
      <c r="I644" s="3">
        <f t="shared" si="323"/>
        <v>0</v>
      </c>
    </row>
    <row r="645" spans="1:9" s="2" customFormat="1" hidden="1" x14ac:dyDescent="0.2">
      <c r="A645" s="20" t="s">
        <v>40</v>
      </c>
      <c r="B645" s="61" t="s">
        <v>47</v>
      </c>
      <c r="C645" s="21">
        <v>0</v>
      </c>
      <c r="D645" s="21">
        <f t="shared" si="335"/>
        <v>0</v>
      </c>
      <c r="E645" s="21">
        <f t="shared" si="336"/>
        <v>0</v>
      </c>
      <c r="F645" s="21">
        <f t="shared" si="335"/>
        <v>0</v>
      </c>
      <c r="G645" s="21">
        <f t="shared" si="335"/>
        <v>0</v>
      </c>
      <c r="H645" s="22">
        <f t="shared" si="335"/>
        <v>0</v>
      </c>
      <c r="I645" s="3">
        <f t="shared" si="323"/>
        <v>0</v>
      </c>
    </row>
    <row r="646" spans="1:9" s="2" customFormat="1" hidden="1" x14ac:dyDescent="0.2">
      <c r="A646" s="20" t="s">
        <v>42</v>
      </c>
      <c r="B646" s="61" t="s">
        <v>48</v>
      </c>
      <c r="C646" s="21">
        <v>0</v>
      </c>
      <c r="D646" s="21">
        <f t="shared" si="335"/>
        <v>0</v>
      </c>
      <c r="E646" s="21">
        <f t="shared" si="336"/>
        <v>0</v>
      </c>
      <c r="F646" s="21">
        <f t="shared" si="335"/>
        <v>0</v>
      </c>
      <c r="G646" s="21">
        <f t="shared" si="335"/>
        <v>0</v>
      </c>
      <c r="H646" s="22">
        <f t="shared" si="335"/>
        <v>0</v>
      </c>
      <c r="I646" s="3">
        <f t="shared" si="323"/>
        <v>0</v>
      </c>
    </row>
    <row r="647" spans="1:9" s="2" customFormat="1" hidden="1" x14ac:dyDescent="0.2">
      <c r="A647" s="31" t="s">
        <v>49</v>
      </c>
      <c r="B647" s="63" t="s">
        <v>50</v>
      </c>
      <c r="C647" s="24">
        <v>0</v>
      </c>
      <c r="D647" s="24">
        <f t="shared" ref="D647:H647" si="337">SUM(D651,D652,D653)</f>
        <v>0</v>
      </c>
      <c r="E647" s="24">
        <f t="shared" si="337"/>
        <v>0</v>
      </c>
      <c r="F647" s="24">
        <f t="shared" si="337"/>
        <v>0</v>
      </c>
      <c r="G647" s="24">
        <f t="shared" si="337"/>
        <v>0</v>
      </c>
      <c r="H647" s="25">
        <f t="shared" si="337"/>
        <v>0</v>
      </c>
      <c r="I647" s="3">
        <f t="shared" si="323"/>
        <v>0</v>
      </c>
    </row>
    <row r="648" spans="1:9" s="2" customFormat="1" hidden="1" x14ac:dyDescent="0.2">
      <c r="A648" s="82" t="s">
        <v>1</v>
      </c>
      <c r="B648" s="63"/>
      <c r="C648" s="24"/>
      <c r="D648" s="24"/>
      <c r="E648" s="24"/>
      <c r="F648" s="24"/>
      <c r="G648" s="24"/>
      <c r="H648" s="25"/>
      <c r="I648" s="3">
        <f t="shared" si="323"/>
        <v>0</v>
      </c>
    </row>
    <row r="649" spans="1:9" s="2" customFormat="1" hidden="1" x14ac:dyDescent="0.2">
      <c r="A649" s="32" t="s">
        <v>36</v>
      </c>
      <c r="B649" s="59"/>
      <c r="C649" s="24">
        <v>0</v>
      </c>
      <c r="D649" s="24">
        <f t="shared" ref="D649:H649" si="338">D651+D652+D653-D650</f>
        <v>0</v>
      </c>
      <c r="E649" s="24">
        <f t="shared" si="338"/>
        <v>0</v>
      </c>
      <c r="F649" s="24">
        <f t="shared" si="338"/>
        <v>0</v>
      </c>
      <c r="G649" s="24">
        <f t="shared" si="338"/>
        <v>0</v>
      </c>
      <c r="H649" s="25">
        <f t="shared" si="338"/>
        <v>0</v>
      </c>
      <c r="I649" s="3">
        <f t="shared" si="323"/>
        <v>0</v>
      </c>
    </row>
    <row r="650" spans="1:9" s="2" customFormat="1" hidden="1" x14ac:dyDescent="0.2">
      <c r="A650" s="32" t="s">
        <v>37</v>
      </c>
      <c r="B650" s="59"/>
      <c r="C650" s="24">
        <v>0</v>
      </c>
      <c r="D650" s="24">
        <f t="shared" ref="D650:H653" si="339">D697</f>
        <v>0</v>
      </c>
      <c r="E650" s="24">
        <f t="shared" si="339"/>
        <v>0</v>
      </c>
      <c r="F650" s="24">
        <f t="shared" si="339"/>
        <v>0</v>
      </c>
      <c r="G650" s="24">
        <f t="shared" si="339"/>
        <v>0</v>
      </c>
      <c r="H650" s="25">
        <f t="shared" si="339"/>
        <v>0</v>
      </c>
      <c r="I650" s="3">
        <f t="shared" si="323"/>
        <v>0</v>
      </c>
    </row>
    <row r="651" spans="1:9" s="2" customFormat="1" hidden="1" x14ac:dyDescent="0.2">
      <c r="A651" s="20" t="s">
        <v>38</v>
      </c>
      <c r="B651" s="61" t="s">
        <v>51</v>
      </c>
      <c r="C651" s="21">
        <v>0</v>
      </c>
      <c r="D651" s="21">
        <f t="shared" si="339"/>
        <v>0</v>
      </c>
      <c r="E651" s="21">
        <f t="shared" ref="E651:E653" si="340">C651+D651</f>
        <v>0</v>
      </c>
      <c r="F651" s="21">
        <f t="shared" si="339"/>
        <v>0</v>
      </c>
      <c r="G651" s="21">
        <f t="shared" si="339"/>
        <v>0</v>
      </c>
      <c r="H651" s="22">
        <f t="shared" si="339"/>
        <v>0</v>
      </c>
      <c r="I651" s="3">
        <f t="shared" si="323"/>
        <v>0</v>
      </c>
    </row>
    <row r="652" spans="1:9" s="2" customFormat="1" hidden="1" x14ac:dyDescent="0.2">
      <c r="A652" s="20" t="s">
        <v>40</v>
      </c>
      <c r="B652" s="61" t="s">
        <v>52</v>
      </c>
      <c r="C652" s="21">
        <v>0</v>
      </c>
      <c r="D652" s="21">
        <f t="shared" si="339"/>
        <v>0</v>
      </c>
      <c r="E652" s="21">
        <f t="shared" si="340"/>
        <v>0</v>
      </c>
      <c r="F652" s="21">
        <f t="shared" si="339"/>
        <v>0</v>
      </c>
      <c r="G652" s="21">
        <f t="shared" si="339"/>
        <v>0</v>
      </c>
      <c r="H652" s="22">
        <f t="shared" si="339"/>
        <v>0</v>
      </c>
      <c r="I652" s="3">
        <f t="shared" si="323"/>
        <v>0</v>
      </c>
    </row>
    <row r="653" spans="1:9" s="2" customFormat="1" hidden="1" x14ac:dyDescent="0.2">
      <c r="A653" s="20" t="s">
        <v>42</v>
      </c>
      <c r="B653" s="61" t="s">
        <v>53</v>
      </c>
      <c r="C653" s="21">
        <v>0</v>
      </c>
      <c r="D653" s="21">
        <f t="shared" si="339"/>
        <v>0</v>
      </c>
      <c r="E653" s="21">
        <f t="shared" si="340"/>
        <v>0</v>
      </c>
      <c r="F653" s="21">
        <f t="shared" si="339"/>
        <v>0</v>
      </c>
      <c r="G653" s="21">
        <f t="shared" si="339"/>
        <v>0</v>
      </c>
      <c r="H653" s="22">
        <f t="shared" si="339"/>
        <v>0</v>
      </c>
      <c r="I653" s="3">
        <f t="shared" si="323"/>
        <v>0</v>
      </c>
    </row>
    <row r="654" spans="1:9" s="2" customFormat="1" hidden="1" x14ac:dyDescent="0.2">
      <c r="A654" s="83"/>
      <c r="B654" s="95"/>
      <c r="C654" s="21"/>
      <c r="D654" s="21"/>
      <c r="E654" s="21"/>
      <c r="F654" s="21"/>
      <c r="G654" s="21"/>
      <c r="H654" s="22"/>
      <c r="I654" s="3">
        <f t="shared" si="323"/>
        <v>0</v>
      </c>
    </row>
    <row r="655" spans="1:9" s="2" customFormat="1" hidden="1" x14ac:dyDescent="0.2">
      <c r="A655" s="26" t="s">
        <v>54</v>
      </c>
      <c r="B655" s="63" t="s">
        <v>55</v>
      </c>
      <c r="C655" s="24">
        <v>0</v>
      </c>
      <c r="D655" s="24">
        <f t="shared" ref="D655" si="341">D702</f>
        <v>0</v>
      </c>
      <c r="E655" s="24">
        <f>C655+D655</f>
        <v>0</v>
      </c>
      <c r="F655" s="24">
        <f t="shared" ref="F655:H655" si="342">F702</f>
        <v>0</v>
      </c>
      <c r="G655" s="24">
        <f t="shared" si="342"/>
        <v>0</v>
      </c>
      <c r="H655" s="25">
        <f t="shared" si="342"/>
        <v>0</v>
      </c>
      <c r="I655" s="3">
        <f t="shared" si="323"/>
        <v>0</v>
      </c>
    </row>
    <row r="656" spans="1:9" s="2" customFormat="1" hidden="1" x14ac:dyDescent="0.2">
      <c r="A656" s="81"/>
      <c r="B656" s="95"/>
      <c r="C656" s="21"/>
      <c r="D656" s="21"/>
      <c r="E656" s="21"/>
      <c r="F656" s="21"/>
      <c r="G656" s="21"/>
      <c r="H656" s="22"/>
      <c r="I656" s="3">
        <f t="shared" si="323"/>
        <v>0</v>
      </c>
    </row>
    <row r="657" spans="1:9" s="142" customFormat="1" ht="25.5" x14ac:dyDescent="0.2">
      <c r="A657" s="152" t="s">
        <v>71</v>
      </c>
      <c r="B657" s="153"/>
      <c r="C657" s="154">
        <v>4678.7999999999993</v>
      </c>
      <c r="D657" s="154">
        <f t="shared" ref="D657:H657" si="343">D658</f>
        <v>0</v>
      </c>
      <c r="E657" s="154">
        <f t="shared" si="343"/>
        <v>4678.7999999999993</v>
      </c>
      <c r="F657" s="154">
        <f t="shared" si="343"/>
        <v>588.1</v>
      </c>
      <c r="G657" s="154">
        <f t="shared" si="343"/>
        <v>588.1</v>
      </c>
      <c r="H657" s="155">
        <f t="shared" si="343"/>
        <v>588.1</v>
      </c>
      <c r="I657" s="137">
        <f t="shared" si="323"/>
        <v>6443.1</v>
      </c>
    </row>
    <row r="658" spans="1:9" s="161" customFormat="1" x14ac:dyDescent="0.2">
      <c r="A658" s="156" t="s">
        <v>61</v>
      </c>
      <c r="B658" s="157"/>
      <c r="C658" s="158">
        <v>4678.7999999999993</v>
      </c>
      <c r="D658" s="158">
        <f t="shared" ref="D658:H658" si="344">SUM(D659,D660,D661,D662)</f>
        <v>0</v>
      </c>
      <c r="E658" s="158">
        <f t="shared" si="344"/>
        <v>4678.7999999999993</v>
      </c>
      <c r="F658" s="158">
        <f t="shared" si="344"/>
        <v>588.1</v>
      </c>
      <c r="G658" s="158">
        <f t="shared" si="344"/>
        <v>588.1</v>
      </c>
      <c r="H658" s="159">
        <f t="shared" si="344"/>
        <v>588.1</v>
      </c>
      <c r="I658" s="160">
        <f t="shared" si="323"/>
        <v>6443.1</v>
      </c>
    </row>
    <row r="659" spans="1:9" x14ac:dyDescent="0.2">
      <c r="A659" s="20" t="s">
        <v>6</v>
      </c>
      <c r="B659" s="48"/>
      <c r="C659" s="101">
        <v>1808.1</v>
      </c>
      <c r="D659" s="101"/>
      <c r="E659" s="101">
        <f>SUM(C659,D659)</f>
        <v>1808.1</v>
      </c>
      <c r="F659" s="101">
        <v>588.1</v>
      </c>
      <c r="G659" s="101">
        <v>588.1</v>
      </c>
      <c r="H659" s="143">
        <v>588.1</v>
      </c>
      <c r="I659" s="119">
        <f t="shared" si="323"/>
        <v>3572.3999999999996</v>
      </c>
    </row>
    <row r="660" spans="1:9" s="2" customFormat="1" hidden="1" x14ac:dyDescent="0.2">
      <c r="A660" s="20" t="s">
        <v>7</v>
      </c>
      <c r="B660" s="94"/>
      <c r="C660" s="21">
        <v>0</v>
      </c>
      <c r="D660" s="21"/>
      <c r="E660" s="21">
        <f t="shared" ref="E660:E661" si="345">SUM(C660,D660)</f>
        <v>0</v>
      </c>
      <c r="F660" s="21"/>
      <c r="G660" s="21"/>
      <c r="H660" s="22"/>
      <c r="I660" s="3">
        <f t="shared" si="323"/>
        <v>0</v>
      </c>
    </row>
    <row r="661" spans="1:9" s="2" customFormat="1" ht="38.25" hidden="1" x14ac:dyDescent="0.2">
      <c r="A661" s="20" t="s">
        <v>8</v>
      </c>
      <c r="B661" s="48">
        <v>420269</v>
      </c>
      <c r="C661" s="21">
        <v>0</v>
      </c>
      <c r="D661" s="21"/>
      <c r="E661" s="21">
        <f t="shared" si="345"/>
        <v>0</v>
      </c>
      <c r="F661" s="21"/>
      <c r="G661" s="21"/>
      <c r="H661" s="22"/>
      <c r="I661" s="3">
        <f t="shared" si="323"/>
        <v>0</v>
      </c>
    </row>
    <row r="662" spans="1:9" ht="25.5" x14ac:dyDescent="0.2">
      <c r="A662" s="23" t="s">
        <v>9</v>
      </c>
      <c r="B662" s="49" t="s">
        <v>10</v>
      </c>
      <c r="C662" s="24">
        <v>2870.7</v>
      </c>
      <c r="D662" s="24">
        <f t="shared" ref="D662:H662" si="346">SUM(D663,D667,D671)</f>
        <v>0</v>
      </c>
      <c r="E662" s="24">
        <f t="shared" si="346"/>
        <v>2870.7</v>
      </c>
      <c r="F662" s="24">
        <f t="shared" si="346"/>
        <v>0</v>
      </c>
      <c r="G662" s="24">
        <f t="shared" si="346"/>
        <v>0</v>
      </c>
      <c r="H662" s="25">
        <f t="shared" si="346"/>
        <v>0</v>
      </c>
      <c r="I662" s="119">
        <f t="shared" si="323"/>
        <v>2870.7</v>
      </c>
    </row>
    <row r="663" spans="1:9" x14ac:dyDescent="0.2">
      <c r="A663" s="26" t="s">
        <v>11</v>
      </c>
      <c r="B663" s="50" t="s">
        <v>12</v>
      </c>
      <c r="C663" s="24">
        <v>2870.7</v>
      </c>
      <c r="D663" s="24">
        <f t="shared" ref="D663:H663" si="347">SUM(D664:D666)</f>
        <v>0</v>
      </c>
      <c r="E663" s="24">
        <f t="shared" si="347"/>
        <v>2870.7</v>
      </c>
      <c r="F663" s="24">
        <f t="shared" si="347"/>
        <v>0</v>
      </c>
      <c r="G663" s="24">
        <f t="shared" si="347"/>
        <v>0</v>
      </c>
      <c r="H663" s="25">
        <f t="shared" si="347"/>
        <v>0</v>
      </c>
      <c r="I663" s="119">
        <f t="shared" si="323"/>
        <v>2870.7</v>
      </c>
    </row>
    <row r="664" spans="1:9" x14ac:dyDescent="0.2">
      <c r="A664" s="27" t="s">
        <v>13</v>
      </c>
      <c r="B664" s="51" t="s">
        <v>14</v>
      </c>
      <c r="C664" s="101">
        <v>2870.7</v>
      </c>
      <c r="D664" s="101"/>
      <c r="E664" s="101">
        <f t="shared" ref="E664:E666" si="348">SUM(C664,D664)</f>
        <v>2870.7</v>
      </c>
      <c r="F664" s="101"/>
      <c r="G664" s="101"/>
      <c r="H664" s="143"/>
      <c r="I664" s="119">
        <f t="shared" si="323"/>
        <v>2870.7</v>
      </c>
    </row>
    <row r="665" spans="1:9" s="2" customFormat="1" hidden="1" x14ac:dyDescent="0.2">
      <c r="A665" s="27" t="s">
        <v>15</v>
      </c>
      <c r="B665" s="52" t="s">
        <v>16</v>
      </c>
      <c r="C665" s="21">
        <v>0</v>
      </c>
      <c r="D665" s="21"/>
      <c r="E665" s="21">
        <f t="shared" si="348"/>
        <v>0</v>
      </c>
      <c r="F665" s="21"/>
      <c r="G665" s="21"/>
      <c r="H665" s="22"/>
      <c r="I665" s="3">
        <f t="shared" si="323"/>
        <v>0</v>
      </c>
    </row>
    <row r="666" spans="1:9" s="2" customFormat="1" hidden="1" x14ac:dyDescent="0.2">
      <c r="A666" s="27" t="s">
        <v>17</v>
      </c>
      <c r="B666" s="52" t="s">
        <v>18</v>
      </c>
      <c r="C666" s="21">
        <v>0</v>
      </c>
      <c r="D666" s="21"/>
      <c r="E666" s="21">
        <f t="shared" si="348"/>
        <v>0</v>
      </c>
      <c r="F666" s="21"/>
      <c r="G666" s="21"/>
      <c r="H666" s="22"/>
      <c r="I666" s="3">
        <f t="shared" si="323"/>
        <v>0</v>
      </c>
    </row>
    <row r="667" spans="1:9" s="2" customFormat="1" hidden="1" x14ac:dyDescent="0.2">
      <c r="A667" s="26" t="s">
        <v>19</v>
      </c>
      <c r="B667" s="53" t="s">
        <v>20</v>
      </c>
      <c r="C667" s="24">
        <v>0</v>
      </c>
      <c r="D667" s="24">
        <f t="shared" ref="D667:H667" si="349">SUM(D668:D670)</f>
        <v>0</v>
      </c>
      <c r="E667" s="24">
        <f t="shared" si="349"/>
        <v>0</v>
      </c>
      <c r="F667" s="24">
        <f t="shared" si="349"/>
        <v>0</v>
      </c>
      <c r="G667" s="24">
        <f t="shared" si="349"/>
        <v>0</v>
      </c>
      <c r="H667" s="25">
        <f t="shared" si="349"/>
        <v>0</v>
      </c>
      <c r="I667" s="3">
        <f t="shared" si="323"/>
        <v>0</v>
      </c>
    </row>
    <row r="668" spans="1:9" s="2" customFormat="1" hidden="1" x14ac:dyDescent="0.2">
      <c r="A668" s="27" t="s">
        <v>13</v>
      </c>
      <c r="B668" s="52" t="s">
        <v>21</v>
      </c>
      <c r="C668" s="21">
        <v>0</v>
      </c>
      <c r="D668" s="21"/>
      <c r="E668" s="21">
        <f t="shared" ref="E668:E670" si="350">SUM(C668,D668)</f>
        <v>0</v>
      </c>
      <c r="F668" s="21"/>
      <c r="G668" s="21"/>
      <c r="H668" s="22"/>
      <c r="I668" s="3">
        <f t="shared" si="323"/>
        <v>0</v>
      </c>
    </row>
    <row r="669" spans="1:9" s="2" customFormat="1" hidden="1" x14ac:dyDescent="0.2">
      <c r="A669" s="27" t="s">
        <v>15</v>
      </c>
      <c r="B669" s="52" t="s">
        <v>22</v>
      </c>
      <c r="C669" s="21">
        <v>0</v>
      </c>
      <c r="D669" s="21"/>
      <c r="E669" s="21">
        <f t="shared" si="350"/>
        <v>0</v>
      </c>
      <c r="F669" s="21"/>
      <c r="G669" s="21"/>
      <c r="H669" s="22"/>
      <c r="I669" s="3">
        <f t="shared" si="323"/>
        <v>0</v>
      </c>
    </row>
    <row r="670" spans="1:9" s="2" customFormat="1" hidden="1" x14ac:dyDescent="0.2">
      <c r="A670" s="27" t="s">
        <v>17</v>
      </c>
      <c r="B670" s="52" t="s">
        <v>23</v>
      </c>
      <c r="C670" s="21">
        <v>0</v>
      </c>
      <c r="D670" s="21"/>
      <c r="E670" s="21">
        <f t="shared" si="350"/>
        <v>0</v>
      </c>
      <c r="F670" s="21"/>
      <c r="G670" s="21"/>
      <c r="H670" s="22"/>
      <c r="I670" s="3">
        <f t="shared" si="323"/>
        <v>0</v>
      </c>
    </row>
    <row r="671" spans="1:9" s="2" customFormat="1" hidden="1" x14ac:dyDescent="0.2">
      <c r="A671" s="26" t="s">
        <v>24</v>
      </c>
      <c r="B671" s="53" t="s">
        <v>25</v>
      </c>
      <c r="C671" s="24">
        <v>0</v>
      </c>
      <c r="D671" s="24">
        <f t="shared" ref="D671:H671" si="351">SUM(D672:D674)</f>
        <v>0</v>
      </c>
      <c r="E671" s="24">
        <f t="shared" si="351"/>
        <v>0</v>
      </c>
      <c r="F671" s="24">
        <f t="shared" si="351"/>
        <v>0</v>
      </c>
      <c r="G671" s="24">
        <f t="shared" si="351"/>
        <v>0</v>
      </c>
      <c r="H671" s="25">
        <f t="shared" si="351"/>
        <v>0</v>
      </c>
      <c r="I671" s="3">
        <f t="shared" si="323"/>
        <v>0</v>
      </c>
    </row>
    <row r="672" spans="1:9" s="2" customFormat="1" hidden="1" x14ac:dyDescent="0.2">
      <c r="A672" s="27" t="s">
        <v>13</v>
      </c>
      <c r="B672" s="52" t="s">
        <v>26</v>
      </c>
      <c r="C672" s="21">
        <v>0</v>
      </c>
      <c r="D672" s="21"/>
      <c r="E672" s="21">
        <f t="shared" ref="E672:E674" si="352">SUM(C672,D672)</f>
        <v>0</v>
      </c>
      <c r="F672" s="21"/>
      <c r="G672" s="21"/>
      <c r="H672" s="22"/>
      <c r="I672" s="3">
        <f t="shared" si="323"/>
        <v>0</v>
      </c>
    </row>
    <row r="673" spans="1:11" s="2" customFormat="1" hidden="1" x14ac:dyDescent="0.2">
      <c r="A673" s="27" t="s">
        <v>15</v>
      </c>
      <c r="B673" s="52" t="s">
        <v>27</v>
      </c>
      <c r="C673" s="21">
        <v>0</v>
      </c>
      <c r="D673" s="21"/>
      <c r="E673" s="21">
        <f t="shared" si="352"/>
        <v>0</v>
      </c>
      <c r="F673" s="21"/>
      <c r="G673" s="21"/>
      <c r="H673" s="22"/>
      <c r="I673" s="3">
        <f t="shared" si="323"/>
        <v>0</v>
      </c>
    </row>
    <row r="674" spans="1:11" s="2" customFormat="1" hidden="1" x14ac:dyDescent="0.2">
      <c r="A674" s="27" t="s">
        <v>17</v>
      </c>
      <c r="B674" s="52" t="s">
        <v>28</v>
      </c>
      <c r="C674" s="21">
        <v>0</v>
      </c>
      <c r="D674" s="21"/>
      <c r="E674" s="21">
        <f t="shared" si="352"/>
        <v>0</v>
      </c>
      <c r="F674" s="21"/>
      <c r="G674" s="21"/>
      <c r="H674" s="22"/>
      <c r="I674" s="3">
        <f t="shared" si="323"/>
        <v>0</v>
      </c>
    </row>
    <row r="675" spans="1:11" s="161" customFormat="1" x14ac:dyDescent="0.2">
      <c r="A675" s="156" t="s">
        <v>80</v>
      </c>
      <c r="B675" s="157"/>
      <c r="C675" s="158">
        <v>4678.8</v>
      </c>
      <c r="D675" s="158">
        <f t="shared" ref="D675:H675" si="353">SUM(D676,D679,D702)</f>
        <v>0</v>
      </c>
      <c r="E675" s="158">
        <f t="shared" si="353"/>
        <v>4678.8</v>
      </c>
      <c r="F675" s="158">
        <f t="shared" si="353"/>
        <v>588.1</v>
      </c>
      <c r="G675" s="158">
        <f t="shared" si="353"/>
        <v>588.1</v>
      </c>
      <c r="H675" s="159">
        <f t="shared" si="353"/>
        <v>588.1</v>
      </c>
      <c r="I675" s="160">
        <f t="shared" si="323"/>
        <v>6443.1000000000013</v>
      </c>
    </row>
    <row r="676" spans="1:11" x14ac:dyDescent="0.2">
      <c r="A676" s="31" t="s">
        <v>30</v>
      </c>
      <c r="B676" s="55">
        <v>20</v>
      </c>
      <c r="C676" s="24">
        <v>2</v>
      </c>
      <c r="D676" s="24">
        <f t="shared" ref="D676:H676" si="354">SUM(D677)</f>
        <v>0</v>
      </c>
      <c r="E676" s="24">
        <f t="shared" si="354"/>
        <v>2</v>
      </c>
      <c r="F676" s="24">
        <f t="shared" si="354"/>
        <v>0</v>
      </c>
      <c r="G676" s="24">
        <f t="shared" si="354"/>
        <v>0</v>
      </c>
      <c r="H676" s="25">
        <f t="shared" si="354"/>
        <v>0</v>
      </c>
      <c r="I676" s="119">
        <f t="shared" si="323"/>
        <v>2</v>
      </c>
    </row>
    <row r="677" spans="1:11" x14ac:dyDescent="0.2">
      <c r="A677" s="27" t="s">
        <v>31</v>
      </c>
      <c r="B677" s="56" t="s">
        <v>32</v>
      </c>
      <c r="C677" s="101">
        <v>2</v>
      </c>
      <c r="D677" s="101"/>
      <c r="E677" s="101">
        <f>C677+D677</f>
        <v>2</v>
      </c>
      <c r="F677" s="101"/>
      <c r="G677" s="101"/>
      <c r="H677" s="143"/>
      <c r="I677" s="119">
        <f t="shared" si="323"/>
        <v>2</v>
      </c>
    </row>
    <row r="678" spans="1:11" s="2" customFormat="1" hidden="1" x14ac:dyDescent="0.2">
      <c r="A678" s="27"/>
      <c r="B678" s="51"/>
      <c r="C678" s="21"/>
      <c r="D678" s="21"/>
      <c r="E678" s="21"/>
      <c r="F678" s="21"/>
      <c r="G678" s="21"/>
      <c r="H678" s="22"/>
      <c r="I678" s="3">
        <f t="shared" si="323"/>
        <v>0</v>
      </c>
    </row>
    <row r="679" spans="1:11" ht="25.5" x14ac:dyDescent="0.2">
      <c r="A679" s="31" t="s">
        <v>33</v>
      </c>
      <c r="B679" s="57">
        <v>58</v>
      </c>
      <c r="C679" s="24">
        <v>4676.8</v>
      </c>
      <c r="D679" s="24">
        <f t="shared" ref="D679:H679" si="355">SUM(D680,D687,D694)</f>
        <v>0</v>
      </c>
      <c r="E679" s="24">
        <f t="shared" si="355"/>
        <v>4676.8</v>
      </c>
      <c r="F679" s="24">
        <f t="shared" si="355"/>
        <v>588.1</v>
      </c>
      <c r="G679" s="24">
        <f t="shared" si="355"/>
        <v>588.1</v>
      </c>
      <c r="H679" s="25">
        <f t="shared" si="355"/>
        <v>588.1</v>
      </c>
      <c r="I679" s="119">
        <f t="shared" si="323"/>
        <v>6441.1000000000013</v>
      </c>
    </row>
    <row r="680" spans="1:11" x14ac:dyDescent="0.2">
      <c r="A680" s="31" t="s">
        <v>34</v>
      </c>
      <c r="B680" s="58" t="s">
        <v>35</v>
      </c>
      <c r="C680" s="24">
        <v>4676.8</v>
      </c>
      <c r="D680" s="24">
        <f t="shared" ref="D680:H680" si="356">SUM(D684,D685,D686)</f>
        <v>0</v>
      </c>
      <c r="E680" s="24">
        <f>SUM(E684,E685,E686)</f>
        <v>4676.8</v>
      </c>
      <c r="F680" s="24">
        <f t="shared" si="356"/>
        <v>588.1</v>
      </c>
      <c r="G680" s="24">
        <f t="shared" si="356"/>
        <v>588.1</v>
      </c>
      <c r="H680" s="25">
        <f t="shared" si="356"/>
        <v>588.1</v>
      </c>
      <c r="I680" s="119">
        <f t="shared" si="323"/>
        <v>6441.1000000000013</v>
      </c>
    </row>
    <row r="681" spans="1:11" s="2" customFormat="1" hidden="1" x14ac:dyDescent="0.2">
      <c r="A681" s="32" t="s">
        <v>1</v>
      </c>
      <c r="B681" s="59"/>
      <c r="C681" s="24"/>
      <c r="D681" s="24"/>
      <c r="E681" s="24"/>
      <c r="F681" s="24"/>
      <c r="G681" s="24"/>
      <c r="H681" s="25"/>
      <c r="I681" s="3">
        <f t="shared" si="323"/>
        <v>0</v>
      </c>
    </row>
    <row r="682" spans="1:11" x14ac:dyDescent="0.2">
      <c r="A682" s="32" t="s">
        <v>36</v>
      </c>
      <c r="B682" s="59"/>
      <c r="C682" s="24">
        <v>629.70000000000027</v>
      </c>
      <c r="D682" s="24">
        <f t="shared" ref="D682:H682" si="357">D684+D685+D686-D683</f>
        <v>0</v>
      </c>
      <c r="E682" s="24">
        <f t="shared" si="357"/>
        <v>629.70000000000027</v>
      </c>
      <c r="F682" s="24">
        <f t="shared" si="357"/>
        <v>588.1</v>
      </c>
      <c r="G682" s="24">
        <f t="shared" si="357"/>
        <v>588.1</v>
      </c>
      <c r="H682" s="25">
        <f t="shared" si="357"/>
        <v>588.1</v>
      </c>
      <c r="I682" s="119">
        <f t="shared" si="323"/>
        <v>2394</v>
      </c>
    </row>
    <row r="683" spans="1:11" x14ac:dyDescent="0.2">
      <c r="A683" s="32" t="s">
        <v>37</v>
      </c>
      <c r="B683" s="59"/>
      <c r="C683" s="24">
        <v>4047.1</v>
      </c>
      <c r="D683" s="24"/>
      <c r="E683" s="24">
        <f t="shared" ref="E683:E686" si="358">C683+D683</f>
        <v>4047.1</v>
      </c>
      <c r="F683" s="24"/>
      <c r="G683" s="24"/>
      <c r="H683" s="25"/>
      <c r="I683" s="119">
        <f t="shared" si="323"/>
        <v>4047.1</v>
      </c>
    </row>
    <row r="684" spans="1:11" x14ac:dyDescent="0.2">
      <c r="A684" s="20" t="s">
        <v>38</v>
      </c>
      <c r="B684" s="60" t="s">
        <v>39</v>
      </c>
      <c r="C684" s="101">
        <v>701.5</v>
      </c>
      <c r="D684" s="101"/>
      <c r="E684" s="101">
        <f t="shared" si="358"/>
        <v>701.5</v>
      </c>
      <c r="F684" s="101"/>
      <c r="G684" s="101"/>
      <c r="H684" s="143"/>
      <c r="I684" s="119">
        <f t="shared" si="323"/>
        <v>701.5</v>
      </c>
      <c r="J684" s="117">
        <v>0.02</v>
      </c>
      <c r="K684" s="117">
        <v>0.13</v>
      </c>
    </row>
    <row r="685" spans="1:11" x14ac:dyDescent="0.2">
      <c r="A685" s="20" t="s">
        <v>40</v>
      </c>
      <c r="B685" s="60" t="s">
        <v>41</v>
      </c>
      <c r="C685" s="101">
        <v>3305.5</v>
      </c>
      <c r="D685" s="101"/>
      <c r="E685" s="101">
        <f t="shared" si="358"/>
        <v>3305.5</v>
      </c>
      <c r="F685" s="101"/>
      <c r="G685" s="101"/>
      <c r="H685" s="143"/>
      <c r="I685" s="119">
        <f t="shared" si="323"/>
        <v>3305.5</v>
      </c>
      <c r="J685" s="117">
        <v>0.85</v>
      </c>
    </row>
    <row r="686" spans="1:11" x14ac:dyDescent="0.2">
      <c r="A686" s="20" t="s">
        <v>42</v>
      </c>
      <c r="B686" s="61" t="s">
        <v>43</v>
      </c>
      <c r="C686" s="101">
        <v>669.8</v>
      </c>
      <c r="D686" s="101"/>
      <c r="E686" s="101">
        <f t="shared" si="358"/>
        <v>669.8</v>
      </c>
      <c r="F686" s="101">
        <v>588.1</v>
      </c>
      <c r="G686" s="101">
        <v>588.1</v>
      </c>
      <c r="H686" s="143">
        <v>588.1</v>
      </c>
      <c r="I686" s="119">
        <f t="shared" si="323"/>
        <v>2434.1</v>
      </c>
    </row>
    <row r="687" spans="1:11" s="2" customFormat="1" hidden="1" x14ac:dyDescent="0.2">
      <c r="A687" s="31" t="s">
        <v>44</v>
      </c>
      <c r="B687" s="62" t="s">
        <v>45</v>
      </c>
      <c r="C687" s="24">
        <v>0</v>
      </c>
      <c r="D687" s="24">
        <f t="shared" ref="D687:H687" si="359">SUM(D691,D692,D693)</f>
        <v>0</v>
      </c>
      <c r="E687" s="24">
        <f t="shared" si="359"/>
        <v>0</v>
      </c>
      <c r="F687" s="24">
        <f t="shared" si="359"/>
        <v>0</v>
      </c>
      <c r="G687" s="24">
        <f t="shared" si="359"/>
        <v>0</v>
      </c>
      <c r="H687" s="25">
        <f t="shared" si="359"/>
        <v>0</v>
      </c>
      <c r="I687" s="3">
        <f t="shared" si="323"/>
        <v>0</v>
      </c>
    </row>
    <row r="688" spans="1:11" s="2" customFormat="1" hidden="1" x14ac:dyDescent="0.2">
      <c r="A688" s="82" t="s">
        <v>1</v>
      </c>
      <c r="B688" s="62"/>
      <c r="C688" s="24"/>
      <c r="D688" s="24"/>
      <c r="E688" s="24"/>
      <c r="F688" s="24"/>
      <c r="G688" s="24"/>
      <c r="H688" s="25"/>
      <c r="I688" s="3">
        <f t="shared" si="323"/>
        <v>0</v>
      </c>
    </row>
    <row r="689" spans="1:9" s="2" customFormat="1" hidden="1" x14ac:dyDescent="0.2">
      <c r="A689" s="32" t="s">
        <v>36</v>
      </c>
      <c r="B689" s="59"/>
      <c r="C689" s="24">
        <v>0</v>
      </c>
      <c r="D689" s="24">
        <f t="shared" ref="D689:H689" si="360">D691+D692+D693-D690</f>
        <v>0</v>
      </c>
      <c r="E689" s="24">
        <f t="shared" si="360"/>
        <v>0</v>
      </c>
      <c r="F689" s="24">
        <f t="shared" si="360"/>
        <v>0</v>
      </c>
      <c r="G689" s="24">
        <f t="shared" si="360"/>
        <v>0</v>
      </c>
      <c r="H689" s="25">
        <f t="shared" si="360"/>
        <v>0</v>
      </c>
      <c r="I689" s="3">
        <f t="shared" si="323"/>
        <v>0</v>
      </c>
    </row>
    <row r="690" spans="1:9" s="2" customFormat="1" hidden="1" x14ac:dyDescent="0.2">
      <c r="A690" s="32" t="s">
        <v>37</v>
      </c>
      <c r="B690" s="59"/>
      <c r="C690" s="24">
        <v>0</v>
      </c>
      <c r="D690" s="24"/>
      <c r="E690" s="24">
        <f t="shared" ref="E690:E693" si="361">C690+D690</f>
        <v>0</v>
      </c>
      <c r="F690" s="24"/>
      <c r="G690" s="24"/>
      <c r="H690" s="25"/>
      <c r="I690" s="3">
        <f t="shared" ref="I690:I753" si="362">SUM(E690:H690)</f>
        <v>0</v>
      </c>
    </row>
    <row r="691" spans="1:9" s="2" customFormat="1" hidden="1" x14ac:dyDescent="0.2">
      <c r="A691" s="20" t="s">
        <v>38</v>
      </c>
      <c r="B691" s="61" t="s">
        <v>46</v>
      </c>
      <c r="C691" s="21">
        <v>0</v>
      </c>
      <c r="D691" s="21"/>
      <c r="E691" s="21">
        <f t="shared" si="361"/>
        <v>0</v>
      </c>
      <c r="F691" s="21"/>
      <c r="G691" s="21"/>
      <c r="H691" s="22"/>
      <c r="I691" s="3">
        <f t="shared" si="362"/>
        <v>0</v>
      </c>
    </row>
    <row r="692" spans="1:9" s="2" customFormat="1" hidden="1" x14ac:dyDescent="0.2">
      <c r="A692" s="20" t="s">
        <v>40</v>
      </c>
      <c r="B692" s="61" t="s">
        <v>47</v>
      </c>
      <c r="C692" s="21">
        <v>0</v>
      </c>
      <c r="D692" s="21"/>
      <c r="E692" s="21">
        <f t="shared" si="361"/>
        <v>0</v>
      </c>
      <c r="F692" s="21"/>
      <c r="G692" s="21"/>
      <c r="H692" s="22"/>
      <c r="I692" s="3">
        <f t="shared" si="362"/>
        <v>0</v>
      </c>
    </row>
    <row r="693" spans="1:9" s="2" customFormat="1" hidden="1" x14ac:dyDescent="0.2">
      <c r="A693" s="20" t="s">
        <v>42</v>
      </c>
      <c r="B693" s="61" t="s">
        <v>48</v>
      </c>
      <c r="C693" s="21">
        <v>0</v>
      </c>
      <c r="D693" s="21"/>
      <c r="E693" s="21">
        <f t="shared" si="361"/>
        <v>0</v>
      </c>
      <c r="F693" s="21"/>
      <c r="G693" s="21"/>
      <c r="H693" s="22"/>
      <c r="I693" s="3">
        <f t="shared" si="362"/>
        <v>0</v>
      </c>
    </row>
    <row r="694" spans="1:9" s="2" customFormat="1" hidden="1" x14ac:dyDescent="0.2">
      <c r="A694" s="31" t="s">
        <v>49</v>
      </c>
      <c r="B694" s="63" t="s">
        <v>50</v>
      </c>
      <c r="C694" s="24">
        <v>0</v>
      </c>
      <c r="D694" s="24">
        <f t="shared" ref="D694:H694" si="363">SUM(D698,D699,D700)</f>
        <v>0</v>
      </c>
      <c r="E694" s="24">
        <f t="shared" si="363"/>
        <v>0</v>
      </c>
      <c r="F694" s="24">
        <f t="shared" si="363"/>
        <v>0</v>
      </c>
      <c r="G694" s="24">
        <f t="shared" si="363"/>
        <v>0</v>
      </c>
      <c r="H694" s="25">
        <f t="shared" si="363"/>
        <v>0</v>
      </c>
      <c r="I694" s="3">
        <f t="shared" si="362"/>
        <v>0</v>
      </c>
    </row>
    <row r="695" spans="1:9" s="2" customFormat="1" hidden="1" x14ac:dyDescent="0.2">
      <c r="A695" s="82" t="s">
        <v>1</v>
      </c>
      <c r="B695" s="63"/>
      <c r="C695" s="24"/>
      <c r="D695" s="24"/>
      <c r="E695" s="24"/>
      <c r="F695" s="24"/>
      <c r="G695" s="24"/>
      <c r="H695" s="25"/>
      <c r="I695" s="3">
        <f t="shared" si="362"/>
        <v>0</v>
      </c>
    </row>
    <row r="696" spans="1:9" s="2" customFormat="1" hidden="1" x14ac:dyDescent="0.2">
      <c r="A696" s="32" t="s">
        <v>36</v>
      </c>
      <c r="B696" s="59"/>
      <c r="C696" s="24">
        <v>0</v>
      </c>
      <c r="D696" s="24">
        <f t="shared" ref="D696:H696" si="364">D698+D699+D700-D697</f>
        <v>0</v>
      </c>
      <c r="E696" s="24">
        <f t="shared" si="364"/>
        <v>0</v>
      </c>
      <c r="F696" s="24">
        <f t="shared" si="364"/>
        <v>0</v>
      </c>
      <c r="G696" s="24">
        <f t="shared" si="364"/>
        <v>0</v>
      </c>
      <c r="H696" s="25">
        <f t="shared" si="364"/>
        <v>0</v>
      </c>
      <c r="I696" s="3">
        <f t="shared" si="362"/>
        <v>0</v>
      </c>
    </row>
    <row r="697" spans="1:9" s="2" customFormat="1" hidden="1" x14ac:dyDescent="0.2">
      <c r="A697" s="32" t="s">
        <v>37</v>
      </c>
      <c r="B697" s="59"/>
      <c r="C697" s="24">
        <v>0</v>
      </c>
      <c r="D697" s="24"/>
      <c r="E697" s="24">
        <f t="shared" ref="E697:E700" si="365">C697+D697</f>
        <v>0</v>
      </c>
      <c r="F697" s="24"/>
      <c r="G697" s="24"/>
      <c r="H697" s="25"/>
      <c r="I697" s="3">
        <f t="shared" si="362"/>
        <v>0</v>
      </c>
    </row>
    <row r="698" spans="1:9" s="2" customFormat="1" hidden="1" x14ac:dyDescent="0.2">
      <c r="A698" s="20" t="s">
        <v>38</v>
      </c>
      <c r="B698" s="61" t="s">
        <v>51</v>
      </c>
      <c r="C698" s="21">
        <v>0</v>
      </c>
      <c r="D698" s="21"/>
      <c r="E698" s="21">
        <f t="shared" si="365"/>
        <v>0</v>
      </c>
      <c r="F698" s="21"/>
      <c r="G698" s="21"/>
      <c r="H698" s="22"/>
      <c r="I698" s="3">
        <f t="shared" si="362"/>
        <v>0</v>
      </c>
    </row>
    <row r="699" spans="1:9" s="2" customFormat="1" hidden="1" x14ac:dyDescent="0.2">
      <c r="A699" s="20" t="s">
        <v>40</v>
      </c>
      <c r="B699" s="61" t="s">
        <v>52</v>
      </c>
      <c r="C699" s="21">
        <v>0</v>
      </c>
      <c r="D699" s="21"/>
      <c r="E699" s="21">
        <f t="shared" si="365"/>
        <v>0</v>
      </c>
      <c r="F699" s="21"/>
      <c r="G699" s="21"/>
      <c r="H699" s="22"/>
      <c r="I699" s="3">
        <f t="shared" si="362"/>
        <v>0</v>
      </c>
    </row>
    <row r="700" spans="1:9" s="2" customFormat="1" hidden="1" x14ac:dyDescent="0.2">
      <c r="A700" s="20" t="s">
        <v>42</v>
      </c>
      <c r="B700" s="61" t="s">
        <v>53</v>
      </c>
      <c r="C700" s="21">
        <v>0</v>
      </c>
      <c r="D700" s="21"/>
      <c r="E700" s="21">
        <f t="shared" si="365"/>
        <v>0</v>
      </c>
      <c r="F700" s="21"/>
      <c r="G700" s="21"/>
      <c r="H700" s="22"/>
      <c r="I700" s="3">
        <f t="shared" si="362"/>
        <v>0</v>
      </c>
    </row>
    <row r="701" spans="1:9" s="2" customFormat="1" hidden="1" x14ac:dyDescent="0.2">
      <c r="A701" s="83"/>
      <c r="B701" s="95"/>
      <c r="C701" s="21"/>
      <c r="D701" s="21"/>
      <c r="E701" s="21"/>
      <c r="F701" s="21"/>
      <c r="G701" s="21"/>
      <c r="H701" s="22"/>
      <c r="I701" s="3">
        <f t="shared" si="362"/>
        <v>0</v>
      </c>
    </row>
    <row r="702" spans="1:9" s="2" customFormat="1" hidden="1" x14ac:dyDescent="0.2">
      <c r="A702" s="26" t="s">
        <v>54</v>
      </c>
      <c r="B702" s="63" t="s">
        <v>55</v>
      </c>
      <c r="C702" s="24">
        <v>0</v>
      </c>
      <c r="D702" s="24"/>
      <c r="E702" s="24">
        <f>C702+D702</f>
        <v>0</v>
      </c>
      <c r="F702" s="24"/>
      <c r="G702" s="24"/>
      <c r="H702" s="25"/>
      <c r="I702" s="3">
        <f t="shared" si="362"/>
        <v>0</v>
      </c>
    </row>
    <row r="703" spans="1:9" s="2" customFormat="1" hidden="1" x14ac:dyDescent="0.2">
      <c r="A703" s="83"/>
      <c r="B703" s="95"/>
      <c r="C703" s="21"/>
      <c r="D703" s="21"/>
      <c r="E703" s="21"/>
      <c r="F703" s="21"/>
      <c r="G703" s="21"/>
      <c r="H703" s="22"/>
      <c r="I703" s="3">
        <f t="shared" si="362"/>
        <v>0</v>
      </c>
    </row>
    <row r="704" spans="1:9" s="2" customFormat="1" hidden="1" x14ac:dyDescent="0.2">
      <c r="A704" s="26" t="s">
        <v>56</v>
      </c>
      <c r="B704" s="63"/>
      <c r="C704" s="24">
        <v>0</v>
      </c>
      <c r="D704" s="24">
        <f t="shared" ref="D704:H704" si="366">D657-D675</f>
        <v>0</v>
      </c>
      <c r="E704" s="24">
        <f t="shared" si="366"/>
        <v>0</v>
      </c>
      <c r="F704" s="24">
        <f t="shared" si="366"/>
        <v>0</v>
      </c>
      <c r="G704" s="24">
        <f t="shared" si="366"/>
        <v>0</v>
      </c>
      <c r="H704" s="25">
        <f t="shared" si="366"/>
        <v>0</v>
      </c>
      <c r="I704" s="3">
        <f t="shared" si="362"/>
        <v>0</v>
      </c>
    </row>
    <row r="705" spans="1:9" s="2" customFormat="1" hidden="1" x14ac:dyDescent="0.2">
      <c r="A705" s="81"/>
      <c r="B705" s="95"/>
      <c r="C705" s="21"/>
      <c r="D705" s="21"/>
      <c r="E705" s="21"/>
      <c r="F705" s="21"/>
      <c r="G705" s="21"/>
      <c r="H705" s="22"/>
      <c r="I705" s="3">
        <f t="shared" si="362"/>
        <v>0</v>
      </c>
    </row>
    <row r="706" spans="1:9" s="142" customFormat="1" x14ac:dyDescent="0.2">
      <c r="A706" s="144" t="s">
        <v>81</v>
      </c>
      <c r="B706" s="145" t="s">
        <v>5</v>
      </c>
      <c r="C706" s="146">
        <v>71630</v>
      </c>
      <c r="D706" s="146">
        <f t="shared" ref="D706:H706" si="367">SUM(D736,D785,D833,D882)</f>
        <v>0</v>
      </c>
      <c r="E706" s="146">
        <f t="shared" si="367"/>
        <v>71630</v>
      </c>
      <c r="F706" s="146">
        <f t="shared" si="367"/>
        <v>0</v>
      </c>
      <c r="G706" s="146">
        <f t="shared" si="367"/>
        <v>0</v>
      </c>
      <c r="H706" s="147">
        <f t="shared" si="367"/>
        <v>0</v>
      </c>
      <c r="I706" s="137">
        <f t="shared" si="362"/>
        <v>71630</v>
      </c>
    </row>
    <row r="707" spans="1:9" s="161" customFormat="1" x14ac:dyDescent="0.2">
      <c r="A707" s="156" t="s">
        <v>82</v>
      </c>
      <c r="B707" s="157"/>
      <c r="C707" s="158">
        <v>71630</v>
      </c>
      <c r="D707" s="158">
        <f t="shared" ref="D707:H707" si="368">SUM(D708,D711,D734)</f>
        <v>0</v>
      </c>
      <c r="E707" s="158">
        <f t="shared" si="368"/>
        <v>71630</v>
      </c>
      <c r="F707" s="158">
        <f t="shared" si="368"/>
        <v>0</v>
      </c>
      <c r="G707" s="158">
        <f t="shared" si="368"/>
        <v>0</v>
      </c>
      <c r="H707" s="159">
        <f t="shared" si="368"/>
        <v>0</v>
      </c>
      <c r="I707" s="160">
        <f t="shared" si="362"/>
        <v>71630</v>
      </c>
    </row>
    <row r="708" spans="1:9" x14ac:dyDescent="0.2">
      <c r="A708" s="31" t="s">
        <v>30</v>
      </c>
      <c r="B708" s="55">
        <v>20</v>
      </c>
      <c r="C708" s="24">
        <v>4</v>
      </c>
      <c r="D708" s="24">
        <f t="shared" ref="D708:H708" si="369">SUM(D709)</f>
        <v>0</v>
      </c>
      <c r="E708" s="24">
        <f t="shared" si="369"/>
        <v>4</v>
      </c>
      <c r="F708" s="24">
        <f t="shared" si="369"/>
        <v>0</v>
      </c>
      <c r="G708" s="24">
        <f t="shared" si="369"/>
        <v>0</v>
      </c>
      <c r="H708" s="25">
        <f t="shared" si="369"/>
        <v>0</v>
      </c>
      <c r="I708" s="119">
        <f t="shared" si="362"/>
        <v>4</v>
      </c>
    </row>
    <row r="709" spans="1:9" x14ac:dyDescent="0.2">
      <c r="A709" s="27" t="s">
        <v>31</v>
      </c>
      <c r="B709" s="56" t="s">
        <v>32</v>
      </c>
      <c r="C709" s="101">
        <v>4</v>
      </c>
      <c r="D709" s="101">
        <f>SUM(D756,D805,D853,D902)</f>
        <v>0</v>
      </c>
      <c r="E709" s="101">
        <f>C709+D709</f>
        <v>4</v>
      </c>
      <c r="F709" s="101">
        <f t="shared" ref="F709:H709" si="370">SUM(F756,F805,F853,F902)</f>
        <v>0</v>
      </c>
      <c r="G709" s="101">
        <f t="shared" si="370"/>
        <v>0</v>
      </c>
      <c r="H709" s="143">
        <f t="shared" si="370"/>
        <v>0</v>
      </c>
      <c r="I709" s="119">
        <f t="shared" si="362"/>
        <v>4</v>
      </c>
    </row>
    <row r="710" spans="1:9" s="2" customFormat="1" hidden="1" x14ac:dyDescent="0.2">
      <c r="A710" s="27"/>
      <c r="B710" s="51"/>
      <c r="C710" s="21"/>
      <c r="D710" s="21"/>
      <c r="E710" s="21"/>
      <c r="F710" s="21"/>
      <c r="G710" s="21"/>
      <c r="H710" s="22"/>
      <c r="I710" s="3">
        <f t="shared" si="362"/>
        <v>0</v>
      </c>
    </row>
    <row r="711" spans="1:9" ht="25.5" x14ac:dyDescent="0.2">
      <c r="A711" s="31" t="s">
        <v>33</v>
      </c>
      <c r="B711" s="57">
        <v>58</v>
      </c>
      <c r="C711" s="24">
        <v>71626</v>
      </c>
      <c r="D711" s="24">
        <f t="shared" ref="D711:H711" si="371">SUM(D712,D719,D726)</f>
        <v>0</v>
      </c>
      <c r="E711" s="24">
        <f t="shared" si="371"/>
        <v>71626</v>
      </c>
      <c r="F711" s="24">
        <f t="shared" si="371"/>
        <v>0</v>
      </c>
      <c r="G711" s="24">
        <f t="shared" si="371"/>
        <v>0</v>
      </c>
      <c r="H711" s="25">
        <f t="shared" si="371"/>
        <v>0</v>
      </c>
      <c r="I711" s="119">
        <f t="shared" si="362"/>
        <v>71626</v>
      </c>
    </row>
    <row r="712" spans="1:9" x14ac:dyDescent="0.2">
      <c r="A712" s="31" t="s">
        <v>34</v>
      </c>
      <c r="B712" s="58" t="s">
        <v>35</v>
      </c>
      <c r="C712" s="24">
        <v>71445.3</v>
      </c>
      <c r="D712" s="24">
        <f t="shared" ref="D712:H712" si="372">SUM(D716,D717,D718)</f>
        <v>0</v>
      </c>
      <c r="E712" s="24">
        <f t="shared" si="372"/>
        <v>71445.3</v>
      </c>
      <c r="F712" s="24">
        <f t="shared" si="372"/>
        <v>0</v>
      </c>
      <c r="G712" s="24">
        <f t="shared" si="372"/>
        <v>0</v>
      </c>
      <c r="H712" s="25">
        <f t="shared" si="372"/>
        <v>0</v>
      </c>
      <c r="I712" s="119">
        <f t="shared" si="362"/>
        <v>71445.3</v>
      </c>
    </row>
    <row r="713" spans="1:9" s="2" customFormat="1" hidden="1" x14ac:dyDescent="0.2">
      <c r="A713" s="32" t="s">
        <v>1</v>
      </c>
      <c r="B713" s="59"/>
      <c r="C713" s="24"/>
      <c r="D713" s="24"/>
      <c r="E713" s="24"/>
      <c r="F713" s="24"/>
      <c r="G713" s="24"/>
      <c r="H713" s="25"/>
      <c r="I713" s="3">
        <f t="shared" si="362"/>
        <v>0</v>
      </c>
    </row>
    <row r="714" spans="1:9" x14ac:dyDescent="0.2">
      <c r="A714" s="32" t="s">
        <v>36</v>
      </c>
      <c r="B714" s="59"/>
      <c r="C714" s="24">
        <v>12.600000000005821</v>
      </c>
      <c r="D714" s="24">
        <f t="shared" ref="D714:H714" si="373">D716+D717+D718-D715</f>
        <v>0</v>
      </c>
      <c r="E714" s="24">
        <f t="shared" si="373"/>
        <v>12.600000000005821</v>
      </c>
      <c r="F714" s="24">
        <f t="shared" si="373"/>
        <v>0</v>
      </c>
      <c r="G714" s="24">
        <f t="shared" si="373"/>
        <v>0</v>
      </c>
      <c r="H714" s="25">
        <f t="shared" si="373"/>
        <v>0</v>
      </c>
      <c r="I714" s="119">
        <f t="shared" si="362"/>
        <v>12.600000000005821</v>
      </c>
    </row>
    <row r="715" spans="1:9" x14ac:dyDescent="0.2">
      <c r="A715" s="32" t="s">
        <v>37</v>
      </c>
      <c r="B715" s="59"/>
      <c r="C715" s="24">
        <v>71432.7</v>
      </c>
      <c r="D715" s="24">
        <f t="shared" ref="D715:H718" si="374">SUM(D762,D811,D859,D908)</f>
        <v>0</v>
      </c>
      <c r="E715" s="24">
        <f t="shared" si="374"/>
        <v>71432.7</v>
      </c>
      <c r="F715" s="24">
        <f t="shared" si="374"/>
        <v>0</v>
      </c>
      <c r="G715" s="24">
        <f t="shared" si="374"/>
        <v>0</v>
      </c>
      <c r="H715" s="25">
        <f t="shared" si="374"/>
        <v>0</v>
      </c>
      <c r="I715" s="119">
        <f t="shared" si="362"/>
        <v>71432.7</v>
      </c>
    </row>
    <row r="716" spans="1:9" x14ac:dyDescent="0.2">
      <c r="A716" s="20" t="s">
        <v>38</v>
      </c>
      <c r="B716" s="60" t="s">
        <v>39</v>
      </c>
      <c r="C716" s="101">
        <v>10907.300000000003</v>
      </c>
      <c r="D716" s="101">
        <f t="shared" si="374"/>
        <v>0</v>
      </c>
      <c r="E716" s="101">
        <f t="shared" ref="E716:E718" si="375">C716+D716</f>
        <v>10907.300000000003</v>
      </c>
      <c r="F716" s="101">
        <f t="shared" si="374"/>
        <v>0</v>
      </c>
      <c r="G716" s="101">
        <f t="shared" si="374"/>
        <v>0</v>
      </c>
      <c r="H716" s="143">
        <f t="shared" si="374"/>
        <v>0</v>
      </c>
      <c r="I716" s="119">
        <f t="shared" si="362"/>
        <v>10907.300000000003</v>
      </c>
    </row>
    <row r="717" spans="1:9" x14ac:dyDescent="0.2">
      <c r="A717" s="20" t="s">
        <v>40</v>
      </c>
      <c r="B717" s="60" t="s">
        <v>41</v>
      </c>
      <c r="C717" s="101">
        <v>60439.600000000006</v>
      </c>
      <c r="D717" s="101">
        <f t="shared" si="374"/>
        <v>0</v>
      </c>
      <c r="E717" s="101">
        <f t="shared" si="375"/>
        <v>60439.600000000006</v>
      </c>
      <c r="F717" s="101">
        <f t="shared" si="374"/>
        <v>0</v>
      </c>
      <c r="G717" s="101">
        <f t="shared" si="374"/>
        <v>0</v>
      </c>
      <c r="H717" s="143">
        <f t="shared" si="374"/>
        <v>0</v>
      </c>
      <c r="I717" s="119">
        <f t="shared" si="362"/>
        <v>60439.600000000006</v>
      </c>
    </row>
    <row r="718" spans="1:9" x14ac:dyDescent="0.2">
      <c r="A718" s="20" t="s">
        <v>42</v>
      </c>
      <c r="B718" s="61" t="s">
        <v>43</v>
      </c>
      <c r="C718" s="101">
        <v>98.399999999994179</v>
      </c>
      <c r="D718" s="101">
        <f t="shared" si="374"/>
        <v>0</v>
      </c>
      <c r="E718" s="101">
        <f t="shared" si="375"/>
        <v>98.399999999994179</v>
      </c>
      <c r="F718" s="101">
        <f t="shared" si="374"/>
        <v>0</v>
      </c>
      <c r="G718" s="101">
        <f t="shared" si="374"/>
        <v>0</v>
      </c>
      <c r="H718" s="143">
        <f t="shared" si="374"/>
        <v>0</v>
      </c>
      <c r="I718" s="119">
        <f t="shared" si="362"/>
        <v>98.399999999994179</v>
      </c>
    </row>
    <row r="719" spans="1:9" s="2" customFormat="1" hidden="1" x14ac:dyDescent="0.2">
      <c r="A719" s="31" t="s">
        <v>44</v>
      </c>
      <c r="B719" s="62" t="s">
        <v>45</v>
      </c>
      <c r="C719" s="24">
        <v>0</v>
      </c>
      <c r="D719" s="24">
        <f t="shared" ref="D719:H719" si="376">SUM(D723,D724,D725)</f>
        <v>0</v>
      </c>
      <c r="E719" s="24">
        <f t="shared" si="376"/>
        <v>0</v>
      </c>
      <c r="F719" s="24">
        <f t="shared" si="376"/>
        <v>0</v>
      </c>
      <c r="G719" s="24">
        <f t="shared" si="376"/>
        <v>0</v>
      </c>
      <c r="H719" s="25">
        <f t="shared" si="376"/>
        <v>0</v>
      </c>
      <c r="I719" s="3">
        <f t="shared" si="362"/>
        <v>0</v>
      </c>
    </row>
    <row r="720" spans="1:9" s="2" customFormat="1" hidden="1" x14ac:dyDescent="0.2">
      <c r="A720" s="82" t="s">
        <v>1</v>
      </c>
      <c r="B720" s="62"/>
      <c r="C720" s="24"/>
      <c r="D720" s="24"/>
      <c r="E720" s="24"/>
      <c r="F720" s="24"/>
      <c r="G720" s="24"/>
      <c r="H720" s="25"/>
      <c r="I720" s="3">
        <f t="shared" si="362"/>
        <v>0</v>
      </c>
    </row>
    <row r="721" spans="1:9" s="2" customFormat="1" hidden="1" x14ac:dyDescent="0.2">
      <c r="A721" s="32" t="s">
        <v>36</v>
      </c>
      <c r="B721" s="59"/>
      <c r="C721" s="24">
        <v>0</v>
      </c>
      <c r="D721" s="24">
        <f t="shared" ref="D721:H721" si="377">D723+D724+D725-D722</f>
        <v>0</v>
      </c>
      <c r="E721" s="24">
        <f t="shared" si="377"/>
        <v>0</v>
      </c>
      <c r="F721" s="24">
        <f t="shared" si="377"/>
        <v>0</v>
      </c>
      <c r="G721" s="24">
        <f t="shared" si="377"/>
        <v>0</v>
      </c>
      <c r="H721" s="25">
        <f t="shared" si="377"/>
        <v>0</v>
      </c>
      <c r="I721" s="3">
        <f t="shared" si="362"/>
        <v>0</v>
      </c>
    </row>
    <row r="722" spans="1:9" s="2" customFormat="1" hidden="1" x14ac:dyDescent="0.2">
      <c r="A722" s="32" t="s">
        <v>37</v>
      </c>
      <c r="B722" s="59"/>
      <c r="C722" s="24">
        <v>0</v>
      </c>
      <c r="D722" s="24">
        <f t="shared" ref="D722:H725" si="378">SUM(D769,D818,D866,D915)</f>
        <v>0</v>
      </c>
      <c r="E722" s="24">
        <f t="shared" si="378"/>
        <v>0</v>
      </c>
      <c r="F722" s="24">
        <f t="shared" si="378"/>
        <v>0</v>
      </c>
      <c r="G722" s="24">
        <f t="shared" si="378"/>
        <v>0</v>
      </c>
      <c r="H722" s="25">
        <f t="shared" si="378"/>
        <v>0</v>
      </c>
      <c r="I722" s="3">
        <f t="shared" si="362"/>
        <v>0</v>
      </c>
    </row>
    <row r="723" spans="1:9" s="2" customFormat="1" hidden="1" x14ac:dyDescent="0.2">
      <c r="A723" s="20" t="s">
        <v>38</v>
      </c>
      <c r="B723" s="61" t="s">
        <v>46</v>
      </c>
      <c r="C723" s="21">
        <v>0</v>
      </c>
      <c r="D723" s="21">
        <f t="shared" si="378"/>
        <v>0</v>
      </c>
      <c r="E723" s="21">
        <f t="shared" ref="E723:E725" si="379">C723+D723</f>
        <v>0</v>
      </c>
      <c r="F723" s="21">
        <f t="shared" si="378"/>
        <v>0</v>
      </c>
      <c r="G723" s="21">
        <f t="shared" si="378"/>
        <v>0</v>
      </c>
      <c r="H723" s="22">
        <f t="shared" si="378"/>
        <v>0</v>
      </c>
      <c r="I723" s="3">
        <f t="shared" si="362"/>
        <v>0</v>
      </c>
    </row>
    <row r="724" spans="1:9" s="2" customFormat="1" hidden="1" x14ac:dyDescent="0.2">
      <c r="A724" s="20" t="s">
        <v>40</v>
      </c>
      <c r="B724" s="61" t="s">
        <v>47</v>
      </c>
      <c r="C724" s="21">
        <v>0</v>
      </c>
      <c r="D724" s="21">
        <f t="shared" si="378"/>
        <v>0</v>
      </c>
      <c r="E724" s="21">
        <f t="shared" si="379"/>
        <v>0</v>
      </c>
      <c r="F724" s="21">
        <f t="shared" si="378"/>
        <v>0</v>
      </c>
      <c r="G724" s="21">
        <f t="shared" si="378"/>
        <v>0</v>
      </c>
      <c r="H724" s="22">
        <f t="shared" si="378"/>
        <v>0</v>
      </c>
      <c r="I724" s="3">
        <f t="shared" si="362"/>
        <v>0</v>
      </c>
    </row>
    <row r="725" spans="1:9" s="2" customFormat="1" hidden="1" x14ac:dyDescent="0.2">
      <c r="A725" s="20" t="s">
        <v>42</v>
      </c>
      <c r="B725" s="61" t="s">
        <v>48</v>
      </c>
      <c r="C725" s="21">
        <v>0</v>
      </c>
      <c r="D725" s="21">
        <f t="shared" si="378"/>
        <v>0</v>
      </c>
      <c r="E725" s="21">
        <f t="shared" si="379"/>
        <v>0</v>
      </c>
      <c r="F725" s="21">
        <f t="shared" si="378"/>
        <v>0</v>
      </c>
      <c r="G725" s="21">
        <f t="shared" si="378"/>
        <v>0</v>
      </c>
      <c r="H725" s="22">
        <f t="shared" si="378"/>
        <v>0</v>
      </c>
      <c r="I725" s="3">
        <f t="shared" si="362"/>
        <v>0</v>
      </c>
    </row>
    <row r="726" spans="1:9" x14ac:dyDescent="0.2">
      <c r="A726" s="31" t="s">
        <v>49</v>
      </c>
      <c r="B726" s="63" t="s">
        <v>50</v>
      </c>
      <c r="C726" s="24">
        <v>180.7</v>
      </c>
      <c r="D726" s="24">
        <f t="shared" ref="D726:H726" si="380">SUM(D730,D731,D732)</f>
        <v>0</v>
      </c>
      <c r="E726" s="24">
        <f t="shared" si="380"/>
        <v>180.7</v>
      </c>
      <c r="F726" s="24">
        <f t="shared" si="380"/>
        <v>0</v>
      </c>
      <c r="G726" s="24">
        <f t="shared" si="380"/>
        <v>0</v>
      </c>
      <c r="H726" s="25">
        <f t="shared" si="380"/>
        <v>0</v>
      </c>
      <c r="I726" s="119">
        <f t="shared" si="362"/>
        <v>180.7</v>
      </c>
    </row>
    <row r="727" spans="1:9" s="2" customFormat="1" hidden="1" x14ac:dyDescent="0.2">
      <c r="A727" s="82" t="s">
        <v>1</v>
      </c>
      <c r="B727" s="63"/>
      <c r="C727" s="24"/>
      <c r="D727" s="24"/>
      <c r="E727" s="24"/>
      <c r="F727" s="24"/>
      <c r="G727" s="24"/>
      <c r="H727" s="25"/>
      <c r="I727" s="3">
        <f t="shared" si="362"/>
        <v>0</v>
      </c>
    </row>
    <row r="728" spans="1:9" x14ac:dyDescent="0.2">
      <c r="A728" s="32" t="s">
        <v>36</v>
      </c>
      <c r="B728" s="59"/>
      <c r="C728" s="24">
        <v>180.7</v>
      </c>
      <c r="D728" s="24">
        <f t="shared" ref="D728:H728" si="381">D730+D731+D732-D729</f>
        <v>0</v>
      </c>
      <c r="E728" s="24">
        <f t="shared" si="381"/>
        <v>180.7</v>
      </c>
      <c r="F728" s="24">
        <f t="shared" si="381"/>
        <v>0</v>
      </c>
      <c r="G728" s="24">
        <f t="shared" si="381"/>
        <v>0</v>
      </c>
      <c r="H728" s="25">
        <f t="shared" si="381"/>
        <v>0</v>
      </c>
      <c r="I728" s="119">
        <f t="shared" si="362"/>
        <v>180.7</v>
      </c>
    </row>
    <row r="729" spans="1:9" s="2" customFormat="1" hidden="1" x14ac:dyDescent="0.2">
      <c r="A729" s="32" t="s">
        <v>37</v>
      </c>
      <c r="B729" s="59"/>
      <c r="C729" s="24">
        <v>0</v>
      </c>
      <c r="D729" s="24">
        <f t="shared" ref="D729:H732" si="382">SUM(D776,D825,D873,D922)</f>
        <v>0</v>
      </c>
      <c r="E729" s="24">
        <f t="shared" si="382"/>
        <v>0</v>
      </c>
      <c r="F729" s="24">
        <f t="shared" si="382"/>
        <v>0</v>
      </c>
      <c r="G729" s="24">
        <f t="shared" si="382"/>
        <v>0</v>
      </c>
      <c r="H729" s="25">
        <f t="shared" si="382"/>
        <v>0</v>
      </c>
      <c r="I729" s="3">
        <f t="shared" si="362"/>
        <v>0</v>
      </c>
    </row>
    <row r="730" spans="1:9" x14ac:dyDescent="0.2">
      <c r="A730" s="20" t="s">
        <v>38</v>
      </c>
      <c r="B730" s="61" t="s">
        <v>51</v>
      </c>
      <c r="C730" s="101">
        <v>18</v>
      </c>
      <c r="D730" s="101">
        <f t="shared" si="382"/>
        <v>0</v>
      </c>
      <c r="E730" s="101">
        <f t="shared" ref="E730:E732" si="383">C730+D730</f>
        <v>18</v>
      </c>
      <c r="F730" s="101">
        <f t="shared" si="382"/>
        <v>0</v>
      </c>
      <c r="G730" s="101">
        <f t="shared" si="382"/>
        <v>0</v>
      </c>
      <c r="H730" s="143">
        <f t="shared" si="382"/>
        <v>0</v>
      </c>
      <c r="I730" s="119">
        <f t="shared" si="362"/>
        <v>18</v>
      </c>
    </row>
    <row r="731" spans="1:9" x14ac:dyDescent="0.2">
      <c r="A731" s="20" t="s">
        <v>40</v>
      </c>
      <c r="B731" s="61" t="s">
        <v>52</v>
      </c>
      <c r="C731" s="101">
        <v>162.69999999999999</v>
      </c>
      <c r="D731" s="101">
        <f t="shared" si="382"/>
        <v>0</v>
      </c>
      <c r="E731" s="101">
        <f t="shared" si="383"/>
        <v>162.69999999999999</v>
      </c>
      <c r="F731" s="101">
        <f t="shared" si="382"/>
        <v>0</v>
      </c>
      <c r="G731" s="101">
        <f t="shared" si="382"/>
        <v>0</v>
      </c>
      <c r="H731" s="143">
        <f t="shared" si="382"/>
        <v>0</v>
      </c>
      <c r="I731" s="119">
        <f t="shared" si="362"/>
        <v>162.69999999999999</v>
      </c>
    </row>
    <row r="732" spans="1:9" s="2" customFormat="1" hidden="1" x14ac:dyDescent="0.2">
      <c r="A732" s="20" t="s">
        <v>42</v>
      </c>
      <c r="B732" s="61" t="s">
        <v>53</v>
      </c>
      <c r="C732" s="21">
        <v>0</v>
      </c>
      <c r="D732" s="21">
        <f t="shared" si="382"/>
        <v>0</v>
      </c>
      <c r="E732" s="21">
        <f t="shared" si="383"/>
        <v>0</v>
      </c>
      <c r="F732" s="21">
        <f t="shared" si="382"/>
        <v>0</v>
      </c>
      <c r="G732" s="21">
        <f t="shared" si="382"/>
        <v>0</v>
      </c>
      <c r="H732" s="22">
        <f t="shared" si="382"/>
        <v>0</v>
      </c>
      <c r="I732" s="3">
        <f t="shared" si="362"/>
        <v>0</v>
      </c>
    </row>
    <row r="733" spans="1:9" s="2" customFormat="1" hidden="1" x14ac:dyDescent="0.2">
      <c r="A733" s="83"/>
      <c r="B733" s="95"/>
      <c r="C733" s="21"/>
      <c r="D733" s="21"/>
      <c r="E733" s="21"/>
      <c r="F733" s="21"/>
      <c r="G733" s="21"/>
      <c r="H733" s="22"/>
      <c r="I733" s="3">
        <f t="shared" si="362"/>
        <v>0</v>
      </c>
    </row>
    <row r="734" spans="1:9" s="2" customFormat="1" hidden="1" x14ac:dyDescent="0.2">
      <c r="A734" s="26" t="s">
        <v>54</v>
      </c>
      <c r="B734" s="63" t="s">
        <v>55</v>
      </c>
      <c r="C734" s="24">
        <v>0</v>
      </c>
      <c r="D734" s="24">
        <f t="shared" ref="D734" si="384">SUM(D781,D830,D878,D927)</f>
        <v>0</v>
      </c>
      <c r="E734" s="24">
        <f>C734+D734</f>
        <v>0</v>
      </c>
      <c r="F734" s="24">
        <f t="shared" ref="F734:H734" si="385">SUM(F781,F830,F878,F927)</f>
        <v>0</v>
      </c>
      <c r="G734" s="24">
        <f t="shared" si="385"/>
        <v>0</v>
      </c>
      <c r="H734" s="25">
        <f t="shared" si="385"/>
        <v>0</v>
      </c>
      <c r="I734" s="3">
        <f t="shared" si="362"/>
        <v>0</v>
      </c>
    </row>
    <row r="735" spans="1:9" s="2" customFormat="1" hidden="1" x14ac:dyDescent="0.2">
      <c r="A735" s="83"/>
      <c r="B735" s="95"/>
      <c r="C735" s="21"/>
      <c r="D735" s="21"/>
      <c r="E735" s="21"/>
      <c r="F735" s="21"/>
      <c r="G735" s="21"/>
      <c r="H735" s="22"/>
      <c r="I735" s="3">
        <f t="shared" si="362"/>
        <v>0</v>
      </c>
    </row>
    <row r="736" spans="1:9" s="142" customFormat="1" ht="38.25" x14ac:dyDescent="0.2">
      <c r="A736" s="152" t="s">
        <v>72</v>
      </c>
      <c r="B736" s="153"/>
      <c r="C736" s="154">
        <v>71445.3</v>
      </c>
      <c r="D736" s="154">
        <f t="shared" ref="D736:H736" si="386">D737</f>
        <v>0</v>
      </c>
      <c r="E736" s="154">
        <f t="shared" si="386"/>
        <v>71445.3</v>
      </c>
      <c r="F736" s="154">
        <f t="shared" si="386"/>
        <v>0</v>
      </c>
      <c r="G736" s="154">
        <f t="shared" si="386"/>
        <v>0</v>
      </c>
      <c r="H736" s="155">
        <f t="shared" si="386"/>
        <v>0</v>
      </c>
      <c r="I736" s="137">
        <f t="shared" si="362"/>
        <v>71445.3</v>
      </c>
    </row>
    <row r="737" spans="1:11" s="161" customFormat="1" x14ac:dyDescent="0.2">
      <c r="A737" s="156" t="s">
        <v>61</v>
      </c>
      <c r="B737" s="157"/>
      <c r="C737" s="158">
        <v>71445.3</v>
      </c>
      <c r="D737" s="158">
        <f t="shared" ref="D737:H737" si="387">SUM(D738,D739,D740,D741)</f>
        <v>0</v>
      </c>
      <c r="E737" s="158">
        <f t="shared" si="387"/>
        <v>71445.3</v>
      </c>
      <c r="F737" s="158">
        <f t="shared" si="387"/>
        <v>0</v>
      </c>
      <c r="G737" s="158">
        <f t="shared" si="387"/>
        <v>0</v>
      </c>
      <c r="H737" s="159">
        <f t="shared" si="387"/>
        <v>0</v>
      </c>
      <c r="I737" s="160">
        <f t="shared" si="362"/>
        <v>71445.3</v>
      </c>
    </row>
    <row r="738" spans="1:11" x14ac:dyDescent="0.2">
      <c r="A738" s="20" t="s">
        <v>6</v>
      </c>
      <c r="B738" s="48"/>
      <c r="C738" s="101">
        <v>7998</v>
      </c>
      <c r="D738" s="101"/>
      <c r="E738" s="101">
        <f>SUM(C738,D738)</f>
        <v>7998</v>
      </c>
      <c r="F738" s="101"/>
      <c r="G738" s="101"/>
      <c r="H738" s="143"/>
      <c r="I738" s="119">
        <f t="shared" si="362"/>
        <v>7998</v>
      </c>
    </row>
    <row r="739" spans="1:11" s="2" customFormat="1" hidden="1" x14ac:dyDescent="0.2">
      <c r="A739" s="20" t="s">
        <v>7</v>
      </c>
      <c r="B739" s="94"/>
      <c r="C739" s="21">
        <v>0</v>
      </c>
      <c r="D739" s="21"/>
      <c r="E739" s="21">
        <f t="shared" ref="E739:E740" si="388">SUM(C739,D739)</f>
        <v>0</v>
      </c>
      <c r="F739" s="21"/>
      <c r="G739" s="21"/>
      <c r="H739" s="22"/>
      <c r="I739" s="3">
        <f t="shared" si="362"/>
        <v>0</v>
      </c>
      <c r="J739" s="2">
        <f>J740+J743</f>
        <v>0.98</v>
      </c>
      <c r="K739" s="2">
        <v>1</v>
      </c>
    </row>
    <row r="740" spans="1:11" s="2" customFormat="1" ht="38.25" hidden="1" x14ac:dyDescent="0.2">
      <c r="A740" s="20" t="s">
        <v>8</v>
      </c>
      <c r="B740" s="48">
        <v>420269</v>
      </c>
      <c r="C740" s="21">
        <v>0</v>
      </c>
      <c r="D740" s="21"/>
      <c r="E740" s="21">
        <f t="shared" si="388"/>
        <v>0</v>
      </c>
      <c r="F740" s="21"/>
      <c r="G740" s="21"/>
      <c r="H740" s="22"/>
      <c r="I740" s="3">
        <f t="shared" si="362"/>
        <v>0</v>
      </c>
      <c r="J740" s="2">
        <v>0.13</v>
      </c>
      <c r="K740" s="2">
        <f>K739*J740/J739</f>
        <v>0.1326530612244898</v>
      </c>
    </row>
    <row r="741" spans="1:11" ht="25.5" x14ac:dyDescent="0.2">
      <c r="A741" s="23" t="s">
        <v>9</v>
      </c>
      <c r="B741" s="49" t="s">
        <v>10</v>
      </c>
      <c r="C741" s="24">
        <v>63447.3</v>
      </c>
      <c r="D741" s="24">
        <f t="shared" ref="D741:H741" si="389">SUM(D742,D746,D750)</f>
        <v>0</v>
      </c>
      <c r="E741" s="24">
        <f t="shared" si="389"/>
        <v>63447.3</v>
      </c>
      <c r="F741" s="24">
        <f t="shared" si="389"/>
        <v>0</v>
      </c>
      <c r="G741" s="24">
        <f t="shared" si="389"/>
        <v>0</v>
      </c>
      <c r="H741" s="25">
        <f t="shared" si="389"/>
        <v>0</v>
      </c>
      <c r="I741" s="119">
        <f t="shared" si="362"/>
        <v>63447.3</v>
      </c>
    </row>
    <row r="742" spans="1:11" x14ac:dyDescent="0.2">
      <c r="A742" s="26" t="s">
        <v>11</v>
      </c>
      <c r="B742" s="50" t="s">
        <v>12</v>
      </c>
      <c r="C742" s="24">
        <v>63447.3</v>
      </c>
      <c r="D742" s="24">
        <f t="shared" ref="D742:H742" si="390">SUM(D743:D745)</f>
        <v>0</v>
      </c>
      <c r="E742" s="24">
        <f t="shared" si="390"/>
        <v>63447.3</v>
      </c>
      <c r="F742" s="24">
        <f t="shared" si="390"/>
        <v>0</v>
      </c>
      <c r="G742" s="24">
        <f t="shared" si="390"/>
        <v>0</v>
      </c>
      <c r="H742" s="25">
        <f t="shared" si="390"/>
        <v>0</v>
      </c>
      <c r="I742" s="119">
        <f t="shared" si="362"/>
        <v>63447.3</v>
      </c>
    </row>
    <row r="743" spans="1:11" s="2" customFormat="1" hidden="1" x14ac:dyDescent="0.2">
      <c r="A743" s="27" t="s">
        <v>13</v>
      </c>
      <c r="B743" s="51" t="s">
        <v>14</v>
      </c>
      <c r="C743" s="21">
        <v>0</v>
      </c>
      <c r="D743" s="21"/>
      <c r="E743" s="21">
        <f t="shared" ref="E743:E745" si="391">SUM(C743,D743)</f>
        <v>0</v>
      </c>
      <c r="F743" s="21"/>
      <c r="G743" s="21"/>
      <c r="H743" s="22"/>
      <c r="I743" s="3">
        <f t="shared" si="362"/>
        <v>0</v>
      </c>
      <c r="J743" s="2">
        <v>0.85</v>
      </c>
      <c r="K743" s="2">
        <f>K739*J743/J739</f>
        <v>0.86734693877551017</v>
      </c>
    </row>
    <row r="744" spans="1:11" s="2" customFormat="1" hidden="1" x14ac:dyDescent="0.2">
      <c r="A744" s="27" t="s">
        <v>15</v>
      </c>
      <c r="B744" s="52" t="s">
        <v>16</v>
      </c>
      <c r="C744" s="21">
        <v>0</v>
      </c>
      <c r="D744" s="21"/>
      <c r="E744" s="21">
        <f t="shared" si="391"/>
        <v>0</v>
      </c>
      <c r="F744" s="21"/>
      <c r="G744" s="21"/>
      <c r="H744" s="22"/>
      <c r="I744" s="3">
        <f t="shared" si="362"/>
        <v>0</v>
      </c>
    </row>
    <row r="745" spans="1:11" x14ac:dyDescent="0.2">
      <c r="A745" s="27" t="s">
        <v>17</v>
      </c>
      <c r="B745" s="52" t="s">
        <v>18</v>
      </c>
      <c r="C745" s="101">
        <v>63447.3</v>
      </c>
      <c r="D745" s="101"/>
      <c r="E745" s="101">
        <f t="shared" si="391"/>
        <v>63447.3</v>
      </c>
      <c r="F745" s="101"/>
      <c r="G745" s="101"/>
      <c r="H745" s="143"/>
      <c r="I745" s="119">
        <f t="shared" si="362"/>
        <v>63447.3</v>
      </c>
    </row>
    <row r="746" spans="1:11" s="2" customFormat="1" hidden="1" x14ac:dyDescent="0.2">
      <c r="A746" s="26" t="s">
        <v>19</v>
      </c>
      <c r="B746" s="53" t="s">
        <v>20</v>
      </c>
      <c r="C746" s="24">
        <v>0</v>
      </c>
      <c r="D746" s="24">
        <f t="shared" ref="D746:H746" si="392">SUM(D747:D749)</f>
        <v>0</v>
      </c>
      <c r="E746" s="24">
        <f t="shared" si="392"/>
        <v>0</v>
      </c>
      <c r="F746" s="24">
        <f t="shared" si="392"/>
        <v>0</v>
      </c>
      <c r="G746" s="24">
        <f t="shared" si="392"/>
        <v>0</v>
      </c>
      <c r="H746" s="25">
        <f t="shared" si="392"/>
        <v>0</v>
      </c>
      <c r="I746" s="3">
        <f t="shared" si="362"/>
        <v>0</v>
      </c>
    </row>
    <row r="747" spans="1:11" s="2" customFormat="1" hidden="1" x14ac:dyDescent="0.2">
      <c r="A747" s="27" t="s">
        <v>13</v>
      </c>
      <c r="B747" s="52" t="s">
        <v>21</v>
      </c>
      <c r="C747" s="21">
        <v>0</v>
      </c>
      <c r="D747" s="21"/>
      <c r="E747" s="21">
        <f t="shared" ref="E747:E749" si="393">SUM(C747,D747)</f>
        <v>0</v>
      </c>
      <c r="F747" s="21"/>
      <c r="G747" s="21"/>
      <c r="H747" s="22"/>
      <c r="I747" s="3">
        <f t="shared" si="362"/>
        <v>0</v>
      </c>
    </row>
    <row r="748" spans="1:11" s="2" customFormat="1" hidden="1" x14ac:dyDescent="0.2">
      <c r="A748" s="27" t="s">
        <v>15</v>
      </c>
      <c r="B748" s="52" t="s">
        <v>22</v>
      </c>
      <c r="C748" s="21">
        <v>0</v>
      </c>
      <c r="D748" s="21"/>
      <c r="E748" s="21">
        <f t="shared" si="393"/>
        <v>0</v>
      </c>
      <c r="F748" s="21"/>
      <c r="G748" s="21"/>
      <c r="H748" s="22"/>
      <c r="I748" s="3">
        <f t="shared" si="362"/>
        <v>0</v>
      </c>
    </row>
    <row r="749" spans="1:11" s="2" customFormat="1" hidden="1" x14ac:dyDescent="0.2">
      <c r="A749" s="27" t="s">
        <v>17</v>
      </c>
      <c r="B749" s="52" t="s">
        <v>23</v>
      </c>
      <c r="C749" s="21">
        <v>0</v>
      </c>
      <c r="D749" s="21"/>
      <c r="E749" s="21">
        <f t="shared" si="393"/>
        <v>0</v>
      </c>
      <c r="F749" s="21"/>
      <c r="G749" s="21"/>
      <c r="H749" s="22"/>
      <c r="I749" s="3">
        <f t="shared" si="362"/>
        <v>0</v>
      </c>
    </row>
    <row r="750" spans="1:11" s="2" customFormat="1" hidden="1" x14ac:dyDescent="0.2">
      <c r="A750" s="26" t="s">
        <v>24</v>
      </c>
      <c r="B750" s="53" t="s">
        <v>25</v>
      </c>
      <c r="C750" s="24">
        <v>0</v>
      </c>
      <c r="D750" s="24">
        <f t="shared" ref="D750:H750" si="394">SUM(D751:D753)</f>
        <v>0</v>
      </c>
      <c r="E750" s="24">
        <f t="shared" si="394"/>
        <v>0</v>
      </c>
      <c r="F750" s="24">
        <f t="shared" si="394"/>
        <v>0</v>
      </c>
      <c r="G750" s="24">
        <f t="shared" si="394"/>
        <v>0</v>
      </c>
      <c r="H750" s="25">
        <f t="shared" si="394"/>
        <v>0</v>
      </c>
      <c r="I750" s="3">
        <f t="shared" si="362"/>
        <v>0</v>
      </c>
    </row>
    <row r="751" spans="1:11" s="2" customFormat="1" hidden="1" x14ac:dyDescent="0.2">
      <c r="A751" s="27" t="s">
        <v>13</v>
      </c>
      <c r="B751" s="52" t="s">
        <v>26</v>
      </c>
      <c r="C751" s="21">
        <v>0</v>
      </c>
      <c r="D751" s="21"/>
      <c r="E751" s="21">
        <f t="shared" ref="E751:E753" si="395">SUM(C751,D751)</f>
        <v>0</v>
      </c>
      <c r="F751" s="21"/>
      <c r="G751" s="21"/>
      <c r="H751" s="22"/>
      <c r="I751" s="3">
        <f t="shared" si="362"/>
        <v>0</v>
      </c>
    </row>
    <row r="752" spans="1:11" s="2" customFormat="1" hidden="1" x14ac:dyDescent="0.2">
      <c r="A752" s="27" t="s">
        <v>15</v>
      </c>
      <c r="B752" s="52" t="s">
        <v>27</v>
      </c>
      <c r="C752" s="21">
        <v>0</v>
      </c>
      <c r="D752" s="21"/>
      <c r="E752" s="21">
        <f t="shared" si="395"/>
        <v>0</v>
      </c>
      <c r="F752" s="21"/>
      <c r="G752" s="21"/>
      <c r="H752" s="22"/>
      <c r="I752" s="3">
        <f t="shared" si="362"/>
        <v>0</v>
      </c>
    </row>
    <row r="753" spans="1:11" s="2" customFormat="1" hidden="1" x14ac:dyDescent="0.2">
      <c r="A753" s="27" t="s">
        <v>17</v>
      </c>
      <c r="B753" s="52" t="s">
        <v>28</v>
      </c>
      <c r="C753" s="21">
        <v>0</v>
      </c>
      <c r="D753" s="21"/>
      <c r="E753" s="21">
        <f t="shared" si="395"/>
        <v>0</v>
      </c>
      <c r="F753" s="21"/>
      <c r="G753" s="21"/>
      <c r="H753" s="22"/>
      <c r="I753" s="3">
        <f t="shared" si="362"/>
        <v>0</v>
      </c>
    </row>
    <row r="754" spans="1:11" s="161" customFormat="1" x14ac:dyDescent="0.2">
      <c r="A754" s="156" t="s">
        <v>80</v>
      </c>
      <c r="B754" s="157"/>
      <c r="C754" s="158">
        <v>71445.3</v>
      </c>
      <c r="D754" s="158">
        <f t="shared" ref="D754:H754" si="396">SUM(D755,D758,D781)</f>
        <v>0</v>
      </c>
      <c r="E754" s="158">
        <f t="shared" si="396"/>
        <v>71445.3</v>
      </c>
      <c r="F754" s="158">
        <f t="shared" si="396"/>
        <v>0</v>
      </c>
      <c r="G754" s="158">
        <f t="shared" si="396"/>
        <v>0</v>
      </c>
      <c r="H754" s="159">
        <f t="shared" si="396"/>
        <v>0</v>
      </c>
      <c r="I754" s="160">
        <f t="shared" ref="I754:I817" si="397">SUM(E754:H754)</f>
        <v>71445.3</v>
      </c>
    </row>
    <row r="755" spans="1:11" s="2" customFormat="1" hidden="1" x14ac:dyDescent="0.2">
      <c r="A755" s="31" t="s">
        <v>30</v>
      </c>
      <c r="B755" s="55">
        <v>20</v>
      </c>
      <c r="C755" s="24">
        <v>0</v>
      </c>
      <c r="D755" s="24">
        <f t="shared" ref="D755:H755" si="398">SUM(D756)</f>
        <v>0</v>
      </c>
      <c r="E755" s="24">
        <f t="shared" si="398"/>
        <v>0</v>
      </c>
      <c r="F755" s="24">
        <f t="shared" si="398"/>
        <v>0</v>
      </c>
      <c r="G755" s="24">
        <f t="shared" si="398"/>
        <v>0</v>
      </c>
      <c r="H755" s="25">
        <f t="shared" si="398"/>
        <v>0</v>
      </c>
      <c r="I755" s="3">
        <f t="shared" si="397"/>
        <v>0</v>
      </c>
    </row>
    <row r="756" spans="1:11" s="2" customFormat="1" hidden="1" x14ac:dyDescent="0.2">
      <c r="A756" s="27" t="s">
        <v>31</v>
      </c>
      <c r="B756" s="56" t="s">
        <v>32</v>
      </c>
      <c r="C756" s="21">
        <v>0</v>
      </c>
      <c r="D756" s="21"/>
      <c r="E756" s="21">
        <f>C756+D756</f>
        <v>0</v>
      </c>
      <c r="F756" s="21"/>
      <c r="G756" s="21"/>
      <c r="H756" s="22"/>
      <c r="I756" s="3">
        <f t="shared" si="397"/>
        <v>0</v>
      </c>
    </row>
    <row r="757" spans="1:11" s="2" customFormat="1" hidden="1" x14ac:dyDescent="0.2">
      <c r="A757" s="27"/>
      <c r="B757" s="51"/>
      <c r="C757" s="21"/>
      <c r="D757" s="21"/>
      <c r="E757" s="21"/>
      <c r="F757" s="21"/>
      <c r="G757" s="21"/>
      <c r="H757" s="22"/>
      <c r="I757" s="3">
        <f t="shared" si="397"/>
        <v>0</v>
      </c>
    </row>
    <row r="758" spans="1:11" ht="25.5" x14ac:dyDescent="0.2">
      <c r="A758" s="31" t="s">
        <v>33</v>
      </c>
      <c r="B758" s="57">
        <v>58</v>
      </c>
      <c r="C758" s="24">
        <v>71445.3</v>
      </c>
      <c r="D758" s="24">
        <f t="shared" ref="D758:H758" si="399">SUM(D759,D766,D773)</f>
        <v>0</v>
      </c>
      <c r="E758" s="24">
        <f t="shared" si="399"/>
        <v>71445.3</v>
      </c>
      <c r="F758" s="24">
        <f t="shared" si="399"/>
        <v>0</v>
      </c>
      <c r="G758" s="24">
        <f t="shared" si="399"/>
        <v>0</v>
      </c>
      <c r="H758" s="25">
        <f t="shared" si="399"/>
        <v>0</v>
      </c>
      <c r="I758" s="119">
        <f t="shared" si="397"/>
        <v>71445.3</v>
      </c>
    </row>
    <row r="759" spans="1:11" x14ac:dyDescent="0.2">
      <c r="A759" s="31" t="s">
        <v>34</v>
      </c>
      <c r="B759" s="58" t="s">
        <v>35</v>
      </c>
      <c r="C759" s="24">
        <v>71445.3</v>
      </c>
      <c r="D759" s="24">
        <f t="shared" ref="D759:H759" si="400">SUM(D763,D764,D765)</f>
        <v>0</v>
      </c>
      <c r="E759" s="24">
        <f t="shared" si="400"/>
        <v>71445.3</v>
      </c>
      <c r="F759" s="24">
        <f t="shared" si="400"/>
        <v>0</v>
      </c>
      <c r="G759" s="24">
        <f t="shared" si="400"/>
        <v>0</v>
      </c>
      <c r="H759" s="25">
        <f t="shared" si="400"/>
        <v>0</v>
      </c>
      <c r="I759" s="119">
        <f t="shared" si="397"/>
        <v>71445.3</v>
      </c>
    </row>
    <row r="760" spans="1:11" s="2" customFormat="1" hidden="1" x14ac:dyDescent="0.2">
      <c r="A760" s="32" t="s">
        <v>1</v>
      </c>
      <c r="B760" s="59"/>
      <c r="C760" s="24"/>
      <c r="D760" s="24"/>
      <c r="E760" s="24"/>
      <c r="F760" s="24"/>
      <c r="G760" s="24"/>
      <c r="H760" s="25"/>
      <c r="I760" s="3">
        <f t="shared" si="397"/>
        <v>0</v>
      </c>
    </row>
    <row r="761" spans="1:11" x14ac:dyDescent="0.2">
      <c r="A761" s="32" t="s">
        <v>36</v>
      </c>
      <c r="B761" s="59"/>
      <c r="C761" s="24">
        <v>12.600000000005821</v>
      </c>
      <c r="D761" s="24">
        <f t="shared" ref="D761" si="401">D763+D764+D765-D762</f>
        <v>0</v>
      </c>
      <c r="E761" s="24">
        <f>E763+E764+E765-E762</f>
        <v>12.600000000005821</v>
      </c>
      <c r="F761" s="24">
        <f t="shared" ref="F761:H761" si="402">F763+F764+F765-F762</f>
        <v>0</v>
      </c>
      <c r="G761" s="24">
        <f t="shared" si="402"/>
        <v>0</v>
      </c>
      <c r="H761" s="25">
        <f t="shared" si="402"/>
        <v>0</v>
      </c>
      <c r="I761" s="119">
        <f t="shared" si="397"/>
        <v>12.600000000005821</v>
      </c>
    </row>
    <row r="762" spans="1:11" x14ac:dyDescent="0.2">
      <c r="A762" s="32" t="s">
        <v>37</v>
      </c>
      <c r="B762" s="59"/>
      <c r="C762" s="24">
        <v>71432.7</v>
      </c>
      <c r="D762" s="24"/>
      <c r="E762" s="24">
        <f>C762+D762</f>
        <v>71432.7</v>
      </c>
      <c r="F762" s="24"/>
      <c r="G762" s="24"/>
      <c r="H762" s="25"/>
      <c r="I762" s="119">
        <f t="shared" si="397"/>
        <v>71432.7</v>
      </c>
    </row>
    <row r="763" spans="1:11" x14ac:dyDescent="0.2">
      <c r="A763" s="20" t="s">
        <v>38</v>
      </c>
      <c r="B763" s="60" t="s">
        <v>39</v>
      </c>
      <c r="C763" s="101">
        <v>10907.300000000003</v>
      </c>
      <c r="D763" s="101"/>
      <c r="E763" s="101">
        <f t="shared" ref="E763:E765" si="403">C763+D763</f>
        <v>10907.300000000003</v>
      </c>
      <c r="F763" s="101"/>
      <c r="G763" s="101"/>
      <c r="H763" s="143"/>
      <c r="I763" s="119">
        <f t="shared" si="397"/>
        <v>10907.300000000003</v>
      </c>
      <c r="J763" s="117">
        <v>0.02</v>
      </c>
      <c r="K763" s="117">
        <v>0.13</v>
      </c>
    </row>
    <row r="764" spans="1:11" x14ac:dyDescent="0.2">
      <c r="A764" s="20" t="s">
        <v>40</v>
      </c>
      <c r="B764" s="60" t="s">
        <v>41</v>
      </c>
      <c r="C764" s="101">
        <v>60439.600000000006</v>
      </c>
      <c r="D764" s="101"/>
      <c r="E764" s="101">
        <f t="shared" si="403"/>
        <v>60439.600000000006</v>
      </c>
      <c r="F764" s="101"/>
      <c r="G764" s="101"/>
      <c r="H764" s="143"/>
      <c r="I764" s="119">
        <f t="shared" si="397"/>
        <v>60439.600000000006</v>
      </c>
      <c r="J764" s="117">
        <v>0.85</v>
      </c>
    </row>
    <row r="765" spans="1:11" x14ac:dyDescent="0.2">
      <c r="A765" s="20" t="s">
        <v>42</v>
      </c>
      <c r="B765" s="61" t="s">
        <v>43</v>
      </c>
      <c r="C765" s="101">
        <v>98.399999999994179</v>
      </c>
      <c r="D765" s="101"/>
      <c r="E765" s="101">
        <f t="shared" si="403"/>
        <v>98.399999999994179</v>
      </c>
      <c r="F765" s="101"/>
      <c r="G765" s="101"/>
      <c r="H765" s="143"/>
      <c r="I765" s="119">
        <f t="shared" si="397"/>
        <v>98.399999999994179</v>
      </c>
    </row>
    <row r="766" spans="1:11" s="2" customFormat="1" hidden="1" x14ac:dyDescent="0.2">
      <c r="A766" s="31" t="s">
        <v>44</v>
      </c>
      <c r="B766" s="62" t="s">
        <v>45</v>
      </c>
      <c r="C766" s="24">
        <v>0</v>
      </c>
      <c r="D766" s="24">
        <f t="shared" ref="D766:H766" si="404">SUM(D770,D771,D772)</f>
        <v>0</v>
      </c>
      <c r="E766" s="24">
        <f t="shared" si="404"/>
        <v>0</v>
      </c>
      <c r="F766" s="24">
        <f t="shared" si="404"/>
        <v>0</v>
      </c>
      <c r="G766" s="24">
        <f t="shared" si="404"/>
        <v>0</v>
      </c>
      <c r="H766" s="25">
        <f t="shared" si="404"/>
        <v>0</v>
      </c>
      <c r="I766" s="3">
        <f t="shared" si="397"/>
        <v>0</v>
      </c>
    </row>
    <row r="767" spans="1:11" s="2" customFormat="1" hidden="1" x14ac:dyDescent="0.2">
      <c r="A767" s="82" t="s">
        <v>1</v>
      </c>
      <c r="B767" s="62"/>
      <c r="C767" s="24"/>
      <c r="D767" s="24"/>
      <c r="E767" s="24"/>
      <c r="F767" s="24"/>
      <c r="G767" s="24"/>
      <c r="H767" s="25"/>
      <c r="I767" s="3">
        <f t="shared" si="397"/>
        <v>0</v>
      </c>
    </row>
    <row r="768" spans="1:11" s="2" customFormat="1" hidden="1" x14ac:dyDescent="0.2">
      <c r="A768" s="32" t="s">
        <v>36</v>
      </c>
      <c r="B768" s="59"/>
      <c r="C768" s="24">
        <v>0</v>
      </c>
      <c r="D768" s="24">
        <f t="shared" ref="D768:H768" si="405">D770+D771+D772-D769</f>
        <v>0</v>
      </c>
      <c r="E768" s="24">
        <f t="shared" si="405"/>
        <v>0</v>
      </c>
      <c r="F768" s="24">
        <f t="shared" si="405"/>
        <v>0</v>
      </c>
      <c r="G768" s="24">
        <f t="shared" si="405"/>
        <v>0</v>
      </c>
      <c r="H768" s="25">
        <f t="shared" si="405"/>
        <v>0</v>
      </c>
      <c r="I768" s="3">
        <f t="shared" si="397"/>
        <v>0</v>
      </c>
    </row>
    <row r="769" spans="1:9" s="2" customFormat="1" hidden="1" x14ac:dyDescent="0.2">
      <c r="A769" s="32" t="s">
        <v>37</v>
      </c>
      <c r="B769" s="59"/>
      <c r="C769" s="24">
        <v>0</v>
      </c>
      <c r="D769" s="24"/>
      <c r="E769" s="24">
        <f t="shared" ref="E769:E772" si="406">C769+D769</f>
        <v>0</v>
      </c>
      <c r="F769" s="24"/>
      <c r="G769" s="24"/>
      <c r="H769" s="25"/>
      <c r="I769" s="3">
        <f t="shared" si="397"/>
        <v>0</v>
      </c>
    </row>
    <row r="770" spans="1:9" s="2" customFormat="1" hidden="1" x14ac:dyDescent="0.2">
      <c r="A770" s="20" t="s">
        <v>38</v>
      </c>
      <c r="B770" s="61" t="s">
        <v>46</v>
      </c>
      <c r="C770" s="21">
        <v>0</v>
      </c>
      <c r="D770" s="21"/>
      <c r="E770" s="21">
        <f t="shared" si="406"/>
        <v>0</v>
      </c>
      <c r="F770" s="21"/>
      <c r="G770" s="21"/>
      <c r="H770" s="22"/>
      <c r="I770" s="3">
        <f t="shared" si="397"/>
        <v>0</v>
      </c>
    </row>
    <row r="771" spans="1:9" s="2" customFormat="1" hidden="1" x14ac:dyDescent="0.2">
      <c r="A771" s="20" t="s">
        <v>40</v>
      </c>
      <c r="B771" s="61" t="s">
        <v>47</v>
      </c>
      <c r="C771" s="21">
        <v>0</v>
      </c>
      <c r="D771" s="21"/>
      <c r="E771" s="21">
        <f t="shared" si="406"/>
        <v>0</v>
      </c>
      <c r="F771" s="21"/>
      <c r="G771" s="21"/>
      <c r="H771" s="22"/>
      <c r="I771" s="3">
        <f t="shared" si="397"/>
        <v>0</v>
      </c>
    </row>
    <row r="772" spans="1:9" s="2" customFormat="1" hidden="1" x14ac:dyDescent="0.2">
      <c r="A772" s="20" t="s">
        <v>42</v>
      </c>
      <c r="B772" s="61" t="s">
        <v>48</v>
      </c>
      <c r="C772" s="21">
        <v>0</v>
      </c>
      <c r="D772" s="21"/>
      <c r="E772" s="21">
        <f t="shared" si="406"/>
        <v>0</v>
      </c>
      <c r="F772" s="21"/>
      <c r="G772" s="21"/>
      <c r="H772" s="22"/>
      <c r="I772" s="3">
        <f t="shared" si="397"/>
        <v>0</v>
      </c>
    </row>
    <row r="773" spans="1:9" s="2" customFormat="1" hidden="1" x14ac:dyDescent="0.2">
      <c r="A773" s="31" t="s">
        <v>49</v>
      </c>
      <c r="B773" s="63" t="s">
        <v>50</v>
      </c>
      <c r="C773" s="24">
        <v>0</v>
      </c>
      <c r="D773" s="24">
        <f t="shared" ref="D773:H773" si="407">SUM(D777,D778,D779)</f>
        <v>0</v>
      </c>
      <c r="E773" s="24">
        <f t="shared" si="407"/>
        <v>0</v>
      </c>
      <c r="F773" s="24">
        <f t="shared" si="407"/>
        <v>0</v>
      </c>
      <c r="G773" s="24">
        <f t="shared" si="407"/>
        <v>0</v>
      </c>
      <c r="H773" s="25">
        <f t="shared" si="407"/>
        <v>0</v>
      </c>
      <c r="I773" s="3">
        <f t="shared" si="397"/>
        <v>0</v>
      </c>
    </row>
    <row r="774" spans="1:9" s="2" customFormat="1" hidden="1" x14ac:dyDescent="0.2">
      <c r="A774" s="82" t="s">
        <v>1</v>
      </c>
      <c r="B774" s="63"/>
      <c r="C774" s="24"/>
      <c r="D774" s="24"/>
      <c r="E774" s="24"/>
      <c r="F774" s="24"/>
      <c r="G774" s="24"/>
      <c r="H774" s="25"/>
      <c r="I774" s="3">
        <f t="shared" si="397"/>
        <v>0</v>
      </c>
    </row>
    <row r="775" spans="1:9" s="2" customFormat="1" hidden="1" x14ac:dyDescent="0.2">
      <c r="A775" s="32" t="s">
        <v>36</v>
      </c>
      <c r="B775" s="59"/>
      <c r="C775" s="24">
        <v>0</v>
      </c>
      <c r="D775" s="24">
        <f t="shared" ref="D775:H775" si="408">D777+D778+D779-D776</f>
        <v>0</v>
      </c>
      <c r="E775" s="24">
        <f t="shared" si="408"/>
        <v>0</v>
      </c>
      <c r="F775" s="24">
        <f t="shared" si="408"/>
        <v>0</v>
      </c>
      <c r="G775" s="24">
        <f t="shared" si="408"/>
        <v>0</v>
      </c>
      <c r="H775" s="25">
        <f t="shared" si="408"/>
        <v>0</v>
      </c>
      <c r="I775" s="3">
        <f t="shared" si="397"/>
        <v>0</v>
      </c>
    </row>
    <row r="776" spans="1:9" s="2" customFormat="1" hidden="1" x14ac:dyDescent="0.2">
      <c r="A776" s="32" t="s">
        <v>37</v>
      </c>
      <c r="B776" s="59"/>
      <c r="C776" s="24">
        <v>0</v>
      </c>
      <c r="D776" s="24"/>
      <c r="E776" s="24">
        <f t="shared" ref="E776:E779" si="409">C776+D776</f>
        <v>0</v>
      </c>
      <c r="F776" s="24"/>
      <c r="G776" s="24"/>
      <c r="H776" s="25"/>
      <c r="I776" s="3">
        <f t="shared" si="397"/>
        <v>0</v>
      </c>
    </row>
    <row r="777" spans="1:9" s="2" customFormat="1" hidden="1" x14ac:dyDescent="0.2">
      <c r="A777" s="20" t="s">
        <v>38</v>
      </c>
      <c r="B777" s="61" t="s">
        <v>51</v>
      </c>
      <c r="C777" s="21">
        <v>0</v>
      </c>
      <c r="D777" s="21"/>
      <c r="E777" s="21">
        <f t="shared" si="409"/>
        <v>0</v>
      </c>
      <c r="F777" s="21"/>
      <c r="G777" s="21"/>
      <c r="H777" s="22"/>
      <c r="I777" s="3">
        <f t="shared" si="397"/>
        <v>0</v>
      </c>
    </row>
    <row r="778" spans="1:9" s="2" customFormat="1" hidden="1" x14ac:dyDescent="0.2">
      <c r="A778" s="20" t="s">
        <v>40</v>
      </c>
      <c r="B778" s="61" t="s">
        <v>52</v>
      </c>
      <c r="C778" s="21">
        <v>0</v>
      </c>
      <c r="D778" s="21"/>
      <c r="E778" s="21">
        <f t="shared" si="409"/>
        <v>0</v>
      </c>
      <c r="F778" s="21"/>
      <c r="G778" s="21"/>
      <c r="H778" s="22"/>
      <c r="I778" s="3">
        <f t="shared" si="397"/>
        <v>0</v>
      </c>
    </row>
    <row r="779" spans="1:9" s="2" customFormat="1" hidden="1" x14ac:dyDescent="0.2">
      <c r="A779" s="20" t="s">
        <v>42</v>
      </c>
      <c r="B779" s="61" t="s">
        <v>53</v>
      </c>
      <c r="C779" s="21">
        <v>0</v>
      </c>
      <c r="D779" s="21"/>
      <c r="E779" s="21">
        <f t="shared" si="409"/>
        <v>0</v>
      </c>
      <c r="F779" s="21"/>
      <c r="G779" s="21"/>
      <c r="H779" s="22"/>
      <c r="I779" s="3">
        <f t="shared" si="397"/>
        <v>0</v>
      </c>
    </row>
    <row r="780" spans="1:9" s="2" customFormat="1" hidden="1" x14ac:dyDescent="0.2">
      <c r="A780" s="83"/>
      <c r="B780" s="95"/>
      <c r="C780" s="21"/>
      <c r="D780" s="21"/>
      <c r="E780" s="21"/>
      <c r="F780" s="21"/>
      <c r="G780" s="21"/>
      <c r="H780" s="22"/>
      <c r="I780" s="3">
        <f t="shared" si="397"/>
        <v>0</v>
      </c>
    </row>
    <row r="781" spans="1:9" s="2" customFormat="1" hidden="1" x14ac:dyDescent="0.2">
      <c r="A781" s="26" t="s">
        <v>54</v>
      </c>
      <c r="B781" s="63" t="s">
        <v>55</v>
      </c>
      <c r="C781" s="24">
        <v>0</v>
      </c>
      <c r="D781" s="24"/>
      <c r="E781" s="24">
        <f>C781+D781</f>
        <v>0</v>
      </c>
      <c r="F781" s="24"/>
      <c r="G781" s="24"/>
      <c r="H781" s="25"/>
      <c r="I781" s="3">
        <f t="shared" si="397"/>
        <v>0</v>
      </c>
    </row>
    <row r="782" spans="1:9" s="2" customFormat="1" hidden="1" x14ac:dyDescent="0.2">
      <c r="A782" s="83"/>
      <c r="B782" s="95"/>
      <c r="C782" s="21"/>
      <c r="D782" s="21"/>
      <c r="E782" s="21"/>
      <c r="F782" s="21"/>
      <c r="G782" s="21"/>
      <c r="H782" s="22"/>
      <c r="I782" s="3">
        <f t="shared" si="397"/>
        <v>0</v>
      </c>
    </row>
    <row r="783" spans="1:9" s="2" customFormat="1" hidden="1" x14ac:dyDescent="0.2">
      <c r="A783" s="26" t="s">
        <v>56</v>
      </c>
      <c r="B783" s="63"/>
      <c r="C783" s="24">
        <v>0</v>
      </c>
      <c r="D783" s="24">
        <f t="shared" ref="D783:H783" si="410">D736-D754</f>
        <v>0</v>
      </c>
      <c r="E783" s="24">
        <f t="shared" si="410"/>
        <v>0</v>
      </c>
      <c r="F783" s="24">
        <f t="shared" si="410"/>
        <v>0</v>
      </c>
      <c r="G783" s="24">
        <f t="shared" si="410"/>
        <v>0</v>
      </c>
      <c r="H783" s="25">
        <f t="shared" si="410"/>
        <v>0</v>
      </c>
      <c r="I783" s="3">
        <f t="shared" si="397"/>
        <v>0</v>
      </c>
    </row>
    <row r="784" spans="1:9" s="2" customFormat="1" hidden="1" x14ac:dyDescent="0.2">
      <c r="A784" s="81"/>
      <c r="B784" s="95"/>
      <c r="C784" s="21"/>
      <c r="D784" s="21"/>
      <c r="E784" s="21"/>
      <c r="F784" s="21"/>
      <c r="G784" s="21"/>
      <c r="H784" s="22"/>
      <c r="I784" s="3">
        <f t="shared" si="397"/>
        <v>0</v>
      </c>
    </row>
    <row r="785" spans="1:9" s="142" customFormat="1" ht="25.5" x14ac:dyDescent="0.2">
      <c r="A785" s="152" t="s">
        <v>73</v>
      </c>
      <c r="B785" s="153"/>
      <c r="C785" s="154">
        <v>134.69999999999999</v>
      </c>
      <c r="D785" s="154">
        <f t="shared" ref="D785:H785" si="411">D786</f>
        <v>0</v>
      </c>
      <c r="E785" s="154">
        <f t="shared" si="411"/>
        <v>134.69999999999999</v>
      </c>
      <c r="F785" s="154">
        <f t="shared" si="411"/>
        <v>0</v>
      </c>
      <c r="G785" s="154">
        <f t="shared" si="411"/>
        <v>0</v>
      </c>
      <c r="H785" s="155">
        <f t="shared" si="411"/>
        <v>0</v>
      </c>
      <c r="I785" s="137">
        <f t="shared" si="397"/>
        <v>134.69999999999999</v>
      </c>
    </row>
    <row r="786" spans="1:9" x14ac:dyDescent="0.2">
      <c r="A786" s="148" t="s">
        <v>61</v>
      </c>
      <c r="B786" s="149"/>
      <c r="C786" s="150">
        <v>134.69999999999999</v>
      </c>
      <c r="D786" s="150">
        <f t="shared" ref="D786:H786" si="412">SUM(D787,D788,D789,D790)</f>
        <v>0</v>
      </c>
      <c r="E786" s="150">
        <f t="shared" si="412"/>
        <v>134.69999999999999</v>
      </c>
      <c r="F786" s="150">
        <f t="shared" si="412"/>
        <v>0</v>
      </c>
      <c r="G786" s="150">
        <f t="shared" si="412"/>
        <v>0</v>
      </c>
      <c r="H786" s="151">
        <f t="shared" si="412"/>
        <v>0</v>
      </c>
      <c r="I786" s="119">
        <f t="shared" si="397"/>
        <v>134.69999999999999</v>
      </c>
    </row>
    <row r="787" spans="1:9" x14ac:dyDescent="0.2">
      <c r="A787" s="20" t="s">
        <v>6</v>
      </c>
      <c r="B787" s="48"/>
      <c r="C787" s="101">
        <v>134.69999999999999</v>
      </c>
      <c r="D787" s="101"/>
      <c r="E787" s="101">
        <f>SUM(C787,D787)</f>
        <v>134.69999999999999</v>
      </c>
      <c r="F787" s="101"/>
      <c r="G787" s="101"/>
      <c r="H787" s="143"/>
      <c r="I787" s="119">
        <f t="shared" si="397"/>
        <v>134.69999999999999</v>
      </c>
    </row>
    <row r="788" spans="1:9" s="2" customFormat="1" hidden="1" x14ac:dyDescent="0.2">
      <c r="A788" s="20" t="s">
        <v>7</v>
      </c>
      <c r="B788" s="94"/>
      <c r="C788" s="21">
        <v>0</v>
      </c>
      <c r="D788" s="21"/>
      <c r="E788" s="21">
        <f t="shared" ref="E788:E789" si="413">SUM(C788,D788)</f>
        <v>0</v>
      </c>
      <c r="F788" s="21"/>
      <c r="G788" s="21"/>
      <c r="H788" s="22"/>
      <c r="I788" s="3">
        <f t="shared" si="397"/>
        <v>0</v>
      </c>
    </row>
    <row r="789" spans="1:9" s="2" customFormat="1" ht="38.25" hidden="1" x14ac:dyDescent="0.2">
      <c r="A789" s="20" t="s">
        <v>8</v>
      </c>
      <c r="B789" s="48">
        <v>420269</v>
      </c>
      <c r="C789" s="21">
        <v>0</v>
      </c>
      <c r="D789" s="21"/>
      <c r="E789" s="21">
        <f t="shared" si="413"/>
        <v>0</v>
      </c>
      <c r="F789" s="21"/>
      <c r="G789" s="21"/>
      <c r="H789" s="22"/>
      <c r="I789" s="3">
        <f t="shared" si="397"/>
        <v>0</v>
      </c>
    </row>
    <row r="790" spans="1:9" s="2" customFormat="1" ht="25.5" hidden="1" x14ac:dyDescent="0.2">
      <c r="A790" s="23" t="s">
        <v>9</v>
      </c>
      <c r="B790" s="49" t="s">
        <v>10</v>
      </c>
      <c r="C790" s="24">
        <v>0</v>
      </c>
      <c r="D790" s="24">
        <f t="shared" ref="D790:H790" si="414">SUM(D791,D795,D799)</f>
        <v>0</v>
      </c>
      <c r="E790" s="24">
        <f t="shared" si="414"/>
        <v>0</v>
      </c>
      <c r="F790" s="24">
        <f t="shared" si="414"/>
        <v>0</v>
      </c>
      <c r="G790" s="24">
        <f t="shared" si="414"/>
        <v>0</v>
      </c>
      <c r="H790" s="25">
        <f t="shared" si="414"/>
        <v>0</v>
      </c>
      <c r="I790" s="3">
        <f t="shared" si="397"/>
        <v>0</v>
      </c>
    </row>
    <row r="791" spans="1:9" s="2" customFormat="1" hidden="1" x14ac:dyDescent="0.2">
      <c r="A791" s="26" t="s">
        <v>11</v>
      </c>
      <c r="B791" s="50" t="s">
        <v>12</v>
      </c>
      <c r="C791" s="24">
        <v>0</v>
      </c>
      <c r="D791" s="24">
        <f t="shared" ref="D791:H791" si="415">SUM(D792:D794)</f>
        <v>0</v>
      </c>
      <c r="E791" s="24">
        <f t="shared" si="415"/>
        <v>0</v>
      </c>
      <c r="F791" s="24">
        <f t="shared" si="415"/>
        <v>0</v>
      </c>
      <c r="G791" s="24">
        <f t="shared" si="415"/>
        <v>0</v>
      </c>
      <c r="H791" s="25">
        <f t="shared" si="415"/>
        <v>0</v>
      </c>
      <c r="I791" s="3">
        <f t="shared" si="397"/>
        <v>0</v>
      </c>
    </row>
    <row r="792" spans="1:9" s="2" customFormat="1" hidden="1" x14ac:dyDescent="0.2">
      <c r="A792" s="27" t="s">
        <v>13</v>
      </c>
      <c r="B792" s="51" t="s">
        <v>14</v>
      </c>
      <c r="C792" s="21">
        <v>0</v>
      </c>
      <c r="D792" s="21"/>
      <c r="E792" s="21">
        <f t="shared" ref="E792:E794" si="416">SUM(C792,D792)</f>
        <v>0</v>
      </c>
      <c r="F792" s="21"/>
      <c r="G792" s="21"/>
      <c r="H792" s="22"/>
      <c r="I792" s="3">
        <f t="shared" si="397"/>
        <v>0</v>
      </c>
    </row>
    <row r="793" spans="1:9" s="2" customFormat="1" hidden="1" x14ac:dyDescent="0.2">
      <c r="A793" s="27" t="s">
        <v>15</v>
      </c>
      <c r="B793" s="52" t="s">
        <v>16</v>
      </c>
      <c r="C793" s="21">
        <v>0</v>
      </c>
      <c r="D793" s="21"/>
      <c r="E793" s="21">
        <f t="shared" si="416"/>
        <v>0</v>
      </c>
      <c r="F793" s="21"/>
      <c r="G793" s="21"/>
      <c r="H793" s="22"/>
      <c r="I793" s="3">
        <f t="shared" si="397"/>
        <v>0</v>
      </c>
    </row>
    <row r="794" spans="1:9" s="2" customFormat="1" hidden="1" x14ac:dyDescent="0.2">
      <c r="A794" s="27" t="s">
        <v>17</v>
      </c>
      <c r="B794" s="52" t="s">
        <v>18</v>
      </c>
      <c r="C794" s="21">
        <v>0</v>
      </c>
      <c r="D794" s="21"/>
      <c r="E794" s="21">
        <f t="shared" si="416"/>
        <v>0</v>
      </c>
      <c r="F794" s="21"/>
      <c r="G794" s="21"/>
      <c r="H794" s="22"/>
      <c r="I794" s="3">
        <f t="shared" si="397"/>
        <v>0</v>
      </c>
    </row>
    <row r="795" spans="1:9" s="2" customFormat="1" hidden="1" x14ac:dyDescent="0.2">
      <c r="A795" s="26" t="s">
        <v>19</v>
      </c>
      <c r="B795" s="53" t="s">
        <v>20</v>
      </c>
      <c r="C795" s="24">
        <v>0</v>
      </c>
      <c r="D795" s="24">
        <f t="shared" ref="D795:H795" si="417">SUM(D796:D798)</f>
        <v>0</v>
      </c>
      <c r="E795" s="24">
        <f t="shared" si="417"/>
        <v>0</v>
      </c>
      <c r="F795" s="24">
        <f t="shared" si="417"/>
        <v>0</v>
      </c>
      <c r="G795" s="24">
        <f t="shared" si="417"/>
        <v>0</v>
      </c>
      <c r="H795" s="25">
        <f t="shared" si="417"/>
        <v>0</v>
      </c>
      <c r="I795" s="3">
        <f t="shared" si="397"/>
        <v>0</v>
      </c>
    </row>
    <row r="796" spans="1:9" s="2" customFormat="1" hidden="1" x14ac:dyDescent="0.2">
      <c r="A796" s="27" t="s">
        <v>13</v>
      </c>
      <c r="B796" s="52" t="s">
        <v>21</v>
      </c>
      <c r="C796" s="21">
        <v>0</v>
      </c>
      <c r="D796" s="21"/>
      <c r="E796" s="21">
        <f t="shared" ref="E796:E798" si="418">SUM(C796,D796)</f>
        <v>0</v>
      </c>
      <c r="F796" s="21"/>
      <c r="G796" s="21"/>
      <c r="H796" s="22"/>
      <c r="I796" s="3">
        <f t="shared" si="397"/>
        <v>0</v>
      </c>
    </row>
    <row r="797" spans="1:9" s="2" customFormat="1" hidden="1" x14ac:dyDescent="0.2">
      <c r="A797" s="27" t="s">
        <v>15</v>
      </c>
      <c r="B797" s="52" t="s">
        <v>22</v>
      </c>
      <c r="C797" s="21">
        <v>0</v>
      </c>
      <c r="D797" s="21"/>
      <c r="E797" s="21">
        <f t="shared" si="418"/>
        <v>0</v>
      </c>
      <c r="F797" s="21"/>
      <c r="G797" s="21"/>
      <c r="H797" s="22"/>
      <c r="I797" s="3">
        <f t="shared" si="397"/>
        <v>0</v>
      </c>
    </row>
    <row r="798" spans="1:9" s="2" customFormat="1" hidden="1" x14ac:dyDescent="0.2">
      <c r="A798" s="27" t="s">
        <v>17</v>
      </c>
      <c r="B798" s="52" t="s">
        <v>23</v>
      </c>
      <c r="C798" s="21">
        <v>0</v>
      </c>
      <c r="D798" s="21"/>
      <c r="E798" s="21">
        <f t="shared" si="418"/>
        <v>0</v>
      </c>
      <c r="F798" s="21"/>
      <c r="G798" s="21"/>
      <c r="H798" s="22"/>
      <c r="I798" s="3">
        <f t="shared" si="397"/>
        <v>0</v>
      </c>
    </row>
    <row r="799" spans="1:9" s="2" customFormat="1" hidden="1" x14ac:dyDescent="0.2">
      <c r="A799" s="26" t="s">
        <v>24</v>
      </c>
      <c r="B799" s="53" t="s">
        <v>25</v>
      </c>
      <c r="C799" s="24">
        <v>0</v>
      </c>
      <c r="D799" s="24">
        <f t="shared" ref="D799:H799" si="419">SUM(D800:D802)</f>
        <v>0</v>
      </c>
      <c r="E799" s="24">
        <f t="shared" si="419"/>
        <v>0</v>
      </c>
      <c r="F799" s="24">
        <f t="shared" si="419"/>
        <v>0</v>
      </c>
      <c r="G799" s="24">
        <f t="shared" si="419"/>
        <v>0</v>
      </c>
      <c r="H799" s="25">
        <f t="shared" si="419"/>
        <v>0</v>
      </c>
      <c r="I799" s="3">
        <f t="shared" si="397"/>
        <v>0</v>
      </c>
    </row>
    <row r="800" spans="1:9" s="2" customFormat="1" hidden="1" x14ac:dyDescent="0.2">
      <c r="A800" s="27" t="s">
        <v>13</v>
      </c>
      <c r="B800" s="52" t="s">
        <v>26</v>
      </c>
      <c r="C800" s="21">
        <v>0</v>
      </c>
      <c r="D800" s="21"/>
      <c r="E800" s="21">
        <f t="shared" ref="E800:E802" si="420">SUM(C800,D800)</f>
        <v>0</v>
      </c>
      <c r="F800" s="21"/>
      <c r="G800" s="21"/>
      <c r="H800" s="22"/>
      <c r="I800" s="3">
        <f t="shared" si="397"/>
        <v>0</v>
      </c>
    </row>
    <row r="801" spans="1:9" s="2" customFormat="1" hidden="1" x14ac:dyDescent="0.2">
      <c r="A801" s="27" t="s">
        <v>15</v>
      </c>
      <c r="B801" s="52" t="s">
        <v>27</v>
      </c>
      <c r="C801" s="21">
        <v>0</v>
      </c>
      <c r="D801" s="21"/>
      <c r="E801" s="21">
        <f t="shared" si="420"/>
        <v>0</v>
      </c>
      <c r="F801" s="21"/>
      <c r="G801" s="21"/>
      <c r="H801" s="22"/>
      <c r="I801" s="3">
        <f t="shared" si="397"/>
        <v>0</v>
      </c>
    </row>
    <row r="802" spans="1:9" s="2" customFormat="1" hidden="1" x14ac:dyDescent="0.2">
      <c r="A802" s="27" t="s">
        <v>17</v>
      </c>
      <c r="B802" s="52" t="s">
        <v>28</v>
      </c>
      <c r="C802" s="21">
        <v>0</v>
      </c>
      <c r="D802" s="21"/>
      <c r="E802" s="21">
        <f t="shared" si="420"/>
        <v>0</v>
      </c>
      <c r="F802" s="21"/>
      <c r="G802" s="21"/>
      <c r="H802" s="22"/>
      <c r="I802" s="3">
        <f t="shared" si="397"/>
        <v>0</v>
      </c>
    </row>
    <row r="803" spans="1:9" x14ac:dyDescent="0.2">
      <c r="A803" s="148" t="s">
        <v>80</v>
      </c>
      <c r="B803" s="149"/>
      <c r="C803" s="150">
        <v>134.69999999999999</v>
      </c>
      <c r="D803" s="150">
        <f t="shared" ref="D803:H803" si="421">SUM(D804,D807,D830)</f>
        <v>0</v>
      </c>
      <c r="E803" s="150">
        <f t="shared" si="421"/>
        <v>134.69999999999999</v>
      </c>
      <c r="F803" s="150">
        <f t="shared" si="421"/>
        <v>0</v>
      </c>
      <c r="G803" s="150">
        <f t="shared" si="421"/>
        <v>0</v>
      </c>
      <c r="H803" s="151">
        <f t="shared" si="421"/>
        <v>0</v>
      </c>
      <c r="I803" s="119">
        <f t="shared" si="397"/>
        <v>134.69999999999999</v>
      </c>
    </row>
    <row r="804" spans="1:9" x14ac:dyDescent="0.2">
      <c r="A804" s="31" t="s">
        <v>30</v>
      </c>
      <c r="B804" s="55">
        <v>20</v>
      </c>
      <c r="C804" s="24">
        <v>2</v>
      </c>
      <c r="D804" s="24">
        <f t="shared" ref="D804:H804" si="422">SUM(D805)</f>
        <v>0</v>
      </c>
      <c r="E804" s="24">
        <f t="shared" si="422"/>
        <v>2</v>
      </c>
      <c r="F804" s="24">
        <f t="shared" si="422"/>
        <v>0</v>
      </c>
      <c r="G804" s="24">
        <f t="shared" si="422"/>
        <v>0</v>
      </c>
      <c r="H804" s="25">
        <f t="shared" si="422"/>
        <v>0</v>
      </c>
      <c r="I804" s="119">
        <f t="shared" si="397"/>
        <v>2</v>
      </c>
    </row>
    <row r="805" spans="1:9" x14ac:dyDescent="0.2">
      <c r="A805" s="27" t="s">
        <v>31</v>
      </c>
      <c r="B805" s="56" t="s">
        <v>32</v>
      </c>
      <c r="C805" s="101">
        <v>2</v>
      </c>
      <c r="D805" s="101"/>
      <c r="E805" s="101">
        <f>C805+D805</f>
        <v>2</v>
      </c>
      <c r="F805" s="101"/>
      <c r="G805" s="101"/>
      <c r="H805" s="143"/>
      <c r="I805" s="119">
        <f t="shared" si="397"/>
        <v>2</v>
      </c>
    </row>
    <row r="806" spans="1:9" s="2" customFormat="1" hidden="1" x14ac:dyDescent="0.2">
      <c r="A806" s="27"/>
      <c r="B806" s="51"/>
      <c r="C806" s="21"/>
      <c r="D806" s="21"/>
      <c r="E806" s="21"/>
      <c r="F806" s="21"/>
      <c r="G806" s="21"/>
      <c r="H806" s="22"/>
      <c r="I806" s="3">
        <f t="shared" si="397"/>
        <v>0</v>
      </c>
    </row>
    <row r="807" spans="1:9" ht="25.5" x14ac:dyDescent="0.2">
      <c r="A807" s="31" t="s">
        <v>33</v>
      </c>
      <c r="B807" s="57">
        <v>58</v>
      </c>
      <c r="C807" s="24">
        <v>132.69999999999999</v>
      </c>
      <c r="D807" s="24">
        <f t="shared" ref="D807:H807" si="423">SUM(D808,D815,D822)</f>
        <v>0</v>
      </c>
      <c r="E807" s="24">
        <f t="shared" si="423"/>
        <v>132.69999999999999</v>
      </c>
      <c r="F807" s="24">
        <f t="shared" si="423"/>
        <v>0</v>
      </c>
      <c r="G807" s="24">
        <f t="shared" si="423"/>
        <v>0</v>
      </c>
      <c r="H807" s="25">
        <f t="shared" si="423"/>
        <v>0</v>
      </c>
      <c r="I807" s="119">
        <f t="shared" si="397"/>
        <v>132.69999999999999</v>
      </c>
    </row>
    <row r="808" spans="1:9" s="2" customFormat="1" hidden="1" x14ac:dyDescent="0.2">
      <c r="A808" s="31" t="s">
        <v>34</v>
      </c>
      <c r="B808" s="58" t="s">
        <v>35</v>
      </c>
      <c r="C808" s="24">
        <v>0</v>
      </c>
      <c r="D808" s="24">
        <f t="shared" ref="D808:H808" si="424">SUM(D812,D813,D814)</f>
        <v>0</v>
      </c>
      <c r="E808" s="24">
        <f t="shared" si="424"/>
        <v>0</v>
      </c>
      <c r="F808" s="24">
        <f t="shared" si="424"/>
        <v>0</v>
      </c>
      <c r="G808" s="24">
        <f t="shared" si="424"/>
        <v>0</v>
      </c>
      <c r="H808" s="25">
        <f t="shared" si="424"/>
        <v>0</v>
      </c>
      <c r="I808" s="3">
        <f t="shared" si="397"/>
        <v>0</v>
      </c>
    </row>
    <row r="809" spans="1:9" s="2" customFormat="1" hidden="1" x14ac:dyDescent="0.2">
      <c r="A809" s="32" t="s">
        <v>1</v>
      </c>
      <c r="B809" s="59"/>
      <c r="C809" s="24"/>
      <c r="D809" s="24"/>
      <c r="E809" s="24"/>
      <c r="F809" s="24"/>
      <c r="G809" s="24"/>
      <c r="H809" s="25"/>
      <c r="I809" s="3">
        <f t="shared" si="397"/>
        <v>0</v>
      </c>
    </row>
    <row r="810" spans="1:9" s="2" customFormat="1" hidden="1" x14ac:dyDescent="0.2">
      <c r="A810" s="32" t="s">
        <v>36</v>
      </c>
      <c r="B810" s="59"/>
      <c r="C810" s="24">
        <v>0</v>
      </c>
      <c r="D810" s="24">
        <f t="shared" ref="D810:H810" si="425">D812+D813+D814-D811</f>
        <v>0</v>
      </c>
      <c r="E810" s="24">
        <f t="shared" si="425"/>
        <v>0</v>
      </c>
      <c r="F810" s="24">
        <f t="shared" si="425"/>
        <v>0</v>
      </c>
      <c r="G810" s="24">
        <f t="shared" si="425"/>
        <v>0</v>
      </c>
      <c r="H810" s="25">
        <f t="shared" si="425"/>
        <v>0</v>
      </c>
      <c r="I810" s="3">
        <f t="shared" si="397"/>
        <v>0</v>
      </c>
    </row>
    <row r="811" spans="1:9" s="2" customFormat="1" hidden="1" x14ac:dyDescent="0.2">
      <c r="A811" s="32" t="s">
        <v>37</v>
      </c>
      <c r="B811" s="59"/>
      <c r="C811" s="24">
        <v>0</v>
      </c>
      <c r="D811" s="24"/>
      <c r="E811" s="24">
        <f t="shared" ref="E811:E814" si="426">C811+D811</f>
        <v>0</v>
      </c>
      <c r="F811" s="24"/>
      <c r="G811" s="24"/>
      <c r="H811" s="25"/>
      <c r="I811" s="3">
        <f t="shared" si="397"/>
        <v>0</v>
      </c>
    </row>
    <row r="812" spans="1:9" s="2" customFormat="1" hidden="1" x14ac:dyDescent="0.2">
      <c r="A812" s="20" t="s">
        <v>38</v>
      </c>
      <c r="B812" s="60" t="s">
        <v>39</v>
      </c>
      <c r="C812" s="21">
        <v>0</v>
      </c>
      <c r="D812" s="21"/>
      <c r="E812" s="21">
        <f t="shared" si="426"/>
        <v>0</v>
      </c>
      <c r="F812" s="21"/>
      <c r="G812" s="21"/>
      <c r="H812" s="22"/>
      <c r="I812" s="3">
        <f t="shared" si="397"/>
        <v>0</v>
      </c>
    </row>
    <row r="813" spans="1:9" s="2" customFormat="1" hidden="1" x14ac:dyDescent="0.2">
      <c r="A813" s="20" t="s">
        <v>40</v>
      </c>
      <c r="B813" s="60" t="s">
        <v>41</v>
      </c>
      <c r="C813" s="21">
        <v>0</v>
      </c>
      <c r="D813" s="21"/>
      <c r="E813" s="21">
        <f t="shared" si="426"/>
        <v>0</v>
      </c>
      <c r="F813" s="21"/>
      <c r="G813" s="21"/>
      <c r="H813" s="22"/>
      <c r="I813" s="3">
        <f t="shared" si="397"/>
        <v>0</v>
      </c>
    </row>
    <row r="814" spans="1:9" s="2" customFormat="1" hidden="1" x14ac:dyDescent="0.2">
      <c r="A814" s="20" t="s">
        <v>42</v>
      </c>
      <c r="B814" s="61" t="s">
        <v>43</v>
      </c>
      <c r="C814" s="21">
        <v>0</v>
      </c>
      <c r="D814" s="21"/>
      <c r="E814" s="21">
        <f t="shared" si="426"/>
        <v>0</v>
      </c>
      <c r="F814" s="21"/>
      <c r="G814" s="21"/>
      <c r="H814" s="22"/>
      <c r="I814" s="3">
        <f t="shared" si="397"/>
        <v>0</v>
      </c>
    </row>
    <row r="815" spans="1:9" s="2" customFormat="1" hidden="1" x14ac:dyDescent="0.2">
      <c r="A815" s="31" t="s">
        <v>44</v>
      </c>
      <c r="B815" s="62" t="s">
        <v>45</v>
      </c>
      <c r="C815" s="24">
        <v>0</v>
      </c>
      <c r="D815" s="24">
        <f t="shared" ref="D815:H815" si="427">SUM(D819,D820,D821)</f>
        <v>0</v>
      </c>
      <c r="E815" s="24">
        <f t="shared" si="427"/>
        <v>0</v>
      </c>
      <c r="F815" s="24">
        <f t="shared" si="427"/>
        <v>0</v>
      </c>
      <c r="G815" s="24">
        <f t="shared" si="427"/>
        <v>0</v>
      </c>
      <c r="H815" s="25">
        <f t="shared" si="427"/>
        <v>0</v>
      </c>
      <c r="I815" s="3">
        <f t="shared" si="397"/>
        <v>0</v>
      </c>
    </row>
    <row r="816" spans="1:9" s="2" customFormat="1" hidden="1" x14ac:dyDescent="0.2">
      <c r="A816" s="82" t="s">
        <v>1</v>
      </c>
      <c r="B816" s="62"/>
      <c r="C816" s="24"/>
      <c r="D816" s="24"/>
      <c r="E816" s="24"/>
      <c r="F816" s="24"/>
      <c r="G816" s="24"/>
      <c r="H816" s="25"/>
      <c r="I816" s="3">
        <f t="shared" si="397"/>
        <v>0</v>
      </c>
    </row>
    <row r="817" spans="1:11" s="2" customFormat="1" hidden="1" x14ac:dyDescent="0.2">
      <c r="A817" s="32" t="s">
        <v>36</v>
      </c>
      <c r="B817" s="59"/>
      <c r="C817" s="24">
        <v>0</v>
      </c>
      <c r="D817" s="24">
        <f t="shared" ref="D817:H817" si="428">D819+D820+D821-D818</f>
        <v>0</v>
      </c>
      <c r="E817" s="24">
        <f t="shared" si="428"/>
        <v>0</v>
      </c>
      <c r="F817" s="24">
        <f t="shared" si="428"/>
        <v>0</v>
      </c>
      <c r="G817" s="24">
        <f t="shared" si="428"/>
        <v>0</v>
      </c>
      <c r="H817" s="25">
        <f t="shared" si="428"/>
        <v>0</v>
      </c>
      <c r="I817" s="3">
        <f t="shared" si="397"/>
        <v>0</v>
      </c>
    </row>
    <row r="818" spans="1:11" s="2" customFormat="1" hidden="1" x14ac:dyDescent="0.2">
      <c r="A818" s="32" t="s">
        <v>37</v>
      </c>
      <c r="B818" s="59"/>
      <c r="C818" s="24">
        <v>0</v>
      </c>
      <c r="D818" s="24"/>
      <c r="E818" s="24">
        <f t="shared" ref="E818:E821" si="429">C818+D818</f>
        <v>0</v>
      </c>
      <c r="F818" s="24"/>
      <c r="G818" s="24"/>
      <c r="H818" s="25"/>
      <c r="I818" s="3">
        <f t="shared" ref="I818:I881" si="430">SUM(E818:H818)</f>
        <v>0</v>
      </c>
    </row>
    <row r="819" spans="1:11" s="2" customFormat="1" hidden="1" x14ac:dyDescent="0.2">
      <c r="A819" s="20" t="s">
        <v>38</v>
      </c>
      <c r="B819" s="61" t="s">
        <v>46</v>
      </c>
      <c r="C819" s="21">
        <v>0</v>
      </c>
      <c r="D819" s="21"/>
      <c r="E819" s="21">
        <f t="shared" si="429"/>
        <v>0</v>
      </c>
      <c r="F819" s="21"/>
      <c r="G819" s="21"/>
      <c r="H819" s="22"/>
      <c r="I819" s="3">
        <f t="shared" si="430"/>
        <v>0</v>
      </c>
    </row>
    <row r="820" spans="1:11" s="2" customFormat="1" hidden="1" x14ac:dyDescent="0.2">
      <c r="A820" s="20" t="s">
        <v>40</v>
      </c>
      <c r="B820" s="61" t="s">
        <v>47</v>
      </c>
      <c r="C820" s="21">
        <v>0</v>
      </c>
      <c r="D820" s="21"/>
      <c r="E820" s="21">
        <f t="shared" si="429"/>
        <v>0</v>
      </c>
      <c r="F820" s="21"/>
      <c r="G820" s="21"/>
      <c r="H820" s="22"/>
      <c r="I820" s="3">
        <f t="shared" si="430"/>
        <v>0</v>
      </c>
    </row>
    <row r="821" spans="1:11" s="2" customFormat="1" hidden="1" x14ac:dyDescent="0.2">
      <c r="A821" s="20" t="s">
        <v>42</v>
      </c>
      <c r="B821" s="61" t="s">
        <v>48</v>
      </c>
      <c r="C821" s="21">
        <v>0</v>
      </c>
      <c r="D821" s="21"/>
      <c r="E821" s="21">
        <f t="shared" si="429"/>
        <v>0</v>
      </c>
      <c r="F821" s="21"/>
      <c r="G821" s="21"/>
      <c r="H821" s="22"/>
      <c r="I821" s="3">
        <f t="shared" si="430"/>
        <v>0</v>
      </c>
    </row>
    <row r="822" spans="1:11" x14ac:dyDescent="0.2">
      <c r="A822" s="31" t="s">
        <v>49</v>
      </c>
      <c r="B822" s="63" t="s">
        <v>50</v>
      </c>
      <c r="C822" s="24">
        <v>132.69999999999999</v>
      </c>
      <c r="D822" s="24">
        <f t="shared" ref="D822:H822" si="431">SUM(D826,D827,D828)</f>
        <v>0</v>
      </c>
      <c r="E822" s="24">
        <f t="shared" si="431"/>
        <v>132.69999999999999</v>
      </c>
      <c r="F822" s="24">
        <f t="shared" si="431"/>
        <v>0</v>
      </c>
      <c r="G822" s="24">
        <f t="shared" si="431"/>
        <v>0</v>
      </c>
      <c r="H822" s="25">
        <f t="shared" si="431"/>
        <v>0</v>
      </c>
      <c r="I822" s="119">
        <f t="shared" si="430"/>
        <v>132.69999999999999</v>
      </c>
    </row>
    <row r="823" spans="1:11" s="2" customFormat="1" hidden="1" x14ac:dyDescent="0.2">
      <c r="A823" s="82" t="s">
        <v>1</v>
      </c>
      <c r="B823" s="63"/>
      <c r="C823" s="24"/>
      <c r="D823" s="24"/>
      <c r="E823" s="24"/>
      <c r="F823" s="24"/>
      <c r="G823" s="24"/>
      <c r="H823" s="25"/>
      <c r="I823" s="3">
        <f t="shared" si="430"/>
        <v>0</v>
      </c>
    </row>
    <row r="824" spans="1:11" x14ac:dyDescent="0.2">
      <c r="A824" s="32" t="s">
        <v>36</v>
      </c>
      <c r="B824" s="59"/>
      <c r="C824" s="24">
        <v>132.69999999999999</v>
      </c>
      <c r="D824" s="24">
        <f t="shared" ref="D824:H824" si="432">D826+D827+D828-D825</f>
        <v>0</v>
      </c>
      <c r="E824" s="24">
        <f t="shared" si="432"/>
        <v>132.69999999999999</v>
      </c>
      <c r="F824" s="24">
        <f t="shared" si="432"/>
        <v>0</v>
      </c>
      <c r="G824" s="24">
        <f t="shared" si="432"/>
        <v>0</v>
      </c>
      <c r="H824" s="25">
        <f t="shared" si="432"/>
        <v>0</v>
      </c>
      <c r="I824" s="119">
        <f t="shared" si="430"/>
        <v>132.69999999999999</v>
      </c>
    </row>
    <row r="825" spans="1:11" s="2" customFormat="1" hidden="1" x14ac:dyDescent="0.2">
      <c r="A825" s="32" t="s">
        <v>37</v>
      </c>
      <c r="B825" s="59"/>
      <c r="C825" s="24">
        <v>0</v>
      </c>
      <c r="D825" s="24"/>
      <c r="E825" s="24">
        <f>C825+D825</f>
        <v>0</v>
      </c>
      <c r="F825" s="24"/>
      <c r="G825" s="24"/>
      <c r="H825" s="25"/>
      <c r="I825" s="3">
        <f t="shared" si="430"/>
        <v>0</v>
      </c>
    </row>
    <row r="826" spans="1:11" x14ac:dyDescent="0.2">
      <c r="A826" s="20" t="s">
        <v>38</v>
      </c>
      <c r="B826" s="61" t="s">
        <v>51</v>
      </c>
      <c r="C826" s="101">
        <v>13.2</v>
      </c>
      <c r="D826" s="101"/>
      <c r="E826" s="101">
        <f t="shared" ref="E826:E828" si="433">C826+D826</f>
        <v>13.2</v>
      </c>
      <c r="F826" s="101"/>
      <c r="G826" s="101"/>
      <c r="H826" s="143"/>
      <c r="I826" s="119">
        <f t="shared" si="430"/>
        <v>13.2</v>
      </c>
      <c r="J826" s="117">
        <v>0.05</v>
      </c>
      <c r="K826" s="117">
        <v>0.05</v>
      </c>
    </row>
    <row r="827" spans="1:11" x14ac:dyDescent="0.2">
      <c r="A827" s="20" t="s">
        <v>40</v>
      </c>
      <c r="B827" s="61" t="s">
        <v>52</v>
      </c>
      <c r="C827" s="101">
        <v>119.49999999999999</v>
      </c>
      <c r="D827" s="101"/>
      <c r="E827" s="101">
        <f t="shared" si="433"/>
        <v>119.49999999999999</v>
      </c>
      <c r="F827" s="101"/>
      <c r="G827" s="101"/>
      <c r="H827" s="143"/>
      <c r="I827" s="119">
        <f t="shared" si="430"/>
        <v>119.49999999999999</v>
      </c>
      <c r="J827" s="117">
        <v>0.9</v>
      </c>
    </row>
    <row r="828" spans="1:11" s="2" customFormat="1" hidden="1" x14ac:dyDescent="0.2">
      <c r="A828" s="20" t="s">
        <v>42</v>
      </c>
      <c r="B828" s="61" t="s">
        <v>53</v>
      </c>
      <c r="C828" s="21">
        <v>0</v>
      </c>
      <c r="D828" s="21"/>
      <c r="E828" s="21">
        <f t="shared" si="433"/>
        <v>0</v>
      </c>
      <c r="F828" s="21"/>
      <c r="G828" s="21"/>
      <c r="H828" s="22"/>
      <c r="I828" s="3">
        <f t="shared" si="430"/>
        <v>0</v>
      </c>
    </row>
    <row r="829" spans="1:11" s="2" customFormat="1" hidden="1" x14ac:dyDescent="0.2">
      <c r="A829" s="83"/>
      <c r="B829" s="95"/>
      <c r="C829" s="21"/>
      <c r="D829" s="21"/>
      <c r="E829" s="21"/>
      <c r="F829" s="21"/>
      <c r="G829" s="21"/>
      <c r="H829" s="22"/>
      <c r="I829" s="3">
        <f t="shared" si="430"/>
        <v>0</v>
      </c>
    </row>
    <row r="830" spans="1:11" s="2" customFormat="1" hidden="1" x14ac:dyDescent="0.2">
      <c r="A830" s="26" t="s">
        <v>54</v>
      </c>
      <c r="B830" s="63" t="s">
        <v>55</v>
      </c>
      <c r="C830" s="24">
        <v>0</v>
      </c>
      <c r="D830" s="24"/>
      <c r="E830" s="24">
        <f>C830+D830</f>
        <v>0</v>
      </c>
      <c r="F830" s="24"/>
      <c r="G830" s="24"/>
      <c r="H830" s="25"/>
      <c r="I830" s="3">
        <f t="shared" si="430"/>
        <v>0</v>
      </c>
    </row>
    <row r="831" spans="1:11" s="2" customFormat="1" hidden="1" x14ac:dyDescent="0.2">
      <c r="A831" s="83"/>
      <c r="B831" s="95"/>
      <c r="C831" s="21"/>
      <c r="D831" s="21"/>
      <c r="E831" s="21"/>
      <c r="F831" s="21"/>
      <c r="G831" s="21"/>
      <c r="H831" s="22"/>
      <c r="I831" s="3">
        <f t="shared" si="430"/>
        <v>0</v>
      </c>
    </row>
    <row r="832" spans="1:11" s="2" customFormat="1" hidden="1" x14ac:dyDescent="0.2">
      <c r="A832" s="26" t="s">
        <v>56</v>
      </c>
      <c r="B832" s="63"/>
      <c r="C832" s="24">
        <v>0</v>
      </c>
      <c r="D832" s="24">
        <f t="shared" ref="D832:H832" si="434">D785-D803</f>
        <v>0</v>
      </c>
      <c r="E832" s="24">
        <f t="shared" si="434"/>
        <v>0</v>
      </c>
      <c r="F832" s="24">
        <f t="shared" si="434"/>
        <v>0</v>
      </c>
      <c r="G832" s="24">
        <f t="shared" si="434"/>
        <v>0</v>
      </c>
      <c r="H832" s="25">
        <f t="shared" si="434"/>
        <v>0</v>
      </c>
      <c r="I832" s="3">
        <f t="shared" si="430"/>
        <v>0</v>
      </c>
    </row>
    <row r="833" spans="1:9" s="142" customFormat="1" ht="38.25" x14ac:dyDescent="0.2">
      <c r="A833" s="152" t="s">
        <v>74</v>
      </c>
      <c r="B833" s="153"/>
      <c r="C833" s="154">
        <v>50</v>
      </c>
      <c r="D833" s="154">
        <f t="shared" ref="D833:H833" si="435">D834</f>
        <v>0</v>
      </c>
      <c r="E833" s="154">
        <f t="shared" si="435"/>
        <v>50</v>
      </c>
      <c r="F833" s="154">
        <f t="shared" si="435"/>
        <v>0</v>
      </c>
      <c r="G833" s="154">
        <f t="shared" si="435"/>
        <v>0</v>
      </c>
      <c r="H833" s="155">
        <f t="shared" si="435"/>
        <v>0</v>
      </c>
      <c r="I833" s="137">
        <f t="shared" si="430"/>
        <v>50</v>
      </c>
    </row>
    <row r="834" spans="1:9" x14ac:dyDescent="0.2">
      <c r="A834" s="148" t="s">
        <v>61</v>
      </c>
      <c r="B834" s="149"/>
      <c r="C834" s="150">
        <v>50</v>
      </c>
      <c r="D834" s="150">
        <f t="shared" ref="D834:H834" si="436">SUM(D835,D836,D837,D838)</f>
        <v>0</v>
      </c>
      <c r="E834" s="150">
        <f t="shared" si="436"/>
        <v>50</v>
      </c>
      <c r="F834" s="150">
        <f t="shared" si="436"/>
        <v>0</v>
      </c>
      <c r="G834" s="150">
        <f t="shared" si="436"/>
        <v>0</v>
      </c>
      <c r="H834" s="151">
        <f t="shared" si="436"/>
        <v>0</v>
      </c>
      <c r="I834" s="119">
        <f t="shared" si="430"/>
        <v>50</v>
      </c>
    </row>
    <row r="835" spans="1:9" x14ac:dyDescent="0.2">
      <c r="A835" s="20" t="s">
        <v>6</v>
      </c>
      <c r="B835" s="48"/>
      <c r="C835" s="101">
        <v>50</v>
      </c>
      <c r="D835" s="101"/>
      <c r="E835" s="101">
        <f>SUM(C835,D835)</f>
        <v>50</v>
      </c>
      <c r="F835" s="101"/>
      <c r="G835" s="101"/>
      <c r="H835" s="143"/>
      <c r="I835" s="119">
        <f t="shared" si="430"/>
        <v>50</v>
      </c>
    </row>
    <row r="836" spans="1:9" s="2" customFormat="1" hidden="1" x14ac:dyDescent="0.2">
      <c r="A836" s="20" t="s">
        <v>7</v>
      </c>
      <c r="B836" s="94"/>
      <c r="C836" s="21">
        <v>0</v>
      </c>
      <c r="D836" s="21"/>
      <c r="E836" s="21">
        <f t="shared" ref="E836:E837" si="437">SUM(C836,D836)</f>
        <v>0</v>
      </c>
      <c r="F836" s="21"/>
      <c r="G836" s="21"/>
      <c r="H836" s="22"/>
      <c r="I836" s="3">
        <f t="shared" si="430"/>
        <v>0</v>
      </c>
    </row>
    <row r="837" spans="1:9" s="2" customFormat="1" ht="38.25" hidden="1" x14ac:dyDescent="0.2">
      <c r="A837" s="20" t="s">
        <v>8</v>
      </c>
      <c r="B837" s="48">
        <v>420269</v>
      </c>
      <c r="C837" s="21">
        <v>0</v>
      </c>
      <c r="D837" s="21"/>
      <c r="E837" s="21">
        <f t="shared" si="437"/>
        <v>0</v>
      </c>
      <c r="F837" s="21"/>
      <c r="G837" s="21"/>
      <c r="H837" s="22"/>
      <c r="I837" s="3">
        <f t="shared" si="430"/>
        <v>0</v>
      </c>
    </row>
    <row r="838" spans="1:9" s="2" customFormat="1" ht="25.5" hidden="1" x14ac:dyDescent="0.2">
      <c r="A838" s="23" t="s">
        <v>9</v>
      </c>
      <c r="B838" s="49" t="s">
        <v>10</v>
      </c>
      <c r="C838" s="24">
        <v>0</v>
      </c>
      <c r="D838" s="24">
        <f t="shared" ref="D838:H838" si="438">SUM(D839,D843,D847)</f>
        <v>0</v>
      </c>
      <c r="E838" s="24">
        <f t="shared" si="438"/>
        <v>0</v>
      </c>
      <c r="F838" s="24">
        <f t="shared" si="438"/>
        <v>0</v>
      </c>
      <c r="G838" s="24">
        <f t="shared" si="438"/>
        <v>0</v>
      </c>
      <c r="H838" s="25">
        <f t="shared" si="438"/>
        <v>0</v>
      </c>
      <c r="I838" s="3">
        <f t="shared" si="430"/>
        <v>0</v>
      </c>
    </row>
    <row r="839" spans="1:9" s="2" customFormat="1" hidden="1" x14ac:dyDescent="0.2">
      <c r="A839" s="26" t="s">
        <v>11</v>
      </c>
      <c r="B839" s="50" t="s">
        <v>12</v>
      </c>
      <c r="C839" s="24">
        <v>0</v>
      </c>
      <c r="D839" s="24">
        <f t="shared" ref="D839:H839" si="439">SUM(D840:D842)</f>
        <v>0</v>
      </c>
      <c r="E839" s="24">
        <f t="shared" si="439"/>
        <v>0</v>
      </c>
      <c r="F839" s="24">
        <f t="shared" si="439"/>
        <v>0</v>
      </c>
      <c r="G839" s="24">
        <f t="shared" si="439"/>
        <v>0</v>
      </c>
      <c r="H839" s="25">
        <f t="shared" si="439"/>
        <v>0</v>
      </c>
      <c r="I839" s="3">
        <f t="shared" si="430"/>
        <v>0</v>
      </c>
    </row>
    <row r="840" spans="1:9" s="2" customFormat="1" hidden="1" x14ac:dyDescent="0.2">
      <c r="A840" s="27" t="s">
        <v>13</v>
      </c>
      <c r="B840" s="51" t="s">
        <v>14</v>
      </c>
      <c r="C840" s="21">
        <v>0</v>
      </c>
      <c r="D840" s="21"/>
      <c r="E840" s="21">
        <f t="shared" ref="E840:E842" si="440">SUM(C840,D840)</f>
        <v>0</v>
      </c>
      <c r="F840" s="21"/>
      <c r="G840" s="21"/>
      <c r="H840" s="22"/>
      <c r="I840" s="3">
        <f t="shared" si="430"/>
        <v>0</v>
      </c>
    </row>
    <row r="841" spans="1:9" s="2" customFormat="1" hidden="1" x14ac:dyDescent="0.2">
      <c r="A841" s="27" t="s">
        <v>15</v>
      </c>
      <c r="B841" s="52" t="s">
        <v>16</v>
      </c>
      <c r="C841" s="21">
        <v>0</v>
      </c>
      <c r="D841" s="21"/>
      <c r="E841" s="21">
        <f t="shared" si="440"/>
        <v>0</v>
      </c>
      <c r="F841" s="21"/>
      <c r="G841" s="21"/>
      <c r="H841" s="22"/>
      <c r="I841" s="3">
        <f t="shared" si="430"/>
        <v>0</v>
      </c>
    </row>
    <row r="842" spans="1:9" s="2" customFormat="1" hidden="1" x14ac:dyDescent="0.2">
      <c r="A842" s="27" t="s">
        <v>17</v>
      </c>
      <c r="B842" s="52" t="s">
        <v>18</v>
      </c>
      <c r="C842" s="21">
        <v>0</v>
      </c>
      <c r="D842" s="21"/>
      <c r="E842" s="21">
        <f t="shared" si="440"/>
        <v>0</v>
      </c>
      <c r="F842" s="21"/>
      <c r="G842" s="21"/>
      <c r="H842" s="22"/>
      <c r="I842" s="3">
        <f t="shared" si="430"/>
        <v>0</v>
      </c>
    </row>
    <row r="843" spans="1:9" s="2" customFormat="1" hidden="1" x14ac:dyDescent="0.2">
      <c r="A843" s="26" t="s">
        <v>19</v>
      </c>
      <c r="B843" s="53" t="s">
        <v>20</v>
      </c>
      <c r="C843" s="24">
        <v>0</v>
      </c>
      <c r="D843" s="24">
        <f t="shared" ref="D843:H843" si="441">SUM(D844:D846)</f>
        <v>0</v>
      </c>
      <c r="E843" s="24">
        <f t="shared" si="441"/>
        <v>0</v>
      </c>
      <c r="F843" s="24">
        <f t="shared" si="441"/>
        <v>0</v>
      </c>
      <c r="G843" s="24">
        <f t="shared" si="441"/>
        <v>0</v>
      </c>
      <c r="H843" s="25">
        <f t="shared" si="441"/>
        <v>0</v>
      </c>
      <c r="I843" s="3">
        <f t="shared" si="430"/>
        <v>0</v>
      </c>
    </row>
    <row r="844" spans="1:9" s="2" customFormat="1" hidden="1" x14ac:dyDescent="0.2">
      <c r="A844" s="27" t="s">
        <v>13</v>
      </c>
      <c r="B844" s="52" t="s">
        <v>21</v>
      </c>
      <c r="C844" s="21">
        <v>0</v>
      </c>
      <c r="D844" s="21"/>
      <c r="E844" s="21">
        <f t="shared" ref="E844:E846" si="442">SUM(C844,D844)</f>
        <v>0</v>
      </c>
      <c r="F844" s="21"/>
      <c r="G844" s="21"/>
      <c r="H844" s="22"/>
      <c r="I844" s="3">
        <f t="shared" si="430"/>
        <v>0</v>
      </c>
    </row>
    <row r="845" spans="1:9" s="2" customFormat="1" hidden="1" x14ac:dyDescent="0.2">
      <c r="A845" s="27" t="s">
        <v>15</v>
      </c>
      <c r="B845" s="52" t="s">
        <v>22</v>
      </c>
      <c r="C845" s="21">
        <v>0</v>
      </c>
      <c r="D845" s="21"/>
      <c r="E845" s="21">
        <f t="shared" si="442"/>
        <v>0</v>
      </c>
      <c r="F845" s="21"/>
      <c r="G845" s="21"/>
      <c r="H845" s="22"/>
      <c r="I845" s="3">
        <f t="shared" si="430"/>
        <v>0</v>
      </c>
    </row>
    <row r="846" spans="1:9" s="2" customFormat="1" hidden="1" x14ac:dyDescent="0.2">
      <c r="A846" s="27" t="s">
        <v>17</v>
      </c>
      <c r="B846" s="52" t="s">
        <v>23</v>
      </c>
      <c r="C846" s="21">
        <v>0</v>
      </c>
      <c r="D846" s="21"/>
      <c r="E846" s="21">
        <f t="shared" si="442"/>
        <v>0</v>
      </c>
      <c r="F846" s="21"/>
      <c r="G846" s="21"/>
      <c r="H846" s="22"/>
      <c r="I846" s="3">
        <f t="shared" si="430"/>
        <v>0</v>
      </c>
    </row>
    <row r="847" spans="1:9" s="2" customFormat="1" hidden="1" x14ac:dyDescent="0.2">
      <c r="A847" s="26" t="s">
        <v>24</v>
      </c>
      <c r="B847" s="53" t="s">
        <v>25</v>
      </c>
      <c r="C847" s="24">
        <v>0</v>
      </c>
      <c r="D847" s="24">
        <f t="shared" ref="D847:H847" si="443">SUM(D848:D850)</f>
        <v>0</v>
      </c>
      <c r="E847" s="24">
        <f t="shared" si="443"/>
        <v>0</v>
      </c>
      <c r="F847" s="24">
        <f t="shared" si="443"/>
        <v>0</v>
      </c>
      <c r="G847" s="24">
        <f t="shared" si="443"/>
        <v>0</v>
      </c>
      <c r="H847" s="25">
        <f t="shared" si="443"/>
        <v>0</v>
      </c>
      <c r="I847" s="3">
        <f t="shared" si="430"/>
        <v>0</v>
      </c>
    </row>
    <row r="848" spans="1:9" s="2" customFormat="1" hidden="1" x14ac:dyDescent="0.2">
      <c r="A848" s="27" t="s">
        <v>13</v>
      </c>
      <c r="B848" s="52" t="s">
        <v>26</v>
      </c>
      <c r="C848" s="21">
        <v>0</v>
      </c>
      <c r="D848" s="21"/>
      <c r="E848" s="21">
        <f t="shared" ref="E848:E850" si="444">SUM(C848,D848)</f>
        <v>0</v>
      </c>
      <c r="F848" s="21"/>
      <c r="G848" s="21"/>
      <c r="H848" s="22"/>
      <c r="I848" s="3">
        <f t="shared" si="430"/>
        <v>0</v>
      </c>
    </row>
    <row r="849" spans="1:9" s="2" customFormat="1" hidden="1" x14ac:dyDescent="0.2">
      <c r="A849" s="27" t="s">
        <v>15</v>
      </c>
      <c r="B849" s="52" t="s">
        <v>27</v>
      </c>
      <c r="C849" s="21">
        <v>0</v>
      </c>
      <c r="D849" s="21"/>
      <c r="E849" s="21">
        <f t="shared" si="444"/>
        <v>0</v>
      </c>
      <c r="F849" s="21"/>
      <c r="G849" s="21"/>
      <c r="H849" s="22"/>
      <c r="I849" s="3">
        <f t="shared" si="430"/>
        <v>0</v>
      </c>
    </row>
    <row r="850" spans="1:9" s="2" customFormat="1" hidden="1" x14ac:dyDescent="0.2">
      <c r="A850" s="27" t="s">
        <v>17</v>
      </c>
      <c r="B850" s="52" t="s">
        <v>28</v>
      </c>
      <c r="C850" s="21">
        <v>0</v>
      </c>
      <c r="D850" s="21"/>
      <c r="E850" s="21">
        <f t="shared" si="444"/>
        <v>0</v>
      </c>
      <c r="F850" s="21"/>
      <c r="G850" s="21"/>
      <c r="H850" s="22"/>
      <c r="I850" s="3">
        <f t="shared" si="430"/>
        <v>0</v>
      </c>
    </row>
    <row r="851" spans="1:9" x14ac:dyDescent="0.2">
      <c r="A851" s="148" t="s">
        <v>80</v>
      </c>
      <c r="B851" s="149"/>
      <c r="C851" s="150">
        <v>50</v>
      </c>
      <c r="D851" s="150">
        <f t="shared" ref="D851:H851" si="445">SUM(D852,D855,D878)</f>
        <v>0</v>
      </c>
      <c r="E851" s="150">
        <f t="shared" si="445"/>
        <v>50</v>
      </c>
      <c r="F851" s="150">
        <f t="shared" si="445"/>
        <v>0</v>
      </c>
      <c r="G851" s="150">
        <f t="shared" si="445"/>
        <v>0</v>
      </c>
      <c r="H851" s="151">
        <f t="shared" si="445"/>
        <v>0</v>
      </c>
      <c r="I851" s="119">
        <f t="shared" si="430"/>
        <v>50</v>
      </c>
    </row>
    <row r="852" spans="1:9" x14ac:dyDescent="0.2">
      <c r="A852" s="31" t="s">
        <v>30</v>
      </c>
      <c r="B852" s="55">
        <v>20</v>
      </c>
      <c r="C852" s="24">
        <v>2</v>
      </c>
      <c r="D852" s="24">
        <f t="shared" ref="D852:H852" si="446">SUM(D853)</f>
        <v>0</v>
      </c>
      <c r="E852" s="24">
        <f t="shared" si="446"/>
        <v>2</v>
      </c>
      <c r="F852" s="24">
        <f t="shared" si="446"/>
        <v>0</v>
      </c>
      <c r="G852" s="24">
        <f t="shared" si="446"/>
        <v>0</v>
      </c>
      <c r="H852" s="25">
        <f t="shared" si="446"/>
        <v>0</v>
      </c>
      <c r="I852" s="119">
        <f t="shared" si="430"/>
        <v>2</v>
      </c>
    </row>
    <row r="853" spans="1:9" x14ac:dyDescent="0.2">
      <c r="A853" s="27" t="s">
        <v>31</v>
      </c>
      <c r="B853" s="56" t="s">
        <v>32</v>
      </c>
      <c r="C853" s="101">
        <v>2</v>
      </c>
      <c r="D853" s="101"/>
      <c r="E853" s="101">
        <f>C853+D853</f>
        <v>2</v>
      </c>
      <c r="F853" s="101"/>
      <c r="G853" s="101"/>
      <c r="H853" s="143"/>
      <c r="I853" s="119">
        <f t="shared" si="430"/>
        <v>2</v>
      </c>
    </row>
    <row r="854" spans="1:9" s="2" customFormat="1" hidden="1" x14ac:dyDescent="0.2">
      <c r="A854" s="27"/>
      <c r="B854" s="51"/>
      <c r="C854" s="21"/>
      <c r="D854" s="21"/>
      <c r="E854" s="21"/>
      <c r="F854" s="21"/>
      <c r="G854" s="21"/>
      <c r="H854" s="22"/>
      <c r="I854" s="3">
        <f t="shared" si="430"/>
        <v>0</v>
      </c>
    </row>
    <row r="855" spans="1:9" ht="25.5" x14ac:dyDescent="0.2">
      <c r="A855" s="31" t="s">
        <v>33</v>
      </c>
      <c r="B855" s="57">
        <v>58</v>
      </c>
      <c r="C855" s="24">
        <v>48</v>
      </c>
      <c r="D855" s="24">
        <f t="shared" ref="D855:H855" si="447">SUM(D856,D863,D870)</f>
        <v>0</v>
      </c>
      <c r="E855" s="24">
        <f t="shared" si="447"/>
        <v>48</v>
      </c>
      <c r="F855" s="24">
        <f t="shared" si="447"/>
        <v>0</v>
      </c>
      <c r="G855" s="24">
        <f t="shared" si="447"/>
        <v>0</v>
      </c>
      <c r="H855" s="25">
        <f t="shared" si="447"/>
        <v>0</v>
      </c>
      <c r="I855" s="119">
        <f t="shared" si="430"/>
        <v>48</v>
      </c>
    </row>
    <row r="856" spans="1:9" s="2" customFormat="1" hidden="1" x14ac:dyDescent="0.2">
      <c r="A856" s="31" t="s">
        <v>34</v>
      </c>
      <c r="B856" s="58" t="s">
        <v>35</v>
      </c>
      <c r="C856" s="24">
        <v>0</v>
      </c>
      <c r="D856" s="24">
        <f t="shared" ref="D856:H856" si="448">SUM(D860,D861,D862)</f>
        <v>0</v>
      </c>
      <c r="E856" s="24">
        <f t="shared" si="448"/>
        <v>0</v>
      </c>
      <c r="F856" s="24">
        <f t="shared" si="448"/>
        <v>0</v>
      </c>
      <c r="G856" s="24">
        <f t="shared" si="448"/>
        <v>0</v>
      </c>
      <c r="H856" s="25">
        <f t="shared" si="448"/>
        <v>0</v>
      </c>
      <c r="I856" s="3">
        <f t="shared" si="430"/>
        <v>0</v>
      </c>
    </row>
    <row r="857" spans="1:9" s="2" customFormat="1" hidden="1" x14ac:dyDescent="0.2">
      <c r="A857" s="32" t="s">
        <v>1</v>
      </c>
      <c r="B857" s="59"/>
      <c r="C857" s="24"/>
      <c r="D857" s="24"/>
      <c r="E857" s="24"/>
      <c r="F857" s="24"/>
      <c r="G857" s="24"/>
      <c r="H857" s="25"/>
      <c r="I857" s="3">
        <f t="shared" si="430"/>
        <v>0</v>
      </c>
    </row>
    <row r="858" spans="1:9" s="2" customFormat="1" hidden="1" x14ac:dyDescent="0.2">
      <c r="A858" s="32" t="s">
        <v>36</v>
      </c>
      <c r="B858" s="59"/>
      <c r="C858" s="24">
        <v>0</v>
      </c>
      <c r="D858" s="24">
        <f t="shared" ref="D858:H858" si="449">D860+D861+D862-D859</f>
        <v>0</v>
      </c>
      <c r="E858" s="24">
        <f t="shared" si="449"/>
        <v>0</v>
      </c>
      <c r="F858" s="24">
        <f t="shared" si="449"/>
        <v>0</v>
      </c>
      <c r="G858" s="24">
        <f t="shared" si="449"/>
        <v>0</v>
      </c>
      <c r="H858" s="25">
        <f t="shared" si="449"/>
        <v>0</v>
      </c>
      <c r="I858" s="3">
        <f t="shared" si="430"/>
        <v>0</v>
      </c>
    </row>
    <row r="859" spans="1:9" s="2" customFormat="1" hidden="1" x14ac:dyDescent="0.2">
      <c r="A859" s="32" t="s">
        <v>37</v>
      </c>
      <c r="B859" s="59"/>
      <c r="C859" s="24">
        <v>0</v>
      </c>
      <c r="D859" s="24"/>
      <c r="E859" s="24">
        <f t="shared" ref="E859:E862" si="450">C859+D859</f>
        <v>0</v>
      </c>
      <c r="F859" s="24"/>
      <c r="G859" s="24"/>
      <c r="H859" s="25"/>
      <c r="I859" s="3">
        <f t="shared" si="430"/>
        <v>0</v>
      </c>
    </row>
    <row r="860" spans="1:9" s="2" customFormat="1" hidden="1" x14ac:dyDescent="0.2">
      <c r="A860" s="20" t="s">
        <v>38</v>
      </c>
      <c r="B860" s="60" t="s">
        <v>39</v>
      </c>
      <c r="C860" s="21">
        <v>0</v>
      </c>
      <c r="D860" s="21"/>
      <c r="E860" s="21">
        <f t="shared" si="450"/>
        <v>0</v>
      </c>
      <c r="F860" s="21"/>
      <c r="G860" s="21"/>
      <c r="H860" s="22"/>
      <c r="I860" s="3">
        <f t="shared" si="430"/>
        <v>0</v>
      </c>
    </row>
    <row r="861" spans="1:9" s="2" customFormat="1" hidden="1" x14ac:dyDescent="0.2">
      <c r="A861" s="20" t="s">
        <v>40</v>
      </c>
      <c r="B861" s="60" t="s">
        <v>41</v>
      </c>
      <c r="C861" s="21">
        <v>0</v>
      </c>
      <c r="D861" s="21"/>
      <c r="E861" s="21">
        <f t="shared" si="450"/>
        <v>0</v>
      </c>
      <c r="F861" s="21"/>
      <c r="G861" s="21"/>
      <c r="H861" s="22"/>
      <c r="I861" s="3">
        <f t="shared" si="430"/>
        <v>0</v>
      </c>
    </row>
    <row r="862" spans="1:9" s="2" customFormat="1" hidden="1" x14ac:dyDescent="0.2">
      <c r="A862" s="20" t="s">
        <v>42</v>
      </c>
      <c r="B862" s="61" t="s">
        <v>43</v>
      </c>
      <c r="C862" s="21">
        <v>0</v>
      </c>
      <c r="D862" s="21"/>
      <c r="E862" s="21">
        <f t="shared" si="450"/>
        <v>0</v>
      </c>
      <c r="F862" s="21"/>
      <c r="G862" s="21"/>
      <c r="H862" s="22"/>
      <c r="I862" s="3">
        <f t="shared" si="430"/>
        <v>0</v>
      </c>
    </row>
    <row r="863" spans="1:9" s="2" customFormat="1" hidden="1" x14ac:dyDescent="0.2">
      <c r="A863" s="31" t="s">
        <v>44</v>
      </c>
      <c r="B863" s="62" t="s">
        <v>45</v>
      </c>
      <c r="C863" s="24">
        <v>0</v>
      </c>
      <c r="D863" s="24">
        <f t="shared" ref="D863:H863" si="451">SUM(D867,D868,D869)</f>
        <v>0</v>
      </c>
      <c r="E863" s="24">
        <f t="shared" si="451"/>
        <v>0</v>
      </c>
      <c r="F863" s="24">
        <f t="shared" si="451"/>
        <v>0</v>
      </c>
      <c r="G863" s="24">
        <f t="shared" si="451"/>
        <v>0</v>
      </c>
      <c r="H863" s="25">
        <f t="shared" si="451"/>
        <v>0</v>
      </c>
      <c r="I863" s="3">
        <f t="shared" si="430"/>
        <v>0</v>
      </c>
    </row>
    <row r="864" spans="1:9" s="2" customFormat="1" hidden="1" x14ac:dyDescent="0.2">
      <c r="A864" s="82" t="s">
        <v>1</v>
      </c>
      <c r="B864" s="62"/>
      <c r="C864" s="24"/>
      <c r="D864" s="24"/>
      <c r="E864" s="24"/>
      <c r="F864" s="24"/>
      <c r="G864" s="24"/>
      <c r="H864" s="25"/>
      <c r="I864" s="3">
        <f t="shared" si="430"/>
        <v>0</v>
      </c>
    </row>
    <row r="865" spans="1:11" s="2" customFormat="1" hidden="1" x14ac:dyDescent="0.2">
      <c r="A865" s="32" t="s">
        <v>36</v>
      </c>
      <c r="B865" s="59"/>
      <c r="C865" s="24">
        <v>0</v>
      </c>
      <c r="D865" s="24">
        <f t="shared" ref="D865:H865" si="452">D867+D868+D869-D866</f>
        <v>0</v>
      </c>
      <c r="E865" s="24">
        <f t="shared" si="452"/>
        <v>0</v>
      </c>
      <c r="F865" s="24">
        <f t="shared" si="452"/>
        <v>0</v>
      </c>
      <c r="G865" s="24">
        <f t="shared" si="452"/>
        <v>0</v>
      </c>
      <c r="H865" s="25">
        <f t="shared" si="452"/>
        <v>0</v>
      </c>
      <c r="I865" s="3">
        <f t="shared" si="430"/>
        <v>0</v>
      </c>
    </row>
    <row r="866" spans="1:11" s="2" customFormat="1" hidden="1" x14ac:dyDescent="0.2">
      <c r="A866" s="32" t="s">
        <v>37</v>
      </c>
      <c r="B866" s="59"/>
      <c r="C866" s="24">
        <v>0</v>
      </c>
      <c r="D866" s="24"/>
      <c r="E866" s="24">
        <f t="shared" ref="E866:E869" si="453">C866+D866</f>
        <v>0</v>
      </c>
      <c r="F866" s="24"/>
      <c r="G866" s="24"/>
      <c r="H866" s="25"/>
      <c r="I866" s="3">
        <f t="shared" si="430"/>
        <v>0</v>
      </c>
    </row>
    <row r="867" spans="1:11" s="2" customFormat="1" hidden="1" x14ac:dyDescent="0.2">
      <c r="A867" s="20" t="s">
        <v>38</v>
      </c>
      <c r="B867" s="61" t="s">
        <v>46</v>
      </c>
      <c r="C867" s="21">
        <v>0</v>
      </c>
      <c r="D867" s="21"/>
      <c r="E867" s="21">
        <f t="shared" si="453"/>
        <v>0</v>
      </c>
      <c r="F867" s="21"/>
      <c r="G867" s="21"/>
      <c r="H867" s="22"/>
      <c r="I867" s="3">
        <f t="shared" si="430"/>
        <v>0</v>
      </c>
    </row>
    <row r="868" spans="1:11" s="2" customFormat="1" hidden="1" x14ac:dyDescent="0.2">
      <c r="A868" s="20" t="s">
        <v>40</v>
      </c>
      <c r="B868" s="61" t="s">
        <v>47</v>
      </c>
      <c r="C868" s="21">
        <v>0</v>
      </c>
      <c r="D868" s="21"/>
      <c r="E868" s="21">
        <f t="shared" si="453"/>
        <v>0</v>
      </c>
      <c r="F868" s="21"/>
      <c r="G868" s="21"/>
      <c r="H868" s="22"/>
      <c r="I868" s="3">
        <f t="shared" si="430"/>
        <v>0</v>
      </c>
    </row>
    <row r="869" spans="1:11" s="2" customFormat="1" hidden="1" x14ac:dyDescent="0.2">
      <c r="A869" s="20" t="s">
        <v>42</v>
      </c>
      <c r="B869" s="61" t="s">
        <v>48</v>
      </c>
      <c r="C869" s="21">
        <v>0</v>
      </c>
      <c r="D869" s="21"/>
      <c r="E869" s="21">
        <f t="shared" si="453"/>
        <v>0</v>
      </c>
      <c r="F869" s="21"/>
      <c r="G869" s="21"/>
      <c r="H869" s="22"/>
      <c r="I869" s="3">
        <f t="shared" si="430"/>
        <v>0</v>
      </c>
    </row>
    <row r="870" spans="1:11" x14ac:dyDescent="0.2">
      <c r="A870" s="31" t="s">
        <v>49</v>
      </c>
      <c r="B870" s="63" t="s">
        <v>50</v>
      </c>
      <c r="C870" s="24">
        <v>48</v>
      </c>
      <c r="D870" s="24">
        <f t="shared" ref="D870:H870" si="454">SUM(D874,D875,D876)</f>
        <v>0</v>
      </c>
      <c r="E870" s="24">
        <f t="shared" si="454"/>
        <v>48</v>
      </c>
      <c r="F870" s="24">
        <f t="shared" si="454"/>
        <v>0</v>
      </c>
      <c r="G870" s="24">
        <f t="shared" si="454"/>
        <v>0</v>
      </c>
      <c r="H870" s="25">
        <f t="shared" si="454"/>
        <v>0</v>
      </c>
      <c r="I870" s="119">
        <f t="shared" si="430"/>
        <v>48</v>
      </c>
    </row>
    <row r="871" spans="1:11" s="2" customFormat="1" hidden="1" x14ac:dyDescent="0.2">
      <c r="A871" s="82" t="s">
        <v>1</v>
      </c>
      <c r="B871" s="63"/>
      <c r="C871" s="24"/>
      <c r="D871" s="24"/>
      <c r="E871" s="24"/>
      <c r="F871" s="24"/>
      <c r="G871" s="24"/>
      <c r="H871" s="25"/>
      <c r="I871" s="3">
        <f t="shared" si="430"/>
        <v>0</v>
      </c>
    </row>
    <row r="872" spans="1:11" s="161" customFormat="1" x14ac:dyDescent="0.2">
      <c r="A872" s="32" t="s">
        <v>36</v>
      </c>
      <c r="B872" s="59"/>
      <c r="C872" s="41">
        <v>48</v>
      </c>
      <c r="D872" s="41">
        <f t="shared" ref="D872:H872" si="455">D874+D875+D876-D873</f>
        <v>0</v>
      </c>
      <c r="E872" s="41">
        <f t="shared" si="455"/>
        <v>48</v>
      </c>
      <c r="F872" s="41">
        <f t="shared" si="455"/>
        <v>0</v>
      </c>
      <c r="G872" s="41">
        <f t="shared" si="455"/>
        <v>0</v>
      </c>
      <c r="H872" s="42">
        <f t="shared" si="455"/>
        <v>0</v>
      </c>
      <c r="I872" s="160">
        <f t="shared" si="430"/>
        <v>48</v>
      </c>
    </row>
    <row r="873" spans="1:11" s="40" customFormat="1" hidden="1" x14ac:dyDescent="0.2">
      <c r="A873" s="32" t="s">
        <v>37</v>
      </c>
      <c r="B873" s="59"/>
      <c r="C873" s="41">
        <v>0</v>
      </c>
      <c r="D873" s="41"/>
      <c r="E873" s="41">
        <f t="shared" ref="E873:E876" si="456">C873+D873</f>
        <v>0</v>
      </c>
      <c r="F873" s="41"/>
      <c r="G873" s="41"/>
      <c r="H873" s="42"/>
      <c r="I873" s="39">
        <f t="shared" si="430"/>
        <v>0</v>
      </c>
    </row>
    <row r="874" spans="1:11" x14ac:dyDescent="0.2">
      <c r="A874" s="20" t="s">
        <v>38</v>
      </c>
      <c r="B874" s="61" t="s">
        <v>51</v>
      </c>
      <c r="C874" s="101">
        <v>4.8</v>
      </c>
      <c r="D874" s="101"/>
      <c r="E874" s="101">
        <f t="shared" si="456"/>
        <v>4.8</v>
      </c>
      <c r="F874" s="101"/>
      <c r="G874" s="101"/>
      <c r="H874" s="143"/>
      <c r="I874" s="119">
        <f t="shared" si="430"/>
        <v>4.8</v>
      </c>
      <c r="J874" s="117">
        <v>0.05</v>
      </c>
      <c r="K874" s="117">
        <v>0.05</v>
      </c>
    </row>
    <row r="875" spans="1:11" x14ac:dyDescent="0.2">
      <c r="A875" s="20" t="s">
        <v>40</v>
      </c>
      <c r="B875" s="61" t="s">
        <v>52</v>
      </c>
      <c r="C875" s="101">
        <v>43.2</v>
      </c>
      <c r="D875" s="101"/>
      <c r="E875" s="101">
        <f t="shared" si="456"/>
        <v>43.2</v>
      </c>
      <c r="F875" s="101"/>
      <c r="G875" s="101"/>
      <c r="H875" s="143"/>
      <c r="I875" s="119">
        <f t="shared" si="430"/>
        <v>43.2</v>
      </c>
      <c r="J875" s="117">
        <v>0.9</v>
      </c>
    </row>
    <row r="876" spans="1:11" s="2" customFormat="1" hidden="1" x14ac:dyDescent="0.2">
      <c r="A876" s="20" t="s">
        <v>42</v>
      </c>
      <c r="B876" s="61" t="s">
        <v>53</v>
      </c>
      <c r="C876" s="21">
        <v>0</v>
      </c>
      <c r="D876" s="21"/>
      <c r="E876" s="21">
        <f t="shared" si="456"/>
        <v>0</v>
      </c>
      <c r="F876" s="21"/>
      <c r="G876" s="21"/>
      <c r="H876" s="22"/>
      <c r="I876" s="3">
        <f t="shared" si="430"/>
        <v>0</v>
      </c>
    </row>
    <row r="877" spans="1:11" s="2" customFormat="1" hidden="1" x14ac:dyDescent="0.2">
      <c r="A877" s="83"/>
      <c r="B877" s="95"/>
      <c r="C877" s="21"/>
      <c r="D877" s="21"/>
      <c r="E877" s="21"/>
      <c r="F877" s="21"/>
      <c r="G877" s="21"/>
      <c r="H877" s="22"/>
      <c r="I877" s="3">
        <f t="shared" si="430"/>
        <v>0</v>
      </c>
    </row>
    <row r="878" spans="1:11" s="2" customFormat="1" hidden="1" x14ac:dyDescent="0.2">
      <c r="A878" s="26" t="s">
        <v>54</v>
      </c>
      <c r="B878" s="63" t="s">
        <v>55</v>
      </c>
      <c r="C878" s="24">
        <v>0</v>
      </c>
      <c r="D878" s="24"/>
      <c r="E878" s="24">
        <f>C878+D878</f>
        <v>0</v>
      </c>
      <c r="F878" s="24"/>
      <c r="G878" s="24"/>
      <c r="H878" s="25"/>
      <c r="I878" s="3">
        <f t="shared" si="430"/>
        <v>0</v>
      </c>
    </row>
    <row r="879" spans="1:11" s="2" customFormat="1" hidden="1" x14ac:dyDescent="0.2">
      <c r="A879" s="83"/>
      <c r="B879" s="95"/>
      <c r="C879" s="21"/>
      <c r="D879" s="21"/>
      <c r="E879" s="21"/>
      <c r="F879" s="21"/>
      <c r="G879" s="21"/>
      <c r="H879" s="22"/>
      <c r="I879" s="3">
        <f t="shared" si="430"/>
        <v>0</v>
      </c>
    </row>
    <row r="880" spans="1:11" s="2" customFormat="1" hidden="1" x14ac:dyDescent="0.2">
      <c r="A880" s="26" t="s">
        <v>56</v>
      </c>
      <c r="B880" s="63"/>
      <c r="C880" s="24">
        <v>0</v>
      </c>
      <c r="D880" s="24">
        <f t="shared" ref="D880:H880" si="457">D833-D851</f>
        <v>0</v>
      </c>
      <c r="E880" s="24">
        <f t="shared" si="457"/>
        <v>0</v>
      </c>
      <c r="F880" s="24">
        <f t="shared" si="457"/>
        <v>0</v>
      </c>
      <c r="G880" s="24">
        <f t="shared" si="457"/>
        <v>0</v>
      </c>
      <c r="H880" s="25">
        <f t="shared" si="457"/>
        <v>0</v>
      </c>
      <c r="I880" s="3">
        <f t="shared" si="430"/>
        <v>0</v>
      </c>
    </row>
    <row r="881" spans="1:9" s="2" customFormat="1" hidden="1" x14ac:dyDescent="0.2">
      <c r="A881" s="81"/>
      <c r="B881" s="95"/>
      <c r="C881" s="21"/>
      <c r="D881" s="21"/>
      <c r="E881" s="21"/>
      <c r="F881" s="21"/>
      <c r="G881" s="21"/>
      <c r="H881" s="22"/>
      <c r="I881" s="3">
        <f t="shared" si="430"/>
        <v>0</v>
      </c>
    </row>
    <row r="882" spans="1:9" s="6" customFormat="1" ht="63.75" hidden="1" x14ac:dyDescent="0.2">
      <c r="A882" s="77" t="s">
        <v>75</v>
      </c>
      <c r="B882" s="78"/>
      <c r="C882" s="79">
        <v>0</v>
      </c>
      <c r="D882" s="79">
        <f t="shared" ref="D882:H882" si="458">D883</f>
        <v>0</v>
      </c>
      <c r="E882" s="79">
        <f t="shared" si="458"/>
        <v>0</v>
      </c>
      <c r="F882" s="79">
        <f t="shared" si="458"/>
        <v>0</v>
      </c>
      <c r="G882" s="79">
        <f t="shared" si="458"/>
        <v>0</v>
      </c>
      <c r="H882" s="80">
        <f t="shared" si="458"/>
        <v>0</v>
      </c>
      <c r="I882" s="19">
        <f t="shared" ref="I882:I929" si="459">SUM(E882:H882)</f>
        <v>0</v>
      </c>
    </row>
    <row r="883" spans="1:9" s="40" customFormat="1" hidden="1" x14ac:dyDescent="0.2">
      <c r="A883" s="36" t="s">
        <v>61</v>
      </c>
      <c r="B883" s="65"/>
      <c r="C883" s="37">
        <v>0</v>
      </c>
      <c r="D883" s="37">
        <f t="shared" ref="D883:H883" si="460">SUM(D884,D885,D886,D887)</f>
        <v>0</v>
      </c>
      <c r="E883" s="37">
        <f t="shared" si="460"/>
        <v>0</v>
      </c>
      <c r="F883" s="37">
        <f t="shared" si="460"/>
        <v>0</v>
      </c>
      <c r="G883" s="37">
        <f t="shared" si="460"/>
        <v>0</v>
      </c>
      <c r="H883" s="38">
        <f t="shared" si="460"/>
        <v>0</v>
      </c>
      <c r="I883" s="39">
        <f t="shared" si="459"/>
        <v>0</v>
      </c>
    </row>
    <row r="884" spans="1:9" s="2" customFormat="1" hidden="1" x14ac:dyDescent="0.2">
      <c r="A884" s="20" t="s">
        <v>6</v>
      </c>
      <c r="B884" s="48"/>
      <c r="C884" s="21">
        <v>0</v>
      </c>
      <c r="D884" s="21"/>
      <c r="E884" s="21">
        <f>SUM(C884,D884)</f>
        <v>0</v>
      </c>
      <c r="F884" s="21"/>
      <c r="G884" s="21"/>
      <c r="H884" s="22"/>
      <c r="I884" s="3">
        <f t="shared" si="459"/>
        <v>0</v>
      </c>
    </row>
    <row r="885" spans="1:9" s="2" customFormat="1" hidden="1" x14ac:dyDescent="0.2">
      <c r="A885" s="20" t="s">
        <v>7</v>
      </c>
      <c r="B885" s="94"/>
      <c r="C885" s="21">
        <v>0</v>
      </c>
      <c r="D885" s="21"/>
      <c r="E885" s="21">
        <f t="shared" ref="E885:E886" si="461">SUM(C885,D885)</f>
        <v>0</v>
      </c>
      <c r="F885" s="21"/>
      <c r="G885" s="21"/>
      <c r="H885" s="22"/>
      <c r="I885" s="3">
        <f t="shared" si="459"/>
        <v>0</v>
      </c>
    </row>
    <row r="886" spans="1:9" s="2" customFormat="1" ht="38.25" hidden="1" x14ac:dyDescent="0.2">
      <c r="A886" s="20" t="s">
        <v>8</v>
      </c>
      <c r="B886" s="48">
        <v>420269</v>
      </c>
      <c r="C886" s="21">
        <v>0</v>
      </c>
      <c r="D886" s="21"/>
      <c r="E886" s="21">
        <f t="shared" si="461"/>
        <v>0</v>
      </c>
      <c r="F886" s="21"/>
      <c r="G886" s="21"/>
      <c r="H886" s="22"/>
      <c r="I886" s="3">
        <f t="shared" si="459"/>
        <v>0</v>
      </c>
    </row>
    <row r="887" spans="1:9" s="2" customFormat="1" ht="25.5" hidden="1" x14ac:dyDescent="0.2">
      <c r="A887" s="23" t="s">
        <v>9</v>
      </c>
      <c r="B887" s="49" t="s">
        <v>10</v>
      </c>
      <c r="C887" s="24">
        <v>0</v>
      </c>
      <c r="D887" s="24">
        <f t="shared" ref="D887:H887" si="462">SUM(D888,D892,D896)</f>
        <v>0</v>
      </c>
      <c r="E887" s="24">
        <f t="shared" si="462"/>
        <v>0</v>
      </c>
      <c r="F887" s="24">
        <f t="shared" si="462"/>
        <v>0</v>
      </c>
      <c r="G887" s="24">
        <f t="shared" si="462"/>
        <v>0</v>
      </c>
      <c r="H887" s="25">
        <f t="shared" si="462"/>
        <v>0</v>
      </c>
      <c r="I887" s="3">
        <f t="shared" si="459"/>
        <v>0</v>
      </c>
    </row>
    <row r="888" spans="1:9" s="2" customFormat="1" hidden="1" x14ac:dyDescent="0.2">
      <c r="A888" s="26" t="s">
        <v>11</v>
      </c>
      <c r="B888" s="50" t="s">
        <v>12</v>
      </c>
      <c r="C888" s="24">
        <v>0</v>
      </c>
      <c r="D888" s="24">
        <f t="shared" ref="D888:H888" si="463">SUM(D889:D891)</f>
        <v>0</v>
      </c>
      <c r="E888" s="24">
        <f t="shared" si="463"/>
        <v>0</v>
      </c>
      <c r="F888" s="24">
        <f t="shared" si="463"/>
        <v>0</v>
      </c>
      <c r="G888" s="24">
        <f t="shared" si="463"/>
        <v>0</v>
      </c>
      <c r="H888" s="25">
        <f t="shared" si="463"/>
        <v>0</v>
      </c>
      <c r="I888" s="3">
        <f t="shared" si="459"/>
        <v>0</v>
      </c>
    </row>
    <row r="889" spans="1:9" s="2" customFormat="1" hidden="1" x14ac:dyDescent="0.2">
      <c r="A889" s="27" t="s">
        <v>13</v>
      </c>
      <c r="B889" s="51" t="s">
        <v>14</v>
      </c>
      <c r="C889" s="21">
        <v>0</v>
      </c>
      <c r="D889" s="21"/>
      <c r="E889" s="21">
        <f t="shared" ref="E889:E891" si="464">SUM(C889,D889)</f>
        <v>0</v>
      </c>
      <c r="F889" s="21"/>
      <c r="G889" s="21"/>
      <c r="H889" s="22"/>
      <c r="I889" s="3">
        <f t="shared" si="459"/>
        <v>0</v>
      </c>
    </row>
    <row r="890" spans="1:9" s="2" customFormat="1" hidden="1" x14ac:dyDescent="0.2">
      <c r="A890" s="27" t="s">
        <v>15</v>
      </c>
      <c r="B890" s="52" t="s">
        <v>16</v>
      </c>
      <c r="C890" s="21">
        <v>0</v>
      </c>
      <c r="D890" s="21"/>
      <c r="E890" s="21">
        <f t="shared" si="464"/>
        <v>0</v>
      </c>
      <c r="F890" s="21"/>
      <c r="G890" s="21"/>
      <c r="H890" s="22"/>
      <c r="I890" s="3">
        <f t="shared" si="459"/>
        <v>0</v>
      </c>
    </row>
    <row r="891" spans="1:9" s="2" customFormat="1" hidden="1" x14ac:dyDescent="0.2">
      <c r="A891" s="27" t="s">
        <v>17</v>
      </c>
      <c r="B891" s="52" t="s">
        <v>18</v>
      </c>
      <c r="C891" s="21">
        <v>0</v>
      </c>
      <c r="D891" s="21"/>
      <c r="E891" s="21">
        <f t="shared" si="464"/>
        <v>0</v>
      </c>
      <c r="F891" s="21"/>
      <c r="G891" s="21"/>
      <c r="H891" s="22"/>
      <c r="I891" s="3">
        <f t="shared" si="459"/>
        <v>0</v>
      </c>
    </row>
    <row r="892" spans="1:9" s="2" customFormat="1" hidden="1" x14ac:dyDescent="0.2">
      <c r="A892" s="26" t="s">
        <v>19</v>
      </c>
      <c r="B892" s="53" t="s">
        <v>20</v>
      </c>
      <c r="C892" s="24">
        <v>0</v>
      </c>
      <c r="D892" s="24">
        <f t="shared" ref="D892:H892" si="465">SUM(D893:D895)</f>
        <v>0</v>
      </c>
      <c r="E892" s="24">
        <f t="shared" si="465"/>
        <v>0</v>
      </c>
      <c r="F892" s="24">
        <f t="shared" si="465"/>
        <v>0</v>
      </c>
      <c r="G892" s="24">
        <f t="shared" si="465"/>
        <v>0</v>
      </c>
      <c r="H892" s="25">
        <f t="shared" si="465"/>
        <v>0</v>
      </c>
      <c r="I892" s="3">
        <f t="shared" si="459"/>
        <v>0</v>
      </c>
    </row>
    <row r="893" spans="1:9" s="2" customFormat="1" hidden="1" x14ac:dyDescent="0.2">
      <c r="A893" s="27" t="s">
        <v>13</v>
      </c>
      <c r="B893" s="52" t="s">
        <v>21</v>
      </c>
      <c r="C893" s="21">
        <v>0</v>
      </c>
      <c r="D893" s="21"/>
      <c r="E893" s="21">
        <f t="shared" ref="E893:E895" si="466">SUM(C893,D893)</f>
        <v>0</v>
      </c>
      <c r="F893" s="21"/>
      <c r="G893" s="21"/>
      <c r="H893" s="22"/>
      <c r="I893" s="3">
        <f t="shared" si="459"/>
        <v>0</v>
      </c>
    </row>
    <row r="894" spans="1:9" s="2" customFormat="1" hidden="1" x14ac:dyDescent="0.2">
      <c r="A894" s="27" t="s">
        <v>15</v>
      </c>
      <c r="B894" s="52" t="s">
        <v>22</v>
      </c>
      <c r="C894" s="21">
        <v>0</v>
      </c>
      <c r="D894" s="21"/>
      <c r="E894" s="21">
        <f t="shared" si="466"/>
        <v>0</v>
      </c>
      <c r="F894" s="21"/>
      <c r="G894" s="21"/>
      <c r="H894" s="22"/>
      <c r="I894" s="3">
        <f t="shared" si="459"/>
        <v>0</v>
      </c>
    </row>
    <row r="895" spans="1:9" s="2" customFormat="1" hidden="1" x14ac:dyDescent="0.2">
      <c r="A895" s="27" t="s">
        <v>17</v>
      </c>
      <c r="B895" s="52" t="s">
        <v>23</v>
      </c>
      <c r="C895" s="21">
        <v>0</v>
      </c>
      <c r="D895" s="21"/>
      <c r="E895" s="21">
        <f t="shared" si="466"/>
        <v>0</v>
      </c>
      <c r="F895" s="21"/>
      <c r="G895" s="21"/>
      <c r="H895" s="22"/>
      <c r="I895" s="3">
        <f t="shared" si="459"/>
        <v>0</v>
      </c>
    </row>
    <row r="896" spans="1:9" s="2" customFormat="1" hidden="1" x14ac:dyDescent="0.2">
      <c r="A896" s="26" t="s">
        <v>24</v>
      </c>
      <c r="B896" s="53" t="s">
        <v>25</v>
      </c>
      <c r="C896" s="24">
        <v>0</v>
      </c>
      <c r="D896" s="24">
        <f t="shared" ref="D896:H896" si="467">SUM(D897:D899)</f>
        <v>0</v>
      </c>
      <c r="E896" s="24">
        <f t="shared" si="467"/>
        <v>0</v>
      </c>
      <c r="F896" s="24">
        <f t="shared" si="467"/>
        <v>0</v>
      </c>
      <c r="G896" s="24">
        <f t="shared" si="467"/>
        <v>0</v>
      </c>
      <c r="H896" s="25">
        <f t="shared" si="467"/>
        <v>0</v>
      </c>
      <c r="I896" s="3">
        <f t="shared" si="459"/>
        <v>0</v>
      </c>
    </row>
    <row r="897" spans="1:11" s="2" customFormat="1" hidden="1" x14ac:dyDescent="0.2">
      <c r="A897" s="27" t="s">
        <v>13</v>
      </c>
      <c r="B897" s="52" t="s">
        <v>26</v>
      </c>
      <c r="C897" s="21">
        <v>0</v>
      </c>
      <c r="D897" s="21"/>
      <c r="E897" s="21">
        <f t="shared" ref="E897:E899" si="468">SUM(C897,D897)</f>
        <v>0</v>
      </c>
      <c r="F897" s="21"/>
      <c r="G897" s="21"/>
      <c r="H897" s="22"/>
      <c r="I897" s="3">
        <f t="shared" si="459"/>
        <v>0</v>
      </c>
    </row>
    <row r="898" spans="1:11" s="2" customFormat="1" hidden="1" x14ac:dyDescent="0.2">
      <c r="A898" s="27" t="s">
        <v>15</v>
      </c>
      <c r="B898" s="52" t="s">
        <v>27</v>
      </c>
      <c r="C898" s="21">
        <v>0</v>
      </c>
      <c r="D898" s="21"/>
      <c r="E898" s="21">
        <f t="shared" si="468"/>
        <v>0</v>
      </c>
      <c r="F898" s="21"/>
      <c r="G898" s="21"/>
      <c r="H898" s="22"/>
      <c r="I898" s="3">
        <f t="shared" si="459"/>
        <v>0</v>
      </c>
    </row>
    <row r="899" spans="1:11" s="2" customFormat="1" hidden="1" x14ac:dyDescent="0.2">
      <c r="A899" s="27" t="s">
        <v>17</v>
      </c>
      <c r="B899" s="52" t="s">
        <v>28</v>
      </c>
      <c r="C899" s="21">
        <v>0</v>
      </c>
      <c r="D899" s="21"/>
      <c r="E899" s="21">
        <f t="shared" si="468"/>
        <v>0</v>
      </c>
      <c r="F899" s="21"/>
      <c r="G899" s="21"/>
      <c r="H899" s="22"/>
      <c r="I899" s="3">
        <f t="shared" si="459"/>
        <v>0</v>
      </c>
    </row>
    <row r="900" spans="1:11" s="40" customFormat="1" hidden="1" x14ac:dyDescent="0.2">
      <c r="A900" s="36" t="s">
        <v>80</v>
      </c>
      <c r="B900" s="65"/>
      <c r="C900" s="37">
        <v>0</v>
      </c>
      <c r="D900" s="37">
        <f t="shared" ref="D900:H900" si="469">SUM(D901,D904,D927)</f>
        <v>0</v>
      </c>
      <c r="E900" s="37">
        <f t="shared" si="469"/>
        <v>0</v>
      </c>
      <c r="F900" s="37">
        <f t="shared" si="469"/>
        <v>0</v>
      </c>
      <c r="G900" s="37">
        <f t="shared" si="469"/>
        <v>0</v>
      </c>
      <c r="H900" s="38">
        <f t="shared" si="469"/>
        <v>0</v>
      </c>
      <c r="I900" s="39">
        <f t="shared" si="459"/>
        <v>0</v>
      </c>
    </row>
    <row r="901" spans="1:11" s="2" customFormat="1" hidden="1" x14ac:dyDescent="0.2">
      <c r="A901" s="31" t="s">
        <v>30</v>
      </c>
      <c r="B901" s="55">
        <v>20</v>
      </c>
      <c r="C901" s="24">
        <v>0</v>
      </c>
      <c r="D901" s="24">
        <f t="shared" ref="D901:H901" si="470">SUM(D902)</f>
        <v>0</v>
      </c>
      <c r="E901" s="24">
        <f t="shared" si="470"/>
        <v>0</v>
      </c>
      <c r="F901" s="24">
        <f t="shared" si="470"/>
        <v>0</v>
      </c>
      <c r="G901" s="24">
        <f t="shared" si="470"/>
        <v>0</v>
      </c>
      <c r="H901" s="25">
        <f t="shared" si="470"/>
        <v>0</v>
      </c>
      <c r="I901" s="3">
        <f t="shared" si="459"/>
        <v>0</v>
      </c>
    </row>
    <row r="902" spans="1:11" s="2" customFormat="1" hidden="1" x14ac:dyDescent="0.2">
      <c r="A902" s="27" t="s">
        <v>31</v>
      </c>
      <c r="B902" s="56" t="s">
        <v>32</v>
      </c>
      <c r="C902" s="21">
        <v>0</v>
      </c>
      <c r="D902" s="21"/>
      <c r="E902" s="21">
        <f>C902+D902</f>
        <v>0</v>
      </c>
      <c r="F902" s="21"/>
      <c r="G902" s="21"/>
      <c r="H902" s="22"/>
      <c r="I902" s="3">
        <f t="shared" si="459"/>
        <v>0</v>
      </c>
    </row>
    <row r="903" spans="1:11" s="2" customFormat="1" hidden="1" x14ac:dyDescent="0.2">
      <c r="A903" s="27"/>
      <c r="B903" s="51"/>
      <c r="C903" s="21"/>
      <c r="D903" s="21"/>
      <c r="E903" s="21"/>
      <c r="F903" s="21"/>
      <c r="G903" s="21"/>
      <c r="H903" s="22"/>
      <c r="I903" s="3">
        <f t="shared" si="459"/>
        <v>0</v>
      </c>
    </row>
    <row r="904" spans="1:11" s="2" customFormat="1" ht="25.5" hidden="1" x14ac:dyDescent="0.2">
      <c r="A904" s="31" t="s">
        <v>33</v>
      </c>
      <c r="B904" s="57">
        <v>58</v>
      </c>
      <c r="C904" s="24">
        <v>0</v>
      </c>
      <c r="D904" s="24">
        <f t="shared" ref="D904:H904" si="471">SUM(D905,D912,D919)</f>
        <v>0</v>
      </c>
      <c r="E904" s="24">
        <f t="shared" si="471"/>
        <v>0</v>
      </c>
      <c r="F904" s="24">
        <f t="shared" si="471"/>
        <v>0</v>
      </c>
      <c r="G904" s="24">
        <f t="shared" si="471"/>
        <v>0</v>
      </c>
      <c r="H904" s="25">
        <f t="shared" si="471"/>
        <v>0</v>
      </c>
      <c r="I904" s="3">
        <f t="shared" si="459"/>
        <v>0</v>
      </c>
    </row>
    <row r="905" spans="1:11" s="2" customFormat="1" hidden="1" x14ac:dyDescent="0.2">
      <c r="A905" s="31" t="s">
        <v>34</v>
      </c>
      <c r="B905" s="58" t="s">
        <v>35</v>
      </c>
      <c r="C905" s="24">
        <v>0</v>
      </c>
      <c r="D905" s="24">
        <f t="shared" ref="D905:H905" si="472">SUM(D909,D910,D911)</f>
        <v>0</v>
      </c>
      <c r="E905" s="24">
        <f t="shared" si="472"/>
        <v>0</v>
      </c>
      <c r="F905" s="24">
        <f t="shared" si="472"/>
        <v>0</v>
      </c>
      <c r="G905" s="24">
        <f t="shared" si="472"/>
        <v>0</v>
      </c>
      <c r="H905" s="25">
        <f t="shared" si="472"/>
        <v>0</v>
      </c>
      <c r="I905" s="3">
        <f t="shared" si="459"/>
        <v>0</v>
      </c>
    </row>
    <row r="906" spans="1:11" s="2" customFormat="1" hidden="1" x14ac:dyDescent="0.2">
      <c r="A906" s="32" t="s">
        <v>1</v>
      </c>
      <c r="B906" s="59"/>
      <c r="C906" s="24"/>
      <c r="D906" s="24"/>
      <c r="E906" s="24"/>
      <c r="F906" s="24"/>
      <c r="G906" s="24"/>
      <c r="H906" s="25"/>
      <c r="I906" s="3">
        <f t="shared" si="459"/>
        <v>0</v>
      </c>
    </row>
    <row r="907" spans="1:11" s="2" customFormat="1" hidden="1" x14ac:dyDescent="0.2">
      <c r="A907" s="32" t="s">
        <v>36</v>
      </c>
      <c r="B907" s="59"/>
      <c r="C907" s="24">
        <v>0</v>
      </c>
      <c r="D907" s="24">
        <f t="shared" ref="D907:H907" si="473">D909+D910+D911-D908</f>
        <v>0</v>
      </c>
      <c r="E907" s="24">
        <f t="shared" si="473"/>
        <v>0</v>
      </c>
      <c r="F907" s="24">
        <f t="shared" si="473"/>
        <v>0</v>
      </c>
      <c r="G907" s="24">
        <f t="shared" si="473"/>
        <v>0</v>
      </c>
      <c r="H907" s="25">
        <f t="shared" si="473"/>
        <v>0</v>
      </c>
      <c r="I907" s="3">
        <f t="shared" si="459"/>
        <v>0</v>
      </c>
    </row>
    <row r="908" spans="1:11" s="40" customFormat="1" hidden="1" x14ac:dyDescent="0.2">
      <c r="A908" s="32" t="s">
        <v>37</v>
      </c>
      <c r="B908" s="59"/>
      <c r="C908" s="41">
        <v>0</v>
      </c>
      <c r="D908" s="41"/>
      <c r="E908" s="41">
        <f t="shared" ref="E908:E911" si="474">C908+D908</f>
        <v>0</v>
      </c>
      <c r="F908" s="41"/>
      <c r="G908" s="41"/>
      <c r="H908" s="42"/>
      <c r="I908" s="39">
        <f t="shared" si="459"/>
        <v>0</v>
      </c>
    </row>
    <row r="909" spans="1:11" s="2" customFormat="1" hidden="1" x14ac:dyDescent="0.2">
      <c r="A909" s="20" t="s">
        <v>38</v>
      </c>
      <c r="B909" s="60" t="s">
        <v>39</v>
      </c>
      <c r="C909" s="21">
        <v>0</v>
      </c>
      <c r="D909" s="21"/>
      <c r="E909" s="21">
        <f t="shared" si="474"/>
        <v>0</v>
      </c>
      <c r="F909" s="21"/>
      <c r="G909" s="21"/>
      <c r="H909" s="22"/>
      <c r="I909" s="3">
        <f t="shared" si="459"/>
        <v>0</v>
      </c>
      <c r="J909" s="2">
        <v>0.02</v>
      </c>
      <c r="K909" s="2">
        <v>0.13</v>
      </c>
    </row>
    <row r="910" spans="1:11" s="2" customFormat="1" hidden="1" x14ac:dyDescent="0.2">
      <c r="A910" s="20" t="s">
        <v>40</v>
      </c>
      <c r="B910" s="60" t="s">
        <v>41</v>
      </c>
      <c r="C910" s="21">
        <v>0</v>
      </c>
      <c r="D910" s="21"/>
      <c r="E910" s="21">
        <f t="shared" si="474"/>
        <v>0</v>
      </c>
      <c r="F910" s="21"/>
      <c r="G910" s="21"/>
      <c r="H910" s="22"/>
      <c r="I910" s="3">
        <f t="shared" si="459"/>
        <v>0</v>
      </c>
      <c r="J910" s="2">
        <v>0.85</v>
      </c>
    </row>
    <row r="911" spans="1:11" s="2" customFormat="1" hidden="1" x14ac:dyDescent="0.2">
      <c r="A911" s="20" t="s">
        <v>42</v>
      </c>
      <c r="B911" s="61" t="s">
        <v>43</v>
      </c>
      <c r="C911" s="21">
        <v>0</v>
      </c>
      <c r="D911" s="21"/>
      <c r="E911" s="21">
        <f t="shared" si="474"/>
        <v>0</v>
      </c>
      <c r="F911" s="21"/>
      <c r="G911" s="21"/>
      <c r="H911" s="22"/>
      <c r="I911" s="3">
        <f t="shared" si="459"/>
        <v>0</v>
      </c>
    </row>
    <row r="912" spans="1:11" s="2" customFormat="1" hidden="1" x14ac:dyDescent="0.2">
      <c r="A912" s="31" t="s">
        <v>44</v>
      </c>
      <c r="B912" s="62" t="s">
        <v>45</v>
      </c>
      <c r="C912" s="24">
        <v>0</v>
      </c>
      <c r="D912" s="24">
        <f t="shared" ref="D912:H912" si="475">SUM(D916,D917,D918)</f>
        <v>0</v>
      </c>
      <c r="E912" s="24">
        <f t="shared" si="475"/>
        <v>0</v>
      </c>
      <c r="F912" s="24">
        <f t="shared" si="475"/>
        <v>0</v>
      </c>
      <c r="G912" s="24">
        <f t="shared" si="475"/>
        <v>0</v>
      </c>
      <c r="H912" s="25">
        <f t="shared" si="475"/>
        <v>0</v>
      </c>
      <c r="I912" s="3">
        <f t="shared" si="459"/>
        <v>0</v>
      </c>
    </row>
    <row r="913" spans="1:9" s="2" customFormat="1" hidden="1" x14ac:dyDescent="0.2">
      <c r="A913" s="82" t="s">
        <v>1</v>
      </c>
      <c r="B913" s="62"/>
      <c r="C913" s="24"/>
      <c r="D913" s="24"/>
      <c r="E913" s="24"/>
      <c r="F913" s="24"/>
      <c r="G913" s="24"/>
      <c r="H913" s="25"/>
      <c r="I913" s="3">
        <f t="shared" si="459"/>
        <v>0</v>
      </c>
    </row>
    <row r="914" spans="1:9" s="2" customFormat="1" hidden="1" x14ac:dyDescent="0.2">
      <c r="A914" s="32" t="s">
        <v>36</v>
      </c>
      <c r="B914" s="59"/>
      <c r="C914" s="24">
        <v>0</v>
      </c>
      <c r="D914" s="24">
        <f t="shared" ref="D914:H914" si="476">D916+D917+D918-D915</f>
        <v>0</v>
      </c>
      <c r="E914" s="24">
        <f t="shared" si="476"/>
        <v>0</v>
      </c>
      <c r="F914" s="24">
        <f t="shared" si="476"/>
        <v>0</v>
      </c>
      <c r="G914" s="24">
        <f t="shared" si="476"/>
        <v>0</v>
      </c>
      <c r="H914" s="25">
        <f t="shared" si="476"/>
        <v>0</v>
      </c>
      <c r="I914" s="3">
        <f t="shared" si="459"/>
        <v>0</v>
      </c>
    </row>
    <row r="915" spans="1:9" s="2" customFormat="1" hidden="1" x14ac:dyDescent="0.2">
      <c r="A915" s="32" t="s">
        <v>37</v>
      </c>
      <c r="B915" s="59"/>
      <c r="C915" s="24">
        <v>0</v>
      </c>
      <c r="D915" s="24"/>
      <c r="E915" s="24">
        <f t="shared" ref="E915:E918" si="477">C915+D915</f>
        <v>0</v>
      </c>
      <c r="F915" s="24"/>
      <c r="G915" s="24"/>
      <c r="H915" s="25"/>
      <c r="I915" s="3">
        <f t="shared" si="459"/>
        <v>0</v>
      </c>
    </row>
    <row r="916" spans="1:9" s="2" customFormat="1" hidden="1" x14ac:dyDescent="0.2">
      <c r="A916" s="20" t="s">
        <v>38</v>
      </c>
      <c r="B916" s="61" t="s">
        <v>46</v>
      </c>
      <c r="C916" s="21">
        <v>0</v>
      </c>
      <c r="D916" s="21"/>
      <c r="E916" s="21">
        <f t="shared" si="477"/>
        <v>0</v>
      </c>
      <c r="F916" s="21"/>
      <c r="G916" s="21"/>
      <c r="H916" s="22"/>
      <c r="I916" s="3">
        <f t="shared" si="459"/>
        <v>0</v>
      </c>
    </row>
    <row r="917" spans="1:9" s="2" customFormat="1" hidden="1" x14ac:dyDescent="0.2">
      <c r="A917" s="20" t="s">
        <v>40</v>
      </c>
      <c r="B917" s="61" t="s">
        <v>47</v>
      </c>
      <c r="C917" s="21">
        <v>0</v>
      </c>
      <c r="D917" s="21"/>
      <c r="E917" s="21">
        <f t="shared" si="477"/>
        <v>0</v>
      </c>
      <c r="F917" s="21"/>
      <c r="G917" s="21"/>
      <c r="H917" s="22"/>
      <c r="I917" s="3">
        <f t="shared" si="459"/>
        <v>0</v>
      </c>
    </row>
    <row r="918" spans="1:9" s="2" customFormat="1" hidden="1" x14ac:dyDescent="0.2">
      <c r="A918" s="20" t="s">
        <v>42</v>
      </c>
      <c r="B918" s="61" t="s">
        <v>48</v>
      </c>
      <c r="C918" s="21">
        <v>0</v>
      </c>
      <c r="D918" s="21"/>
      <c r="E918" s="21">
        <f t="shared" si="477"/>
        <v>0</v>
      </c>
      <c r="F918" s="21"/>
      <c r="G918" s="21"/>
      <c r="H918" s="22"/>
      <c r="I918" s="3">
        <f t="shared" si="459"/>
        <v>0</v>
      </c>
    </row>
    <row r="919" spans="1:9" s="2" customFormat="1" hidden="1" x14ac:dyDescent="0.2">
      <c r="A919" s="31" t="s">
        <v>49</v>
      </c>
      <c r="B919" s="63" t="s">
        <v>50</v>
      </c>
      <c r="C919" s="24">
        <v>0</v>
      </c>
      <c r="D919" s="24">
        <f t="shared" ref="D919:H919" si="478">SUM(D923,D924,D925)</f>
        <v>0</v>
      </c>
      <c r="E919" s="24">
        <f t="shared" si="478"/>
        <v>0</v>
      </c>
      <c r="F919" s="24">
        <f t="shared" si="478"/>
        <v>0</v>
      </c>
      <c r="G919" s="24">
        <f t="shared" si="478"/>
        <v>0</v>
      </c>
      <c r="H919" s="25">
        <f t="shared" si="478"/>
        <v>0</v>
      </c>
      <c r="I919" s="3">
        <f t="shared" si="459"/>
        <v>0</v>
      </c>
    </row>
    <row r="920" spans="1:9" s="2" customFormat="1" hidden="1" x14ac:dyDescent="0.2">
      <c r="A920" s="82" t="s">
        <v>1</v>
      </c>
      <c r="B920" s="63"/>
      <c r="C920" s="24"/>
      <c r="D920" s="24"/>
      <c r="E920" s="24"/>
      <c r="F920" s="24"/>
      <c r="G920" s="24"/>
      <c r="H920" s="25"/>
      <c r="I920" s="3">
        <f t="shared" si="459"/>
        <v>0</v>
      </c>
    </row>
    <row r="921" spans="1:9" s="2" customFormat="1" hidden="1" x14ac:dyDescent="0.2">
      <c r="A921" s="32" t="s">
        <v>36</v>
      </c>
      <c r="B921" s="59"/>
      <c r="C921" s="24">
        <v>0</v>
      </c>
      <c r="D921" s="24">
        <f t="shared" ref="D921:H921" si="479">D923+D924+D925-D922</f>
        <v>0</v>
      </c>
      <c r="E921" s="24">
        <f t="shared" si="479"/>
        <v>0</v>
      </c>
      <c r="F921" s="24">
        <f t="shared" si="479"/>
        <v>0</v>
      </c>
      <c r="G921" s="24">
        <f t="shared" si="479"/>
        <v>0</v>
      </c>
      <c r="H921" s="25">
        <f t="shared" si="479"/>
        <v>0</v>
      </c>
      <c r="I921" s="3">
        <f t="shared" si="459"/>
        <v>0</v>
      </c>
    </row>
    <row r="922" spans="1:9" s="2" customFormat="1" hidden="1" x14ac:dyDescent="0.2">
      <c r="A922" s="32" t="s">
        <v>37</v>
      </c>
      <c r="B922" s="59"/>
      <c r="C922" s="24">
        <v>0</v>
      </c>
      <c r="D922" s="24"/>
      <c r="E922" s="24">
        <f t="shared" ref="E922:E925" si="480">C922+D922</f>
        <v>0</v>
      </c>
      <c r="F922" s="24"/>
      <c r="G922" s="24"/>
      <c r="H922" s="25"/>
      <c r="I922" s="3">
        <f t="shared" si="459"/>
        <v>0</v>
      </c>
    </row>
    <row r="923" spans="1:9" s="2" customFormat="1" hidden="1" x14ac:dyDescent="0.2">
      <c r="A923" s="20" t="s">
        <v>38</v>
      </c>
      <c r="B923" s="61" t="s">
        <v>51</v>
      </c>
      <c r="C923" s="21">
        <v>0</v>
      </c>
      <c r="D923" s="21"/>
      <c r="E923" s="21">
        <f t="shared" si="480"/>
        <v>0</v>
      </c>
      <c r="F923" s="21"/>
      <c r="G923" s="21"/>
      <c r="H923" s="22"/>
      <c r="I923" s="3">
        <f t="shared" si="459"/>
        <v>0</v>
      </c>
    </row>
    <row r="924" spans="1:9" s="2" customFormat="1" hidden="1" x14ac:dyDescent="0.2">
      <c r="A924" s="20" t="s">
        <v>40</v>
      </c>
      <c r="B924" s="61" t="s">
        <v>52</v>
      </c>
      <c r="C924" s="21">
        <v>0</v>
      </c>
      <c r="D924" s="21"/>
      <c r="E924" s="21">
        <f t="shared" si="480"/>
        <v>0</v>
      </c>
      <c r="F924" s="21"/>
      <c r="G924" s="21"/>
      <c r="H924" s="22"/>
      <c r="I924" s="3">
        <f t="shared" si="459"/>
        <v>0</v>
      </c>
    </row>
    <row r="925" spans="1:9" s="2" customFormat="1" hidden="1" x14ac:dyDescent="0.2">
      <c r="A925" s="20" t="s">
        <v>42</v>
      </c>
      <c r="B925" s="61" t="s">
        <v>53</v>
      </c>
      <c r="C925" s="21">
        <v>0</v>
      </c>
      <c r="D925" s="21"/>
      <c r="E925" s="21">
        <f t="shared" si="480"/>
        <v>0</v>
      </c>
      <c r="F925" s="21"/>
      <c r="G925" s="21"/>
      <c r="H925" s="22"/>
      <c r="I925" s="3">
        <f t="shared" si="459"/>
        <v>0</v>
      </c>
    </row>
    <row r="926" spans="1:9" s="2" customFormat="1" hidden="1" x14ac:dyDescent="0.2">
      <c r="A926" s="83"/>
      <c r="B926" s="95"/>
      <c r="C926" s="21"/>
      <c r="D926" s="21"/>
      <c r="E926" s="21"/>
      <c r="F926" s="21"/>
      <c r="G926" s="21"/>
      <c r="H926" s="22"/>
      <c r="I926" s="3">
        <f t="shared" si="459"/>
        <v>0</v>
      </c>
    </row>
    <row r="927" spans="1:9" s="2" customFormat="1" hidden="1" x14ac:dyDescent="0.2">
      <c r="A927" s="26" t="s">
        <v>54</v>
      </c>
      <c r="B927" s="63" t="s">
        <v>55</v>
      </c>
      <c r="C927" s="24">
        <v>0</v>
      </c>
      <c r="D927" s="24"/>
      <c r="E927" s="24">
        <f>C927+D927</f>
        <v>0</v>
      </c>
      <c r="F927" s="24"/>
      <c r="G927" s="24"/>
      <c r="H927" s="25"/>
      <c r="I927" s="3">
        <f t="shared" si="459"/>
        <v>0</v>
      </c>
    </row>
    <row r="928" spans="1:9" s="2" customFormat="1" hidden="1" x14ac:dyDescent="0.2">
      <c r="A928" s="83"/>
      <c r="B928" s="95"/>
      <c r="C928" s="21"/>
      <c r="D928" s="21"/>
      <c r="E928" s="21"/>
      <c r="F928" s="21"/>
      <c r="G928" s="21"/>
      <c r="H928" s="22"/>
      <c r="I928" s="3">
        <f t="shared" si="459"/>
        <v>0</v>
      </c>
    </row>
    <row r="929" spans="1:9" s="2" customFormat="1" ht="13.5" hidden="1" thickBot="1" x14ac:dyDescent="0.25">
      <c r="A929" s="91" t="s">
        <v>56</v>
      </c>
      <c r="B929" s="98"/>
      <c r="C929" s="92">
        <v>0</v>
      </c>
      <c r="D929" s="92">
        <f t="shared" ref="D929:H929" si="481">D882-D900</f>
        <v>0</v>
      </c>
      <c r="E929" s="92">
        <f t="shared" si="481"/>
        <v>0</v>
      </c>
      <c r="F929" s="92">
        <f t="shared" si="481"/>
        <v>0</v>
      </c>
      <c r="G929" s="92">
        <f t="shared" si="481"/>
        <v>0</v>
      </c>
      <c r="H929" s="93">
        <f t="shared" si="481"/>
        <v>0</v>
      </c>
      <c r="I929" s="3">
        <f t="shared" si="459"/>
        <v>0</v>
      </c>
    </row>
    <row r="930" spans="1:9" ht="25.5" x14ac:dyDescent="0.2">
      <c r="A930" s="105" t="s">
        <v>102</v>
      </c>
      <c r="B930" s="106"/>
      <c r="C930" s="107"/>
      <c r="D930" s="107"/>
      <c r="E930" s="107"/>
      <c r="F930" s="107"/>
      <c r="G930" s="107"/>
      <c r="H930" s="108"/>
      <c r="I930" s="119" t="str">
        <f>A930</f>
        <v>Proiecte cu finanțare din sumele reprezentând asistența financiară nerambursabilă aferentă PNRR</v>
      </c>
    </row>
    <row r="931" spans="1:9" s="142" customFormat="1" x14ac:dyDescent="0.2">
      <c r="A931" s="138" t="s">
        <v>57</v>
      </c>
      <c r="B931" s="139"/>
      <c r="C931" s="140">
        <v>1278.8</v>
      </c>
      <c r="D931" s="140">
        <f t="shared" ref="D931:H931" si="482">SUM(D932,D933,D934,D938)</f>
        <v>730.01</v>
      </c>
      <c r="E931" s="140">
        <f t="shared" si="482"/>
        <v>2008.81</v>
      </c>
      <c r="F931" s="140">
        <f t="shared" si="482"/>
        <v>36257.9</v>
      </c>
      <c r="G931" s="140">
        <f t="shared" si="482"/>
        <v>20000</v>
      </c>
      <c r="H931" s="141">
        <f t="shared" si="482"/>
        <v>13958</v>
      </c>
      <c r="I931" s="137">
        <f>SUM(E931:H931)</f>
        <v>72224.709999999992</v>
      </c>
    </row>
    <row r="932" spans="1:9" x14ac:dyDescent="0.2">
      <c r="A932" s="20" t="s">
        <v>6</v>
      </c>
      <c r="B932" s="48"/>
      <c r="C932" s="101">
        <v>30.8</v>
      </c>
      <c r="D932" s="101">
        <f t="shared" ref="D932:D937" si="483">SUM(D1022,D1110,D1164,D1219,D1308,D1396,D1451,D1505,D1560,D1648,D1736,D1791,D1845,D1900)</f>
        <v>100.00999999999999</v>
      </c>
      <c r="E932" s="101">
        <f>SUM(C932,D932)</f>
        <v>130.81</v>
      </c>
      <c r="F932" s="101">
        <f t="shared" ref="F932:H937" si="484">SUM(F1022,F1110,F1164,F1219,F1308,F1396,F1451,F1505,F1560,F1648,F1736,F1791,F1845,F1900)</f>
        <v>0</v>
      </c>
      <c r="G932" s="101">
        <f t="shared" si="484"/>
        <v>0</v>
      </c>
      <c r="H932" s="143">
        <f t="shared" si="484"/>
        <v>0</v>
      </c>
      <c r="I932" s="119">
        <f t="shared" ref="I932:I1001" si="485">SUM(E932:H932)</f>
        <v>130.81</v>
      </c>
    </row>
    <row r="933" spans="1:9" s="2" customFormat="1" hidden="1" x14ac:dyDescent="0.2">
      <c r="A933" s="20" t="s">
        <v>7</v>
      </c>
      <c r="B933" s="94"/>
      <c r="C933" s="21">
        <v>0</v>
      </c>
      <c r="D933" s="21">
        <f t="shared" si="483"/>
        <v>0</v>
      </c>
      <c r="E933" s="21">
        <f t="shared" ref="E933" si="486">SUM(C933,D933)</f>
        <v>0</v>
      </c>
      <c r="F933" s="21">
        <f t="shared" si="484"/>
        <v>0</v>
      </c>
      <c r="G933" s="21">
        <f t="shared" si="484"/>
        <v>0</v>
      </c>
      <c r="H933" s="22">
        <f t="shared" si="484"/>
        <v>0</v>
      </c>
      <c r="I933" s="3">
        <f t="shared" si="485"/>
        <v>0</v>
      </c>
    </row>
    <row r="934" spans="1:9" ht="25.5" x14ac:dyDescent="0.2">
      <c r="A934" s="23" t="s">
        <v>110</v>
      </c>
      <c r="B934" s="49" t="s">
        <v>103</v>
      </c>
      <c r="C934" s="24">
        <v>1248</v>
      </c>
      <c r="D934" s="24">
        <f t="shared" si="483"/>
        <v>630</v>
      </c>
      <c r="E934" s="24">
        <f>SUM(C934,D934)</f>
        <v>1878</v>
      </c>
      <c r="F934" s="24">
        <f t="shared" si="484"/>
        <v>36257.9</v>
      </c>
      <c r="G934" s="24">
        <f t="shared" si="484"/>
        <v>20000</v>
      </c>
      <c r="H934" s="25">
        <f t="shared" si="484"/>
        <v>13958</v>
      </c>
      <c r="I934" s="119">
        <f t="shared" si="485"/>
        <v>72093.899999999994</v>
      </c>
    </row>
    <row r="935" spans="1:9" x14ac:dyDescent="0.2">
      <c r="A935" s="109" t="s">
        <v>104</v>
      </c>
      <c r="B935" s="48" t="s">
        <v>105</v>
      </c>
      <c r="C935" s="101">
        <v>1048.8</v>
      </c>
      <c r="D935" s="101">
        <f t="shared" si="483"/>
        <v>529.4</v>
      </c>
      <c r="E935" s="101">
        <f>SUM(C935,D935)</f>
        <v>1578.1999999999998</v>
      </c>
      <c r="F935" s="101">
        <f t="shared" si="484"/>
        <v>30468.9</v>
      </c>
      <c r="G935" s="101">
        <f t="shared" si="484"/>
        <v>16806.8</v>
      </c>
      <c r="H935" s="143">
        <f t="shared" si="484"/>
        <v>11729.400000000001</v>
      </c>
      <c r="I935" s="119">
        <f t="shared" si="485"/>
        <v>60583.3</v>
      </c>
    </row>
    <row r="936" spans="1:9" s="2" customFormat="1" hidden="1" x14ac:dyDescent="0.2">
      <c r="A936" s="109" t="s">
        <v>106</v>
      </c>
      <c r="B936" s="48" t="s">
        <v>107</v>
      </c>
      <c r="C936" s="21">
        <v>0</v>
      </c>
      <c r="D936" s="21">
        <f t="shared" si="483"/>
        <v>0</v>
      </c>
      <c r="E936" s="21">
        <f t="shared" ref="E936:E937" si="487">SUM(C936,D936)</f>
        <v>0</v>
      </c>
      <c r="F936" s="21">
        <f t="shared" si="484"/>
        <v>0</v>
      </c>
      <c r="G936" s="21">
        <f t="shared" si="484"/>
        <v>0</v>
      </c>
      <c r="H936" s="22">
        <f t="shared" si="484"/>
        <v>0</v>
      </c>
      <c r="I936" s="3">
        <f t="shared" si="485"/>
        <v>0</v>
      </c>
    </row>
    <row r="937" spans="1:9" x14ac:dyDescent="0.2">
      <c r="A937" s="109" t="s">
        <v>108</v>
      </c>
      <c r="B937" s="48" t="s">
        <v>109</v>
      </c>
      <c r="C937" s="101">
        <v>199.2</v>
      </c>
      <c r="D937" s="101">
        <f t="shared" si="483"/>
        <v>100.6</v>
      </c>
      <c r="E937" s="101">
        <f t="shared" si="487"/>
        <v>299.79999999999995</v>
      </c>
      <c r="F937" s="101">
        <f t="shared" si="484"/>
        <v>5789</v>
      </c>
      <c r="G937" s="101">
        <f t="shared" si="484"/>
        <v>3193.2</v>
      </c>
      <c r="H937" s="143">
        <f t="shared" si="484"/>
        <v>2228.6</v>
      </c>
      <c r="I937" s="119">
        <f t="shared" si="485"/>
        <v>11510.6</v>
      </c>
    </row>
    <row r="938" spans="1:9" s="2" customFormat="1" ht="25.5" hidden="1" x14ac:dyDescent="0.2">
      <c r="A938" s="23" t="s">
        <v>9</v>
      </c>
      <c r="B938" s="49" t="s">
        <v>10</v>
      </c>
      <c r="C938" s="24">
        <v>0</v>
      </c>
      <c r="D938" s="24">
        <f t="shared" ref="D938" si="488">SUM(D939,D943,D947)</f>
        <v>0</v>
      </c>
      <c r="E938" s="24">
        <f>SUM(E939,E943,E947)</f>
        <v>0</v>
      </c>
      <c r="F938" s="24">
        <f t="shared" ref="F938:H938" si="489">SUM(F939,F943,F947)</f>
        <v>0</v>
      </c>
      <c r="G938" s="24">
        <f t="shared" si="489"/>
        <v>0</v>
      </c>
      <c r="H938" s="25">
        <f t="shared" si="489"/>
        <v>0</v>
      </c>
      <c r="I938" s="3">
        <f t="shared" si="485"/>
        <v>0</v>
      </c>
    </row>
    <row r="939" spans="1:9" s="2" customFormat="1" hidden="1" x14ac:dyDescent="0.2">
      <c r="A939" s="26" t="s">
        <v>11</v>
      </c>
      <c r="B939" s="50" t="s">
        <v>12</v>
      </c>
      <c r="C939" s="24">
        <v>0</v>
      </c>
      <c r="D939" s="24">
        <f t="shared" ref="D939:H939" si="490">SUM(D940:D942)</f>
        <v>0</v>
      </c>
      <c r="E939" s="24">
        <f t="shared" si="490"/>
        <v>0</v>
      </c>
      <c r="F939" s="24">
        <f t="shared" si="490"/>
        <v>0</v>
      </c>
      <c r="G939" s="24">
        <f t="shared" si="490"/>
        <v>0</v>
      </c>
      <c r="H939" s="25">
        <f t="shared" si="490"/>
        <v>0</v>
      </c>
      <c r="I939" s="3">
        <f t="shared" si="485"/>
        <v>0</v>
      </c>
    </row>
    <row r="940" spans="1:9" s="2" customFormat="1" hidden="1" x14ac:dyDescent="0.2">
      <c r="A940" s="27" t="s">
        <v>13</v>
      </c>
      <c r="B940" s="51" t="s">
        <v>14</v>
      </c>
      <c r="C940" s="21">
        <v>0</v>
      </c>
      <c r="D940" s="21">
        <f>SUM(D1030,D1118,D1172,D1227,D1316,D1404,D1459,D1513,D1568,D1656,D1744,D1799,D1853,D1908)</f>
        <v>0</v>
      </c>
      <c r="E940" s="21">
        <f t="shared" ref="E940:E942" si="491">SUM(C940,D940)</f>
        <v>0</v>
      </c>
      <c r="F940" s="21">
        <f t="shared" ref="F940:H942" si="492">SUM(F1030,F1118,F1172,F1227,F1316,F1404,F1459,F1513,F1568,F1656,F1744,F1799,F1853,F1908)</f>
        <v>0</v>
      </c>
      <c r="G940" s="21">
        <f t="shared" si="492"/>
        <v>0</v>
      </c>
      <c r="H940" s="22">
        <f t="shared" si="492"/>
        <v>0</v>
      </c>
      <c r="I940" s="3">
        <f t="shared" si="485"/>
        <v>0</v>
      </c>
    </row>
    <row r="941" spans="1:9" s="2" customFormat="1" hidden="1" x14ac:dyDescent="0.2">
      <c r="A941" s="27" t="s">
        <v>15</v>
      </c>
      <c r="B941" s="52" t="s">
        <v>16</v>
      </c>
      <c r="C941" s="21">
        <v>0</v>
      </c>
      <c r="D941" s="21">
        <f>SUM(D1031,D1119,D1173,D1228,D1317,D1405,D1460,D1514,D1569,D1657,D1745,D1800,D1854,D1909)</f>
        <v>0</v>
      </c>
      <c r="E941" s="21">
        <f t="shared" si="491"/>
        <v>0</v>
      </c>
      <c r="F941" s="21">
        <f t="shared" si="492"/>
        <v>0</v>
      </c>
      <c r="G941" s="21">
        <f t="shared" si="492"/>
        <v>0</v>
      </c>
      <c r="H941" s="22">
        <f t="shared" si="492"/>
        <v>0</v>
      </c>
      <c r="I941" s="3">
        <f t="shared" si="485"/>
        <v>0</v>
      </c>
    </row>
    <row r="942" spans="1:9" s="2" customFormat="1" hidden="1" x14ac:dyDescent="0.2">
      <c r="A942" s="27" t="s">
        <v>17</v>
      </c>
      <c r="B942" s="52" t="s">
        <v>18</v>
      </c>
      <c r="C942" s="21">
        <v>0</v>
      </c>
      <c r="D942" s="21">
        <f>SUM(D1032,D1120,D1174,D1229,D1318,D1406,D1461,D1515,D1570,D1658,D1746,D1801,D1855,D1910)</f>
        <v>0</v>
      </c>
      <c r="E942" s="21">
        <f t="shared" si="491"/>
        <v>0</v>
      </c>
      <c r="F942" s="21">
        <f t="shared" si="492"/>
        <v>0</v>
      </c>
      <c r="G942" s="21">
        <f t="shared" si="492"/>
        <v>0</v>
      </c>
      <c r="H942" s="22">
        <f t="shared" si="492"/>
        <v>0</v>
      </c>
      <c r="I942" s="3">
        <f t="shared" si="485"/>
        <v>0</v>
      </c>
    </row>
    <row r="943" spans="1:9" s="2" customFormat="1" hidden="1" x14ac:dyDescent="0.2">
      <c r="A943" s="26" t="s">
        <v>19</v>
      </c>
      <c r="B943" s="53" t="s">
        <v>20</v>
      </c>
      <c r="C943" s="24">
        <v>0</v>
      </c>
      <c r="D943" s="24">
        <f t="shared" ref="D943:H943" si="493">SUM(D944:D946)</f>
        <v>0</v>
      </c>
      <c r="E943" s="24">
        <f t="shared" si="493"/>
        <v>0</v>
      </c>
      <c r="F943" s="24">
        <f t="shared" si="493"/>
        <v>0</v>
      </c>
      <c r="G943" s="24">
        <f t="shared" si="493"/>
        <v>0</v>
      </c>
      <c r="H943" s="25">
        <f t="shared" si="493"/>
        <v>0</v>
      </c>
      <c r="I943" s="3">
        <f t="shared" si="485"/>
        <v>0</v>
      </c>
    </row>
    <row r="944" spans="1:9" s="2" customFormat="1" hidden="1" x14ac:dyDescent="0.2">
      <c r="A944" s="27" t="s">
        <v>13</v>
      </c>
      <c r="B944" s="52" t="s">
        <v>21</v>
      </c>
      <c r="C944" s="21">
        <v>0</v>
      </c>
      <c r="D944" s="21">
        <f>SUM(D1034,D1122,D1176,D1231,D1320,D1408,D1463,D1517,D1572,D1660,D1748,D1803,D1857,D1912)</f>
        <v>0</v>
      </c>
      <c r="E944" s="21">
        <f t="shared" ref="E944:E946" si="494">SUM(C944,D944)</f>
        <v>0</v>
      </c>
      <c r="F944" s="21">
        <f t="shared" ref="F944:H946" si="495">SUM(F1034,F1122,F1176,F1231,F1320,F1408,F1463,F1517,F1572,F1660,F1748,F1803,F1857,F1912)</f>
        <v>0</v>
      </c>
      <c r="G944" s="21">
        <f t="shared" si="495"/>
        <v>0</v>
      </c>
      <c r="H944" s="22">
        <f t="shared" si="495"/>
        <v>0</v>
      </c>
      <c r="I944" s="3">
        <f t="shared" si="485"/>
        <v>0</v>
      </c>
    </row>
    <row r="945" spans="1:9" s="2" customFormat="1" hidden="1" x14ac:dyDescent="0.2">
      <c r="A945" s="27" t="s">
        <v>15</v>
      </c>
      <c r="B945" s="52" t="s">
        <v>22</v>
      </c>
      <c r="C945" s="21">
        <v>0</v>
      </c>
      <c r="D945" s="21">
        <f>SUM(D1035,D1123,D1177,D1232,D1321,D1409,D1464,D1518,D1573,D1661,D1749,D1804,D1858,D1913)</f>
        <v>0</v>
      </c>
      <c r="E945" s="21">
        <f t="shared" si="494"/>
        <v>0</v>
      </c>
      <c r="F945" s="21">
        <f t="shared" si="495"/>
        <v>0</v>
      </c>
      <c r="G945" s="21">
        <f t="shared" si="495"/>
        <v>0</v>
      </c>
      <c r="H945" s="22">
        <f t="shared" si="495"/>
        <v>0</v>
      </c>
      <c r="I945" s="3">
        <f t="shared" si="485"/>
        <v>0</v>
      </c>
    </row>
    <row r="946" spans="1:9" s="2" customFormat="1" hidden="1" x14ac:dyDescent="0.2">
      <c r="A946" s="27" t="s">
        <v>17</v>
      </c>
      <c r="B946" s="52" t="s">
        <v>23</v>
      </c>
      <c r="C946" s="21">
        <v>0</v>
      </c>
      <c r="D946" s="21">
        <f>SUM(D1036,D1124,D1178,D1233,D1322,D1410,D1465,D1519,D1574,D1662,D1750,D1805,D1859,D1914)</f>
        <v>0</v>
      </c>
      <c r="E946" s="21">
        <f t="shared" si="494"/>
        <v>0</v>
      </c>
      <c r="F946" s="21">
        <f t="shared" si="495"/>
        <v>0</v>
      </c>
      <c r="G946" s="21">
        <f t="shared" si="495"/>
        <v>0</v>
      </c>
      <c r="H946" s="22">
        <f t="shared" si="495"/>
        <v>0</v>
      </c>
      <c r="I946" s="3">
        <f t="shared" si="485"/>
        <v>0</v>
      </c>
    </row>
    <row r="947" spans="1:9" s="2" customFormat="1" hidden="1" x14ac:dyDescent="0.2">
      <c r="A947" s="26" t="s">
        <v>24</v>
      </c>
      <c r="B947" s="53" t="s">
        <v>25</v>
      </c>
      <c r="C947" s="24">
        <v>0</v>
      </c>
      <c r="D947" s="24">
        <f t="shared" ref="D947:H947" si="496">SUM(D948:D950)</f>
        <v>0</v>
      </c>
      <c r="E947" s="24">
        <f t="shared" si="496"/>
        <v>0</v>
      </c>
      <c r="F947" s="24">
        <f t="shared" si="496"/>
        <v>0</v>
      </c>
      <c r="G947" s="24">
        <f t="shared" si="496"/>
        <v>0</v>
      </c>
      <c r="H947" s="25">
        <f t="shared" si="496"/>
        <v>0</v>
      </c>
      <c r="I947" s="3">
        <f t="shared" si="485"/>
        <v>0</v>
      </c>
    </row>
    <row r="948" spans="1:9" s="2" customFormat="1" hidden="1" x14ac:dyDescent="0.2">
      <c r="A948" s="27" t="s">
        <v>13</v>
      </c>
      <c r="B948" s="52" t="s">
        <v>26</v>
      </c>
      <c r="C948" s="21">
        <v>0</v>
      </c>
      <c r="D948" s="21">
        <f>SUM(D1038,D1126,D1180,D1235,D1324,D1412,D1467,D1521,D1576,D1664,D1752,D1807,D1861,D1916)</f>
        <v>0</v>
      </c>
      <c r="E948" s="21">
        <f t="shared" ref="E948:E950" si="497">SUM(C948,D948)</f>
        <v>0</v>
      </c>
      <c r="F948" s="21">
        <f t="shared" ref="F948:H950" si="498">SUM(F1038,F1126,F1180,F1235,F1324,F1412,F1467,F1521,F1576,F1664,F1752,F1807,F1861,F1916)</f>
        <v>0</v>
      </c>
      <c r="G948" s="21">
        <f t="shared" si="498"/>
        <v>0</v>
      </c>
      <c r="H948" s="22">
        <f t="shared" si="498"/>
        <v>0</v>
      </c>
      <c r="I948" s="3">
        <f t="shared" si="485"/>
        <v>0</v>
      </c>
    </row>
    <row r="949" spans="1:9" s="2" customFormat="1" hidden="1" x14ac:dyDescent="0.2">
      <c r="A949" s="27" t="s">
        <v>15</v>
      </c>
      <c r="B949" s="52" t="s">
        <v>27</v>
      </c>
      <c r="C949" s="21">
        <v>0</v>
      </c>
      <c r="D949" s="21">
        <f>SUM(D1039,D1127,D1181,D1236,D1325,D1413,D1468,D1522,D1577,D1665,D1753,D1808,D1862,D1917)</f>
        <v>0</v>
      </c>
      <c r="E949" s="21">
        <f t="shared" si="497"/>
        <v>0</v>
      </c>
      <c r="F949" s="21">
        <f t="shared" si="498"/>
        <v>0</v>
      </c>
      <c r="G949" s="21">
        <f t="shared" si="498"/>
        <v>0</v>
      </c>
      <c r="H949" s="22">
        <f t="shared" si="498"/>
        <v>0</v>
      </c>
      <c r="I949" s="3">
        <f t="shared" si="485"/>
        <v>0</v>
      </c>
    </row>
    <row r="950" spans="1:9" s="2" customFormat="1" hidden="1" x14ac:dyDescent="0.2">
      <c r="A950" s="27" t="s">
        <v>17</v>
      </c>
      <c r="B950" s="52" t="s">
        <v>28</v>
      </c>
      <c r="C950" s="21">
        <v>0</v>
      </c>
      <c r="D950" s="21">
        <f>SUM(D1040,D1128,D1182,D1237,D1326,D1414,D1469,D1523,D1578,D1666,D1754,D1809,D1863,D1918)</f>
        <v>0</v>
      </c>
      <c r="E950" s="21">
        <f t="shared" si="497"/>
        <v>0</v>
      </c>
      <c r="F950" s="21">
        <f t="shared" si="498"/>
        <v>0</v>
      </c>
      <c r="G950" s="21">
        <f t="shared" si="498"/>
        <v>0</v>
      </c>
      <c r="H950" s="22">
        <f t="shared" si="498"/>
        <v>0</v>
      </c>
      <c r="I950" s="3">
        <f t="shared" si="485"/>
        <v>0</v>
      </c>
    </row>
    <row r="951" spans="1:9" s="2" customFormat="1" hidden="1" x14ac:dyDescent="0.2">
      <c r="A951" s="81"/>
      <c r="B951" s="95"/>
      <c r="C951" s="21"/>
      <c r="D951" s="21"/>
      <c r="E951" s="21"/>
      <c r="F951" s="21"/>
      <c r="G951" s="21"/>
      <c r="H951" s="22"/>
      <c r="I951" s="3">
        <f t="shared" si="485"/>
        <v>0</v>
      </c>
    </row>
    <row r="952" spans="1:9" s="142" customFormat="1" x14ac:dyDescent="0.2">
      <c r="A952" s="144" t="s">
        <v>58</v>
      </c>
      <c r="B952" s="145"/>
      <c r="C952" s="208">
        <f>SUM(C953,C956,C982,C979)</f>
        <v>1278.8000000000002</v>
      </c>
      <c r="D952" s="208">
        <f>SUM(D953,D956,D982,D979)</f>
        <v>730.01</v>
      </c>
      <c r="E952" s="208">
        <f t="shared" ref="E952" si="499">SUM(E953,E956,E982,E979)</f>
        <v>2008.81</v>
      </c>
      <c r="F952" s="208">
        <f t="shared" ref="F952" si="500">SUM(F953,F956,F982,F979)</f>
        <v>36257.9</v>
      </c>
      <c r="G952" s="208">
        <f t="shared" ref="G952" si="501">SUM(G953,G956,G982,G979)</f>
        <v>20000</v>
      </c>
      <c r="H952" s="209">
        <f t="shared" ref="H952" si="502">SUM(H953,H956,H982,H979)</f>
        <v>13958.000000000002</v>
      </c>
      <c r="I952" s="119">
        <f t="shared" si="485"/>
        <v>72224.710000000006</v>
      </c>
    </row>
    <row r="953" spans="1:9" x14ac:dyDescent="0.2">
      <c r="A953" s="31" t="s">
        <v>30</v>
      </c>
      <c r="B953" s="55">
        <v>20</v>
      </c>
      <c r="C953" s="24">
        <v>0</v>
      </c>
      <c r="D953" s="24">
        <f t="shared" ref="D953:H953" si="503">SUM(D954)</f>
        <v>28.61</v>
      </c>
      <c r="E953" s="24">
        <f t="shared" si="503"/>
        <v>28.61</v>
      </c>
      <c r="F953" s="24">
        <f t="shared" si="503"/>
        <v>0</v>
      </c>
      <c r="G953" s="24">
        <f t="shared" si="503"/>
        <v>0</v>
      </c>
      <c r="H953" s="25">
        <f t="shared" si="503"/>
        <v>0</v>
      </c>
      <c r="I953" s="119">
        <f t="shared" si="485"/>
        <v>28.61</v>
      </c>
    </row>
    <row r="954" spans="1:9" x14ac:dyDescent="0.2">
      <c r="A954" s="27" t="s">
        <v>131</v>
      </c>
      <c r="B954" s="56" t="s">
        <v>132</v>
      </c>
      <c r="C954" s="101">
        <v>0</v>
      </c>
      <c r="D954" s="101">
        <f>SUM(D990,D1078,D1276,D1364,D1616,D1704)</f>
        <v>28.61</v>
      </c>
      <c r="E954" s="101">
        <f>C954+D954</f>
        <v>28.61</v>
      </c>
      <c r="F954" s="101">
        <f>SUM(F990,F1078,F1276,F1364,F1616,F1704)</f>
        <v>0</v>
      </c>
      <c r="G954" s="101">
        <f>SUM(G990,G1078,G1276,G1364,G1616,G1704)</f>
        <v>0</v>
      </c>
      <c r="H954" s="143">
        <f>SUM(H990,H1078,H1276,H1364,H1616,H1704)</f>
        <v>0</v>
      </c>
      <c r="I954" s="119">
        <f t="shared" si="485"/>
        <v>28.61</v>
      </c>
    </row>
    <row r="955" spans="1:9" s="2" customFormat="1" hidden="1" x14ac:dyDescent="0.2">
      <c r="A955" s="27"/>
      <c r="B955" s="51"/>
      <c r="C955" s="21"/>
      <c r="D955" s="21"/>
      <c r="E955" s="21"/>
      <c r="F955" s="21"/>
      <c r="G955" s="21"/>
      <c r="H955" s="22"/>
      <c r="I955" s="3">
        <f t="shared" si="485"/>
        <v>0</v>
      </c>
    </row>
    <row r="956" spans="1:9" ht="25.5" x14ac:dyDescent="0.2">
      <c r="A956" s="110" t="s">
        <v>112</v>
      </c>
      <c r="B956" s="57">
        <v>60</v>
      </c>
      <c r="C956" s="24">
        <v>1278.8000000000002</v>
      </c>
      <c r="D956" s="24">
        <f t="shared" ref="D956:H956" si="504">SUM(D957,D964,D971)</f>
        <v>630</v>
      </c>
      <c r="E956" s="24">
        <f t="shared" si="504"/>
        <v>1908.8</v>
      </c>
      <c r="F956" s="24">
        <f t="shared" si="504"/>
        <v>36257.9</v>
      </c>
      <c r="G956" s="24">
        <f t="shared" si="504"/>
        <v>20000</v>
      </c>
      <c r="H956" s="25">
        <f t="shared" si="504"/>
        <v>13958.000000000002</v>
      </c>
      <c r="I956" s="119">
        <f t="shared" si="485"/>
        <v>72124.700000000012</v>
      </c>
    </row>
    <row r="957" spans="1:9" ht="25.5" x14ac:dyDescent="0.2">
      <c r="A957" s="31" t="s">
        <v>113</v>
      </c>
      <c r="B957" s="58">
        <v>60</v>
      </c>
      <c r="C957" s="24">
        <v>1278.8000000000002</v>
      </c>
      <c r="D957" s="24">
        <f t="shared" ref="D957:H957" si="505">SUM(D961,D962,D963)</f>
        <v>630</v>
      </c>
      <c r="E957" s="24">
        <f t="shared" si="505"/>
        <v>1908.8</v>
      </c>
      <c r="F957" s="24">
        <f t="shared" si="505"/>
        <v>36257.9</v>
      </c>
      <c r="G957" s="24">
        <f t="shared" si="505"/>
        <v>20000</v>
      </c>
      <c r="H957" s="25">
        <f t="shared" si="505"/>
        <v>13958.000000000002</v>
      </c>
      <c r="I957" s="119">
        <f t="shared" si="485"/>
        <v>72124.700000000012</v>
      </c>
    </row>
    <row r="958" spans="1:9" s="2" customFormat="1" hidden="1" x14ac:dyDescent="0.2">
      <c r="A958" s="32" t="s">
        <v>1</v>
      </c>
      <c r="B958" s="59"/>
      <c r="C958" s="24"/>
      <c r="D958" s="24"/>
      <c r="E958" s="24"/>
      <c r="F958" s="24"/>
      <c r="G958" s="24"/>
      <c r="H958" s="25"/>
      <c r="I958" s="3">
        <f t="shared" si="485"/>
        <v>0</v>
      </c>
    </row>
    <row r="959" spans="1:9" x14ac:dyDescent="0.2">
      <c r="A959" s="32" t="s">
        <v>36</v>
      </c>
      <c r="B959" s="59"/>
      <c r="C959" s="24">
        <v>17.900000000000091</v>
      </c>
      <c r="D959" s="24">
        <f t="shared" ref="D959:E959" si="506">D961+D962+D963-D960</f>
        <v>0</v>
      </c>
      <c r="E959" s="24">
        <f t="shared" si="506"/>
        <v>17.899999999999864</v>
      </c>
      <c r="F959" s="24">
        <f>F961+F962+F963-F960</f>
        <v>0</v>
      </c>
      <c r="G959" s="24">
        <f t="shared" ref="G959:H959" si="507">G961+G962+G963-G960</f>
        <v>0</v>
      </c>
      <c r="H959" s="25">
        <f t="shared" si="507"/>
        <v>0</v>
      </c>
      <c r="I959" s="119">
        <f t="shared" si="485"/>
        <v>17.899999999999864</v>
      </c>
    </row>
    <row r="960" spans="1:9" x14ac:dyDescent="0.2">
      <c r="A960" s="32" t="s">
        <v>37</v>
      </c>
      <c r="B960" s="59"/>
      <c r="C960" s="24">
        <v>1260.9000000000001</v>
      </c>
      <c r="D960" s="24">
        <f>SUM(D996,D1084,D1282,D1370,D1622,D1710)</f>
        <v>630</v>
      </c>
      <c r="E960" s="24">
        <f>SUM(E996,E1084,E1282,E1370,E1622,E1710)</f>
        <v>1890.9</v>
      </c>
      <c r="F960" s="24">
        <f>SUM(F996,F1084,F1282,F1370,F1622,F1710)</f>
        <v>36257.9</v>
      </c>
      <c r="G960" s="24">
        <f>SUM(G996,G1084,G1282,G1370,G1622,G1710)</f>
        <v>20000</v>
      </c>
      <c r="H960" s="25">
        <f>SUM(H996,H1084,H1282,H1370,H1622,H1710)</f>
        <v>13958</v>
      </c>
      <c r="I960" s="119">
        <f t="shared" si="485"/>
        <v>72106.8</v>
      </c>
    </row>
    <row r="961" spans="1:9" x14ac:dyDescent="0.2">
      <c r="A961" s="20" t="s">
        <v>114</v>
      </c>
      <c r="B961" s="60" t="s">
        <v>126</v>
      </c>
      <c r="C961" s="101">
        <v>1074.6000000000001</v>
      </c>
      <c r="D961" s="101">
        <f>SUM(D997,D1085,D1283,D1371,D1623,D1711)</f>
        <v>529.4</v>
      </c>
      <c r="E961" s="101">
        <f t="shared" ref="E961:E963" si="508">C961+D961</f>
        <v>1604</v>
      </c>
      <c r="F961" s="101">
        <f t="shared" ref="F961:H963" si="509">SUM(F997,F1085,F1283,F1371,F1623,F1711)</f>
        <v>30468.9</v>
      </c>
      <c r="G961" s="101">
        <f t="shared" si="509"/>
        <v>16806.8</v>
      </c>
      <c r="H961" s="143">
        <f t="shared" si="509"/>
        <v>11729.400000000001</v>
      </c>
      <c r="I961" s="119">
        <f t="shared" si="485"/>
        <v>60609.1</v>
      </c>
    </row>
    <row r="962" spans="1:9" s="2" customFormat="1" hidden="1" x14ac:dyDescent="0.2">
      <c r="A962" s="20" t="s">
        <v>106</v>
      </c>
      <c r="B962" s="60" t="s">
        <v>130</v>
      </c>
      <c r="C962" s="21">
        <v>0</v>
      </c>
      <c r="D962" s="21">
        <f>SUM(D998,D1086,D1284,D1372,D1624,D1712)</f>
        <v>0</v>
      </c>
      <c r="E962" s="21">
        <f t="shared" si="508"/>
        <v>0</v>
      </c>
      <c r="F962" s="21">
        <f t="shared" si="509"/>
        <v>0</v>
      </c>
      <c r="G962" s="21">
        <f t="shared" si="509"/>
        <v>0</v>
      </c>
      <c r="H962" s="22">
        <f t="shared" si="509"/>
        <v>0</v>
      </c>
      <c r="I962" s="3">
        <f t="shared" si="485"/>
        <v>0</v>
      </c>
    </row>
    <row r="963" spans="1:9" x14ac:dyDescent="0.2">
      <c r="A963" s="20" t="s">
        <v>108</v>
      </c>
      <c r="B963" s="61" t="s">
        <v>127</v>
      </c>
      <c r="C963" s="101">
        <v>204.20000000000002</v>
      </c>
      <c r="D963" s="101">
        <f>SUM(D999,D1087,D1285,D1373,D1625,D1713)</f>
        <v>100.6</v>
      </c>
      <c r="E963" s="101">
        <f t="shared" si="508"/>
        <v>304.8</v>
      </c>
      <c r="F963" s="101">
        <f t="shared" si="509"/>
        <v>5789</v>
      </c>
      <c r="G963" s="101">
        <f t="shared" si="509"/>
        <v>3193.2</v>
      </c>
      <c r="H963" s="143">
        <f t="shared" si="509"/>
        <v>2228.6</v>
      </c>
      <c r="I963" s="119">
        <f t="shared" si="485"/>
        <v>11515.6</v>
      </c>
    </row>
    <row r="964" spans="1:9" s="2" customFormat="1" hidden="1" x14ac:dyDescent="0.2">
      <c r="A964" s="31" t="s">
        <v>44</v>
      </c>
      <c r="B964" s="62" t="s">
        <v>45</v>
      </c>
      <c r="C964" s="24">
        <v>0</v>
      </c>
      <c r="D964" s="24">
        <f t="shared" ref="D964:H964" si="510">SUM(D968,D969,D970)</f>
        <v>0</v>
      </c>
      <c r="E964" s="24">
        <f t="shared" si="510"/>
        <v>0</v>
      </c>
      <c r="F964" s="24">
        <f t="shared" si="510"/>
        <v>0</v>
      </c>
      <c r="G964" s="24">
        <f t="shared" si="510"/>
        <v>0</v>
      </c>
      <c r="H964" s="25">
        <f t="shared" si="510"/>
        <v>0</v>
      </c>
      <c r="I964" s="3">
        <f t="shared" si="485"/>
        <v>0</v>
      </c>
    </row>
    <row r="965" spans="1:9" s="2" customFormat="1" hidden="1" x14ac:dyDescent="0.2">
      <c r="A965" s="82" t="s">
        <v>1</v>
      </c>
      <c r="B965" s="62"/>
      <c r="C965" s="24"/>
      <c r="D965" s="24"/>
      <c r="E965" s="24"/>
      <c r="F965" s="24"/>
      <c r="G965" s="24"/>
      <c r="H965" s="25"/>
      <c r="I965" s="3">
        <f t="shared" si="485"/>
        <v>0</v>
      </c>
    </row>
    <row r="966" spans="1:9" s="2" customFormat="1" hidden="1" x14ac:dyDescent="0.2">
      <c r="A966" s="32" t="s">
        <v>36</v>
      </c>
      <c r="B966" s="59"/>
      <c r="C966" s="24">
        <v>0</v>
      </c>
      <c r="D966" s="24">
        <f t="shared" ref="D966:H966" si="511">D968+D969+D970-D967</f>
        <v>0</v>
      </c>
      <c r="E966" s="24">
        <f t="shared" si="511"/>
        <v>0</v>
      </c>
      <c r="F966" s="24">
        <f t="shared" si="511"/>
        <v>0</v>
      </c>
      <c r="G966" s="24">
        <f t="shared" si="511"/>
        <v>0</v>
      </c>
      <c r="H966" s="25">
        <f t="shared" si="511"/>
        <v>0</v>
      </c>
      <c r="I966" s="3">
        <f t="shared" si="485"/>
        <v>0</v>
      </c>
    </row>
    <row r="967" spans="1:9" s="2" customFormat="1" hidden="1" x14ac:dyDescent="0.2">
      <c r="A967" s="32" t="s">
        <v>37</v>
      </c>
      <c r="B967" s="59"/>
      <c r="C967" s="24">
        <v>0</v>
      </c>
      <c r="D967" s="24">
        <f>SUM(D1003,D1091,D1289,D1377,D1629,D1717)</f>
        <v>0</v>
      </c>
      <c r="E967" s="24">
        <f>SUM(E1003,E1091,E1289,E1377,E1629,E1717)</f>
        <v>0</v>
      </c>
      <c r="F967" s="24">
        <f>SUM(F1003,F1091,F1289,F1377,F1629,F1717)</f>
        <v>0</v>
      </c>
      <c r="G967" s="24">
        <f>SUM(G1003,G1091,G1289,G1377,G1629,G1717)</f>
        <v>0</v>
      </c>
      <c r="H967" s="25">
        <f>SUM(H1003,H1091,H1289,H1377,H1629,H1717)</f>
        <v>0</v>
      </c>
      <c r="I967" s="3">
        <f t="shared" si="485"/>
        <v>0</v>
      </c>
    </row>
    <row r="968" spans="1:9" s="2" customFormat="1" hidden="1" x14ac:dyDescent="0.2">
      <c r="A968" s="20" t="s">
        <v>38</v>
      </c>
      <c r="B968" s="61" t="s">
        <v>46</v>
      </c>
      <c r="C968" s="21">
        <v>0</v>
      </c>
      <c r="D968" s="21">
        <f>SUM(D1004,D1092,D1290,D1378,D1630,D1718)</f>
        <v>0</v>
      </c>
      <c r="E968" s="21">
        <f t="shared" ref="E968:E970" si="512">C968+D968</f>
        <v>0</v>
      </c>
      <c r="F968" s="21">
        <f t="shared" ref="F968:H970" si="513">SUM(F1004,F1092,F1290,F1378,F1630,F1718)</f>
        <v>0</v>
      </c>
      <c r="G968" s="21">
        <f t="shared" si="513"/>
        <v>0</v>
      </c>
      <c r="H968" s="22">
        <f t="shared" si="513"/>
        <v>0</v>
      </c>
      <c r="I968" s="3">
        <f t="shared" si="485"/>
        <v>0</v>
      </c>
    </row>
    <row r="969" spans="1:9" s="2" customFormat="1" hidden="1" x14ac:dyDescent="0.2">
      <c r="A969" s="20" t="s">
        <v>40</v>
      </c>
      <c r="B969" s="61" t="s">
        <v>47</v>
      </c>
      <c r="C969" s="21">
        <v>0</v>
      </c>
      <c r="D969" s="21">
        <f>SUM(D1005,D1093,D1291,D1379,D1631,D1719)</f>
        <v>0</v>
      </c>
      <c r="E969" s="21">
        <f t="shared" si="512"/>
        <v>0</v>
      </c>
      <c r="F969" s="21">
        <f t="shared" si="513"/>
        <v>0</v>
      </c>
      <c r="G969" s="21">
        <f t="shared" si="513"/>
        <v>0</v>
      </c>
      <c r="H969" s="22">
        <f t="shared" si="513"/>
        <v>0</v>
      </c>
      <c r="I969" s="3">
        <f t="shared" si="485"/>
        <v>0</v>
      </c>
    </row>
    <row r="970" spans="1:9" s="2" customFormat="1" hidden="1" x14ac:dyDescent="0.2">
      <c r="A970" s="20" t="s">
        <v>42</v>
      </c>
      <c r="B970" s="61" t="s">
        <v>48</v>
      </c>
      <c r="C970" s="21">
        <v>0</v>
      </c>
      <c r="D970" s="21">
        <f>SUM(D1006,D1094,D1292,D1380,D1632,D1720)</f>
        <v>0</v>
      </c>
      <c r="E970" s="21">
        <f t="shared" si="512"/>
        <v>0</v>
      </c>
      <c r="F970" s="21">
        <f t="shared" si="513"/>
        <v>0</v>
      </c>
      <c r="G970" s="21">
        <f t="shared" si="513"/>
        <v>0</v>
      </c>
      <c r="H970" s="22">
        <f t="shared" si="513"/>
        <v>0</v>
      </c>
      <c r="I970" s="3">
        <f t="shared" si="485"/>
        <v>0</v>
      </c>
    </row>
    <row r="971" spans="1:9" s="2" customFormat="1" hidden="1" x14ac:dyDescent="0.2">
      <c r="A971" s="31" t="s">
        <v>49</v>
      </c>
      <c r="B971" s="63" t="s">
        <v>50</v>
      </c>
      <c r="C971" s="24">
        <v>0</v>
      </c>
      <c r="D971" s="24">
        <f t="shared" ref="D971:H971" si="514">SUM(D975,D976,D977)</f>
        <v>0</v>
      </c>
      <c r="E971" s="24">
        <f t="shared" si="514"/>
        <v>0</v>
      </c>
      <c r="F971" s="24">
        <f t="shared" si="514"/>
        <v>0</v>
      </c>
      <c r="G971" s="24">
        <f t="shared" si="514"/>
        <v>0</v>
      </c>
      <c r="H971" s="25">
        <f t="shared" si="514"/>
        <v>0</v>
      </c>
      <c r="I971" s="3">
        <f t="shared" si="485"/>
        <v>0</v>
      </c>
    </row>
    <row r="972" spans="1:9" s="2" customFormat="1" hidden="1" x14ac:dyDescent="0.2">
      <c r="A972" s="82" t="s">
        <v>1</v>
      </c>
      <c r="B972" s="63"/>
      <c r="C972" s="24"/>
      <c r="D972" s="24"/>
      <c r="E972" s="24"/>
      <c r="F972" s="24"/>
      <c r="G972" s="24"/>
      <c r="H972" s="25"/>
      <c r="I972" s="3">
        <f t="shared" si="485"/>
        <v>0</v>
      </c>
    </row>
    <row r="973" spans="1:9" s="2" customFormat="1" hidden="1" x14ac:dyDescent="0.2">
      <c r="A973" s="32" t="s">
        <v>36</v>
      </c>
      <c r="B973" s="59"/>
      <c r="C973" s="24">
        <v>0</v>
      </c>
      <c r="D973" s="24">
        <f t="shared" ref="D973:H973" si="515">D975+D976+D977-D974</f>
        <v>0</v>
      </c>
      <c r="E973" s="24">
        <f t="shared" si="515"/>
        <v>0</v>
      </c>
      <c r="F973" s="24">
        <f t="shared" si="515"/>
        <v>0</v>
      </c>
      <c r="G973" s="24">
        <f t="shared" si="515"/>
        <v>0</v>
      </c>
      <c r="H973" s="25">
        <f t="shared" si="515"/>
        <v>0</v>
      </c>
      <c r="I973" s="3">
        <f t="shared" si="485"/>
        <v>0</v>
      </c>
    </row>
    <row r="974" spans="1:9" s="2" customFormat="1" hidden="1" x14ac:dyDescent="0.2">
      <c r="A974" s="32" t="s">
        <v>37</v>
      </c>
      <c r="B974" s="59"/>
      <c r="C974" s="24">
        <v>0</v>
      </c>
      <c r="D974" s="24">
        <f>SUM(D1010,D1098,D1296,D1384,D1636,D1724)</f>
        <v>0</v>
      </c>
      <c r="E974" s="24">
        <f>SUM(E1010,E1098,E1296,E1384,E1636,E1724)</f>
        <v>0</v>
      </c>
      <c r="F974" s="24">
        <f>SUM(F1010,F1098,F1296,F1384,F1636,F1724)</f>
        <v>0</v>
      </c>
      <c r="G974" s="24">
        <f>SUM(G1010,G1098,G1296,G1384,G1636,G1724)</f>
        <v>0</v>
      </c>
      <c r="H974" s="25">
        <f>SUM(H1010,H1098,H1296,H1384,H1636,H1724)</f>
        <v>0</v>
      </c>
      <c r="I974" s="3">
        <f t="shared" si="485"/>
        <v>0</v>
      </c>
    </row>
    <row r="975" spans="1:9" s="2" customFormat="1" hidden="1" x14ac:dyDescent="0.2">
      <c r="A975" s="20" t="s">
        <v>38</v>
      </c>
      <c r="B975" s="61" t="s">
        <v>51</v>
      </c>
      <c r="C975" s="21">
        <v>0</v>
      </c>
      <c r="D975" s="21">
        <f>SUM(D1011,D1099,D1297,D1385,D1637,D1725)</f>
        <v>0</v>
      </c>
      <c r="E975" s="21">
        <f t="shared" ref="E975:E977" si="516">C975+D975</f>
        <v>0</v>
      </c>
      <c r="F975" s="21">
        <f t="shared" ref="F975:H977" si="517">SUM(F1011,F1099,F1297,F1385,F1637,F1725)</f>
        <v>0</v>
      </c>
      <c r="G975" s="21">
        <f t="shared" si="517"/>
        <v>0</v>
      </c>
      <c r="H975" s="22">
        <f t="shared" si="517"/>
        <v>0</v>
      </c>
      <c r="I975" s="3">
        <f t="shared" si="485"/>
        <v>0</v>
      </c>
    </row>
    <row r="976" spans="1:9" s="2" customFormat="1" hidden="1" x14ac:dyDescent="0.2">
      <c r="A976" s="20" t="s">
        <v>40</v>
      </c>
      <c r="B976" s="61" t="s">
        <v>52</v>
      </c>
      <c r="C976" s="21">
        <v>0</v>
      </c>
      <c r="D976" s="21">
        <f>SUM(D1012,D1100,D1298,D1386,D1638,D1726)</f>
        <v>0</v>
      </c>
      <c r="E976" s="21">
        <f t="shared" si="516"/>
        <v>0</v>
      </c>
      <c r="F976" s="21">
        <f t="shared" si="517"/>
        <v>0</v>
      </c>
      <c r="G976" s="21">
        <f t="shared" si="517"/>
        <v>0</v>
      </c>
      <c r="H976" s="22">
        <f t="shared" si="517"/>
        <v>0</v>
      </c>
      <c r="I976" s="3">
        <f t="shared" si="485"/>
        <v>0</v>
      </c>
    </row>
    <row r="977" spans="1:9" s="2" customFormat="1" hidden="1" x14ac:dyDescent="0.2">
      <c r="A977" s="20" t="s">
        <v>42</v>
      </c>
      <c r="B977" s="61" t="s">
        <v>53</v>
      </c>
      <c r="C977" s="21">
        <v>0</v>
      </c>
      <c r="D977" s="21">
        <f>SUM(D1013,D1101,D1299,D1387,D1639,D1727)</f>
        <v>0</v>
      </c>
      <c r="E977" s="21">
        <f t="shared" si="516"/>
        <v>0</v>
      </c>
      <c r="F977" s="21">
        <f t="shared" si="517"/>
        <v>0</v>
      </c>
      <c r="G977" s="21">
        <f t="shared" si="517"/>
        <v>0</v>
      </c>
      <c r="H977" s="22">
        <f t="shared" si="517"/>
        <v>0</v>
      </c>
      <c r="I977" s="3">
        <f t="shared" si="485"/>
        <v>0</v>
      </c>
    </row>
    <row r="978" spans="1:9" s="2" customFormat="1" hidden="1" x14ac:dyDescent="0.2">
      <c r="A978" s="83"/>
      <c r="B978" s="95"/>
      <c r="C978" s="21"/>
      <c r="D978" s="21"/>
      <c r="E978" s="21"/>
      <c r="F978" s="21"/>
      <c r="G978" s="21"/>
      <c r="H978" s="22"/>
      <c r="I978" s="3">
        <f t="shared" si="485"/>
        <v>0</v>
      </c>
    </row>
    <row r="979" spans="1:9" x14ac:dyDescent="0.2">
      <c r="A979" s="31" t="s">
        <v>133</v>
      </c>
      <c r="B979" s="55">
        <v>71</v>
      </c>
      <c r="C979" s="24">
        <v>0</v>
      </c>
      <c r="D979" s="24">
        <f t="shared" ref="D979:H979" si="518">SUM(D980)</f>
        <v>71.400000000000006</v>
      </c>
      <c r="E979" s="24">
        <f t="shared" si="518"/>
        <v>71.400000000000006</v>
      </c>
      <c r="F979" s="24">
        <f t="shared" si="518"/>
        <v>0</v>
      </c>
      <c r="G979" s="24">
        <f t="shared" si="518"/>
        <v>0</v>
      </c>
      <c r="H979" s="25">
        <f t="shared" si="518"/>
        <v>0</v>
      </c>
      <c r="I979" s="119">
        <f t="shared" ref="I979:I981" si="519">SUM(E979:H979)</f>
        <v>71.400000000000006</v>
      </c>
    </row>
    <row r="980" spans="1:9" x14ac:dyDescent="0.2">
      <c r="A980" s="27" t="s">
        <v>134</v>
      </c>
      <c r="B980" s="56" t="s">
        <v>135</v>
      </c>
      <c r="C980" s="101">
        <v>0</v>
      </c>
      <c r="D980" s="101">
        <f>SUM(D1016,D1104,D1302,D1390,D1642,D1730)</f>
        <v>71.400000000000006</v>
      </c>
      <c r="E980" s="101">
        <f>C980+D980</f>
        <v>71.400000000000006</v>
      </c>
      <c r="F980" s="101">
        <f>SUM(F1016,F1104,F1302,F1390,F1642,F1730)</f>
        <v>0</v>
      </c>
      <c r="G980" s="101">
        <f>SUM(G1016,G1104,G1302,G1390,G1642,G1730)</f>
        <v>0</v>
      </c>
      <c r="H980" s="143">
        <f>SUM(H1016,H1104,H1302,H1390,H1642,H1730)</f>
        <v>0</v>
      </c>
      <c r="I980" s="119">
        <f t="shared" si="519"/>
        <v>71.400000000000006</v>
      </c>
    </row>
    <row r="981" spans="1:9" s="2" customFormat="1" hidden="1" x14ac:dyDescent="0.2">
      <c r="A981" s="27"/>
      <c r="B981" s="51"/>
      <c r="C981" s="21"/>
      <c r="D981" s="21"/>
      <c r="E981" s="21"/>
      <c r="F981" s="21"/>
      <c r="G981" s="21"/>
      <c r="H981" s="22"/>
      <c r="I981" s="3">
        <f t="shared" si="519"/>
        <v>0</v>
      </c>
    </row>
    <row r="982" spans="1:9" s="2" customFormat="1" hidden="1" x14ac:dyDescent="0.2">
      <c r="A982" s="26" t="s">
        <v>54</v>
      </c>
      <c r="B982" s="63" t="s">
        <v>55</v>
      </c>
      <c r="C982" s="24">
        <v>0</v>
      </c>
      <c r="D982" s="24">
        <f>SUM(D1018,D1106,D1304,D1392,D1644,D1732)</f>
        <v>0</v>
      </c>
      <c r="E982" s="24">
        <f>C982+D982</f>
        <v>0</v>
      </c>
      <c r="F982" s="24">
        <f>SUM(F1018,F1106,F1304,F1392,F1644,F1732)</f>
        <v>0</v>
      </c>
      <c r="G982" s="24">
        <f>SUM(G1018,G1106,G1304,G1392,G1644,G1732)</f>
        <v>0</v>
      </c>
      <c r="H982" s="25">
        <f>SUM(H1018,H1106,H1304,H1392,H1644,H1732)</f>
        <v>0</v>
      </c>
      <c r="I982" s="3">
        <f t="shared" si="485"/>
        <v>0</v>
      </c>
    </row>
    <row r="983" spans="1:9" s="2" customFormat="1" hidden="1" x14ac:dyDescent="0.2">
      <c r="A983" s="83"/>
      <c r="B983" s="95"/>
      <c r="C983" s="21"/>
      <c r="D983" s="21"/>
      <c r="E983" s="21"/>
      <c r="F983" s="21"/>
      <c r="G983" s="21"/>
      <c r="H983" s="22"/>
      <c r="I983" s="3">
        <f t="shared" si="485"/>
        <v>0</v>
      </c>
    </row>
    <row r="984" spans="1:9" x14ac:dyDescent="0.2">
      <c r="A984" s="26" t="s">
        <v>56</v>
      </c>
      <c r="B984" s="63"/>
      <c r="C984" s="24">
        <v>0</v>
      </c>
      <c r="D984" s="24">
        <f t="shared" ref="D984:H984" si="520">D931-D952</f>
        <v>0</v>
      </c>
      <c r="E984" s="24">
        <f t="shared" si="520"/>
        <v>0</v>
      </c>
      <c r="F984" s="24">
        <f t="shared" si="520"/>
        <v>0</v>
      </c>
      <c r="G984" s="24">
        <f t="shared" si="520"/>
        <v>0</v>
      </c>
      <c r="H984" s="25">
        <f t="shared" si="520"/>
        <v>0</v>
      </c>
      <c r="I984" s="119">
        <f t="shared" si="485"/>
        <v>0</v>
      </c>
    </row>
    <row r="985" spans="1:9" s="2" customFormat="1" hidden="1" x14ac:dyDescent="0.2">
      <c r="A985" s="84"/>
      <c r="B985" s="94"/>
      <c r="C985" s="21"/>
      <c r="D985" s="21"/>
      <c r="E985" s="21"/>
      <c r="F985" s="21"/>
      <c r="G985" s="21"/>
      <c r="H985" s="22"/>
      <c r="I985" s="3">
        <f t="shared" si="485"/>
        <v>0</v>
      </c>
    </row>
    <row r="986" spans="1:9" s="2" customFormat="1" hidden="1" x14ac:dyDescent="0.2">
      <c r="A986" s="81" t="s">
        <v>1</v>
      </c>
      <c r="B986" s="95"/>
      <c r="C986" s="21"/>
      <c r="D986" s="21"/>
      <c r="E986" s="21"/>
      <c r="F986" s="21"/>
      <c r="G986" s="21"/>
      <c r="H986" s="22"/>
      <c r="I986" s="3">
        <f t="shared" si="485"/>
        <v>0</v>
      </c>
    </row>
    <row r="987" spans="1:9" s="142" customFormat="1" x14ac:dyDescent="0.2">
      <c r="A987" s="144" t="s">
        <v>59</v>
      </c>
      <c r="B987" s="145" t="s">
        <v>60</v>
      </c>
      <c r="C987" s="146">
        <v>932.3</v>
      </c>
      <c r="D987" s="146">
        <f t="shared" ref="D987:H987" si="521">SUM(D1020)</f>
        <v>10.71</v>
      </c>
      <c r="E987" s="146">
        <f t="shared" si="521"/>
        <v>943.01</v>
      </c>
      <c r="F987" s="146">
        <f t="shared" si="521"/>
        <v>10000</v>
      </c>
      <c r="G987" s="146">
        <f t="shared" si="521"/>
        <v>10000</v>
      </c>
      <c r="H987" s="147">
        <f t="shared" si="521"/>
        <v>9241.7000000000007</v>
      </c>
      <c r="I987" s="119">
        <f t="shared" si="485"/>
        <v>30184.710000000003</v>
      </c>
    </row>
    <row r="988" spans="1:9" x14ac:dyDescent="0.2">
      <c r="A988" s="148" t="s">
        <v>80</v>
      </c>
      <c r="B988" s="149"/>
      <c r="C988" s="150">
        <v>932.3</v>
      </c>
      <c r="D988" s="150">
        <f t="shared" ref="D988:H988" si="522">SUM(D989,D992,D1018)</f>
        <v>10.71</v>
      </c>
      <c r="E988" s="150">
        <f t="shared" si="522"/>
        <v>943.01</v>
      </c>
      <c r="F988" s="150">
        <f t="shared" si="522"/>
        <v>10000</v>
      </c>
      <c r="G988" s="150">
        <f t="shared" si="522"/>
        <v>10000</v>
      </c>
      <c r="H988" s="151">
        <f t="shared" si="522"/>
        <v>9241.7000000000007</v>
      </c>
      <c r="I988" s="119">
        <f t="shared" si="485"/>
        <v>30184.710000000003</v>
      </c>
    </row>
    <row r="989" spans="1:9" x14ac:dyDescent="0.2">
      <c r="A989" s="31" t="s">
        <v>30</v>
      </c>
      <c r="B989" s="55">
        <v>20</v>
      </c>
      <c r="C989" s="24">
        <v>0</v>
      </c>
      <c r="D989" s="24">
        <f t="shared" ref="D989:H989" si="523">SUM(D990)</f>
        <v>10.71</v>
      </c>
      <c r="E989" s="24">
        <f t="shared" si="523"/>
        <v>10.71</v>
      </c>
      <c r="F989" s="24">
        <f t="shared" si="523"/>
        <v>0</v>
      </c>
      <c r="G989" s="24">
        <f t="shared" si="523"/>
        <v>0</v>
      </c>
      <c r="H989" s="25">
        <f t="shared" si="523"/>
        <v>0</v>
      </c>
      <c r="I989" s="119">
        <f t="shared" si="485"/>
        <v>10.71</v>
      </c>
    </row>
    <row r="990" spans="1:9" x14ac:dyDescent="0.2">
      <c r="A990" s="27" t="s">
        <v>131</v>
      </c>
      <c r="B990" s="56" t="s">
        <v>132</v>
      </c>
      <c r="C990" s="101">
        <v>0</v>
      </c>
      <c r="D990" s="101">
        <f>D1043</f>
        <v>10.71</v>
      </c>
      <c r="E990" s="101">
        <f>C990+D990</f>
        <v>10.71</v>
      </c>
      <c r="F990" s="101">
        <f t="shared" ref="F990:H990" si="524">F1043</f>
        <v>0</v>
      </c>
      <c r="G990" s="101">
        <f t="shared" si="524"/>
        <v>0</v>
      </c>
      <c r="H990" s="143">
        <f t="shared" si="524"/>
        <v>0</v>
      </c>
      <c r="I990" s="119">
        <f t="shared" si="485"/>
        <v>10.71</v>
      </c>
    </row>
    <row r="991" spans="1:9" s="2" customFormat="1" hidden="1" x14ac:dyDescent="0.2">
      <c r="A991" s="27"/>
      <c r="B991" s="51"/>
      <c r="C991" s="21"/>
      <c r="D991" s="21"/>
      <c r="E991" s="21"/>
      <c r="F991" s="21"/>
      <c r="G991" s="21"/>
      <c r="H991" s="22"/>
      <c r="I991" s="3">
        <f t="shared" si="485"/>
        <v>0</v>
      </c>
    </row>
    <row r="992" spans="1:9" ht="25.5" x14ac:dyDescent="0.2">
      <c r="A992" s="110" t="s">
        <v>112</v>
      </c>
      <c r="B992" s="57">
        <v>60</v>
      </c>
      <c r="C992" s="24">
        <v>932.3</v>
      </c>
      <c r="D992" s="24">
        <f t="shared" ref="D992:H992" si="525">SUM(D993,D1000,D1007)</f>
        <v>0</v>
      </c>
      <c r="E992" s="24">
        <f t="shared" si="525"/>
        <v>932.3</v>
      </c>
      <c r="F992" s="24">
        <f t="shared" si="525"/>
        <v>10000</v>
      </c>
      <c r="G992" s="24">
        <f t="shared" si="525"/>
        <v>10000</v>
      </c>
      <c r="H992" s="25">
        <f t="shared" si="525"/>
        <v>9241.7000000000007</v>
      </c>
      <c r="I992" s="119">
        <f t="shared" si="485"/>
        <v>30174</v>
      </c>
    </row>
    <row r="993" spans="1:9" ht="25.5" x14ac:dyDescent="0.2">
      <c r="A993" s="31" t="s">
        <v>113</v>
      </c>
      <c r="B993" s="58">
        <v>60</v>
      </c>
      <c r="C993" s="24">
        <v>932.3</v>
      </c>
      <c r="D993" s="24">
        <f t="shared" ref="D993:H993" si="526">SUM(D997,D998,D999)</f>
        <v>0</v>
      </c>
      <c r="E993" s="24">
        <f t="shared" si="526"/>
        <v>932.3</v>
      </c>
      <c r="F993" s="24">
        <f t="shared" si="526"/>
        <v>10000</v>
      </c>
      <c r="G993" s="24">
        <f t="shared" si="526"/>
        <v>10000</v>
      </c>
      <c r="H993" s="25">
        <f t="shared" si="526"/>
        <v>9241.7000000000007</v>
      </c>
      <c r="I993" s="119">
        <f t="shared" si="485"/>
        <v>30174</v>
      </c>
    </row>
    <row r="994" spans="1:9" s="2" customFormat="1" hidden="1" x14ac:dyDescent="0.2">
      <c r="A994" s="32" t="s">
        <v>1</v>
      </c>
      <c r="B994" s="59"/>
      <c r="C994" s="24"/>
      <c r="D994" s="24"/>
      <c r="E994" s="24"/>
      <c r="F994" s="24"/>
      <c r="G994" s="24"/>
      <c r="H994" s="25"/>
      <c r="I994" s="3">
        <f t="shared" si="485"/>
        <v>0</v>
      </c>
    </row>
    <row r="995" spans="1:9" x14ac:dyDescent="0.2">
      <c r="A995" s="32" t="s">
        <v>36</v>
      </c>
      <c r="B995" s="59"/>
      <c r="C995" s="24">
        <v>0</v>
      </c>
      <c r="D995" s="24">
        <f t="shared" ref="D995:H995" si="527">D997+D998+D999-D996</f>
        <v>0</v>
      </c>
      <c r="E995" s="24">
        <f t="shared" si="527"/>
        <v>0</v>
      </c>
      <c r="F995" s="24">
        <f t="shared" si="527"/>
        <v>0</v>
      </c>
      <c r="G995" s="24">
        <f t="shared" si="527"/>
        <v>0</v>
      </c>
      <c r="H995" s="25">
        <f t="shared" si="527"/>
        <v>0</v>
      </c>
      <c r="I995" s="119">
        <f t="shared" si="485"/>
        <v>0</v>
      </c>
    </row>
    <row r="996" spans="1:9" x14ac:dyDescent="0.2">
      <c r="A996" s="32" t="s">
        <v>37</v>
      </c>
      <c r="B996" s="59"/>
      <c r="C996" s="24">
        <v>932.3</v>
      </c>
      <c r="D996" s="24">
        <f t="shared" ref="D996:H998" si="528">D1049</f>
        <v>0</v>
      </c>
      <c r="E996" s="24">
        <f t="shared" si="528"/>
        <v>932.3</v>
      </c>
      <c r="F996" s="24">
        <f t="shared" si="528"/>
        <v>10000</v>
      </c>
      <c r="G996" s="24">
        <f t="shared" si="528"/>
        <v>10000</v>
      </c>
      <c r="H996" s="25">
        <f t="shared" si="528"/>
        <v>9241.7000000000007</v>
      </c>
      <c r="I996" s="119">
        <f t="shared" si="485"/>
        <v>30174</v>
      </c>
    </row>
    <row r="997" spans="1:9" x14ac:dyDescent="0.2">
      <c r="A997" s="20" t="s">
        <v>114</v>
      </c>
      <c r="B997" s="60" t="s">
        <v>126</v>
      </c>
      <c r="C997" s="101">
        <v>783.4</v>
      </c>
      <c r="D997" s="101">
        <f t="shared" si="528"/>
        <v>0</v>
      </c>
      <c r="E997" s="101">
        <f t="shared" si="528"/>
        <v>783.4</v>
      </c>
      <c r="F997" s="101">
        <f t="shared" si="528"/>
        <v>8403.4</v>
      </c>
      <c r="G997" s="101">
        <f t="shared" si="528"/>
        <v>8403.4</v>
      </c>
      <c r="H997" s="143">
        <f t="shared" si="528"/>
        <v>7766.1</v>
      </c>
      <c r="I997" s="119">
        <f t="shared" si="485"/>
        <v>25356.299999999996</v>
      </c>
    </row>
    <row r="998" spans="1:9" s="2" customFormat="1" hidden="1" x14ac:dyDescent="0.2">
      <c r="A998" s="20" t="s">
        <v>106</v>
      </c>
      <c r="B998" s="60" t="s">
        <v>130</v>
      </c>
      <c r="C998" s="21">
        <v>0</v>
      </c>
      <c r="D998" s="21">
        <f t="shared" si="528"/>
        <v>0</v>
      </c>
      <c r="E998" s="21">
        <f t="shared" ref="E998" si="529">C998+D998</f>
        <v>0</v>
      </c>
      <c r="F998" s="21">
        <f t="shared" si="528"/>
        <v>0</v>
      </c>
      <c r="G998" s="21">
        <f t="shared" si="528"/>
        <v>0</v>
      </c>
      <c r="H998" s="22">
        <f t="shared" si="528"/>
        <v>0</v>
      </c>
      <c r="I998" s="3">
        <f t="shared" si="485"/>
        <v>0</v>
      </c>
    </row>
    <row r="999" spans="1:9" x14ac:dyDescent="0.2">
      <c r="A999" s="20" t="s">
        <v>108</v>
      </c>
      <c r="B999" s="61" t="s">
        <v>127</v>
      </c>
      <c r="C999" s="101">
        <v>148.9</v>
      </c>
      <c r="D999" s="101">
        <f t="shared" ref="D999:H999" si="530">D1052</f>
        <v>0</v>
      </c>
      <c r="E999" s="101">
        <f t="shared" si="530"/>
        <v>148.9</v>
      </c>
      <c r="F999" s="101">
        <f t="shared" si="530"/>
        <v>1596.6</v>
      </c>
      <c r="G999" s="101">
        <f t="shared" si="530"/>
        <v>1596.6</v>
      </c>
      <c r="H999" s="143">
        <f t="shared" si="530"/>
        <v>1475.6</v>
      </c>
      <c r="I999" s="119">
        <f t="shared" si="485"/>
        <v>4817.7</v>
      </c>
    </row>
    <row r="1000" spans="1:9" s="2" customFormat="1" hidden="1" x14ac:dyDescent="0.2">
      <c r="A1000" s="31" t="s">
        <v>44</v>
      </c>
      <c r="B1000" s="62" t="s">
        <v>45</v>
      </c>
      <c r="C1000" s="24">
        <v>0</v>
      </c>
      <c r="D1000" s="24">
        <f t="shared" ref="D1000:H1000" si="531">SUM(D1004,D1005,D1006)</f>
        <v>0</v>
      </c>
      <c r="E1000" s="24">
        <f t="shared" si="531"/>
        <v>0</v>
      </c>
      <c r="F1000" s="24">
        <f t="shared" si="531"/>
        <v>0</v>
      </c>
      <c r="G1000" s="24">
        <f t="shared" si="531"/>
        <v>0</v>
      </c>
      <c r="H1000" s="25">
        <f t="shared" si="531"/>
        <v>0</v>
      </c>
      <c r="I1000" s="3">
        <f t="shared" si="485"/>
        <v>0</v>
      </c>
    </row>
    <row r="1001" spans="1:9" s="2" customFormat="1" hidden="1" x14ac:dyDescent="0.2">
      <c r="A1001" s="82" t="s">
        <v>1</v>
      </c>
      <c r="B1001" s="62"/>
      <c r="C1001" s="24"/>
      <c r="D1001" s="24"/>
      <c r="E1001" s="24"/>
      <c r="F1001" s="24"/>
      <c r="G1001" s="24"/>
      <c r="H1001" s="25"/>
      <c r="I1001" s="3">
        <f t="shared" si="485"/>
        <v>0</v>
      </c>
    </row>
    <row r="1002" spans="1:9" s="2" customFormat="1" hidden="1" x14ac:dyDescent="0.2">
      <c r="A1002" s="32" t="s">
        <v>36</v>
      </c>
      <c r="B1002" s="59"/>
      <c r="C1002" s="24">
        <v>0</v>
      </c>
      <c r="D1002" s="24">
        <f t="shared" ref="D1002:H1002" si="532">D1004+D1005+D1006-D1003</f>
        <v>0</v>
      </c>
      <c r="E1002" s="24">
        <f t="shared" si="532"/>
        <v>0</v>
      </c>
      <c r="F1002" s="24">
        <f t="shared" si="532"/>
        <v>0</v>
      </c>
      <c r="G1002" s="24">
        <f t="shared" si="532"/>
        <v>0</v>
      </c>
      <c r="H1002" s="25">
        <f t="shared" si="532"/>
        <v>0</v>
      </c>
      <c r="I1002" s="3">
        <f t="shared" ref="I1002:I1071" si="533">SUM(E1002:H1002)</f>
        <v>0</v>
      </c>
    </row>
    <row r="1003" spans="1:9" s="2" customFormat="1" hidden="1" x14ac:dyDescent="0.2">
      <c r="A1003" s="32" t="s">
        <v>37</v>
      </c>
      <c r="B1003" s="59"/>
      <c r="C1003" s="24">
        <v>0</v>
      </c>
      <c r="D1003" s="24">
        <f t="shared" ref="D1003:H1006" si="534">D1056</f>
        <v>0</v>
      </c>
      <c r="E1003" s="24">
        <f t="shared" si="534"/>
        <v>0</v>
      </c>
      <c r="F1003" s="24">
        <f t="shared" si="534"/>
        <v>0</v>
      </c>
      <c r="G1003" s="24">
        <f t="shared" si="534"/>
        <v>0</v>
      </c>
      <c r="H1003" s="25">
        <f t="shared" si="534"/>
        <v>0</v>
      </c>
      <c r="I1003" s="3">
        <f t="shared" si="533"/>
        <v>0</v>
      </c>
    </row>
    <row r="1004" spans="1:9" s="2" customFormat="1" hidden="1" x14ac:dyDescent="0.2">
      <c r="A1004" s="20" t="s">
        <v>38</v>
      </c>
      <c r="B1004" s="61" t="s">
        <v>46</v>
      </c>
      <c r="C1004" s="21">
        <v>0</v>
      </c>
      <c r="D1004" s="21">
        <f t="shared" si="534"/>
        <v>0</v>
      </c>
      <c r="E1004" s="21">
        <f t="shared" ref="E1004:E1006" si="535">C1004+D1004</f>
        <v>0</v>
      </c>
      <c r="F1004" s="21">
        <f t="shared" si="534"/>
        <v>0</v>
      </c>
      <c r="G1004" s="21">
        <f t="shared" si="534"/>
        <v>0</v>
      </c>
      <c r="H1004" s="22">
        <f t="shared" si="534"/>
        <v>0</v>
      </c>
      <c r="I1004" s="3">
        <f t="shared" si="533"/>
        <v>0</v>
      </c>
    </row>
    <row r="1005" spans="1:9" s="2" customFormat="1" hidden="1" x14ac:dyDescent="0.2">
      <c r="A1005" s="20" t="s">
        <v>40</v>
      </c>
      <c r="B1005" s="61" t="s">
        <v>47</v>
      </c>
      <c r="C1005" s="21">
        <v>0</v>
      </c>
      <c r="D1005" s="21">
        <f t="shared" si="534"/>
        <v>0</v>
      </c>
      <c r="E1005" s="21">
        <f t="shared" si="535"/>
        <v>0</v>
      </c>
      <c r="F1005" s="21">
        <f t="shared" si="534"/>
        <v>0</v>
      </c>
      <c r="G1005" s="21">
        <f t="shared" si="534"/>
        <v>0</v>
      </c>
      <c r="H1005" s="22">
        <f t="shared" si="534"/>
        <v>0</v>
      </c>
      <c r="I1005" s="3">
        <f t="shared" si="533"/>
        <v>0</v>
      </c>
    </row>
    <row r="1006" spans="1:9" s="2" customFormat="1" hidden="1" x14ac:dyDescent="0.2">
      <c r="A1006" s="20" t="s">
        <v>42</v>
      </c>
      <c r="B1006" s="61" t="s">
        <v>48</v>
      </c>
      <c r="C1006" s="21">
        <v>0</v>
      </c>
      <c r="D1006" s="21">
        <f t="shared" si="534"/>
        <v>0</v>
      </c>
      <c r="E1006" s="21">
        <f t="shared" si="535"/>
        <v>0</v>
      </c>
      <c r="F1006" s="21">
        <f t="shared" si="534"/>
        <v>0</v>
      </c>
      <c r="G1006" s="21">
        <f t="shared" si="534"/>
        <v>0</v>
      </c>
      <c r="H1006" s="22">
        <f t="shared" si="534"/>
        <v>0</v>
      </c>
      <c r="I1006" s="3">
        <f t="shared" si="533"/>
        <v>0</v>
      </c>
    </row>
    <row r="1007" spans="1:9" s="2" customFormat="1" hidden="1" x14ac:dyDescent="0.2">
      <c r="A1007" s="31" t="s">
        <v>49</v>
      </c>
      <c r="B1007" s="63" t="s">
        <v>50</v>
      </c>
      <c r="C1007" s="24">
        <v>0</v>
      </c>
      <c r="D1007" s="24">
        <f t="shared" ref="D1007:H1007" si="536">SUM(D1011,D1012,D1013)</f>
        <v>0</v>
      </c>
      <c r="E1007" s="24">
        <f t="shared" si="536"/>
        <v>0</v>
      </c>
      <c r="F1007" s="24">
        <f t="shared" si="536"/>
        <v>0</v>
      </c>
      <c r="G1007" s="24">
        <f t="shared" si="536"/>
        <v>0</v>
      </c>
      <c r="H1007" s="25">
        <f t="shared" si="536"/>
        <v>0</v>
      </c>
      <c r="I1007" s="3">
        <f t="shared" si="533"/>
        <v>0</v>
      </c>
    </row>
    <row r="1008" spans="1:9" s="2" customFormat="1" hidden="1" x14ac:dyDescent="0.2">
      <c r="A1008" s="82" t="s">
        <v>1</v>
      </c>
      <c r="B1008" s="63"/>
      <c r="C1008" s="24"/>
      <c r="D1008" s="24"/>
      <c r="E1008" s="24"/>
      <c r="F1008" s="24"/>
      <c r="G1008" s="24"/>
      <c r="H1008" s="25"/>
      <c r="I1008" s="3">
        <f t="shared" si="533"/>
        <v>0</v>
      </c>
    </row>
    <row r="1009" spans="1:9" s="2" customFormat="1" hidden="1" x14ac:dyDescent="0.2">
      <c r="A1009" s="32" t="s">
        <v>36</v>
      </c>
      <c r="B1009" s="59"/>
      <c r="C1009" s="24">
        <v>0</v>
      </c>
      <c r="D1009" s="24">
        <f t="shared" ref="D1009:H1009" si="537">D1011+D1012+D1013-D1010</f>
        <v>0</v>
      </c>
      <c r="E1009" s="24">
        <f t="shared" si="537"/>
        <v>0</v>
      </c>
      <c r="F1009" s="24">
        <f t="shared" si="537"/>
        <v>0</v>
      </c>
      <c r="G1009" s="24">
        <f t="shared" si="537"/>
        <v>0</v>
      </c>
      <c r="H1009" s="25">
        <f t="shared" si="537"/>
        <v>0</v>
      </c>
      <c r="I1009" s="3">
        <f t="shared" si="533"/>
        <v>0</v>
      </c>
    </row>
    <row r="1010" spans="1:9" s="2" customFormat="1" hidden="1" x14ac:dyDescent="0.2">
      <c r="A1010" s="32" t="s">
        <v>37</v>
      </c>
      <c r="B1010" s="59"/>
      <c r="C1010" s="24">
        <v>0</v>
      </c>
      <c r="D1010" s="24">
        <f t="shared" ref="D1010:H1013" si="538">D1063</f>
        <v>0</v>
      </c>
      <c r="E1010" s="24">
        <f t="shared" si="538"/>
        <v>0</v>
      </c>
      <c r="F1010" s="24">
        <f t="shared" si="538"/>
        <v>0</v>
      </c>
      <c r="G1010" s="24">
        <f t="shared" si="538"/>
        <v>0</v>
      </c>
      <c r="H1010" s="25">
        <f t="shared" si="538"/>
        <v>0</v>
      </c>
      <c r="I1010" s="3">
        <f t="shared" si="533"/>
        <v>0</v>
      </c>
    </row>
    <row r="1011" spans="1:9" s="2" customFormat="1" hidden="1" x14ac:dyDescent="0.2">
      <c r="A1011" s="20" t="s">
        <v>38</v>
      </c>
      <c r="B1011" s="61" t="s">
        <v>51</v>
      </c>
      <c r="C1011" s="21">
        <v>0</v>
      </c>
      <c r="D1011" s="21">
        <f t="shared" si="538"/>
        <v>0</v>
      </c>
      <c r="E1011" s="21">
        <f t="shared" ref="E1011:E1013" si="539">C1011+D1011</f>
        <v>0</v>
      </c>
      <c r="F1011" s="21">
        <f t="shared" si="538"/>
        <v>0</v>
      </c>
      <c r="G1011" s="21">
        <f t="shared" si="538"/>
        <v>0</v>
      </c>
      <c r="H1011" s="22">
        <f t="shared" si="538"/>
        <v>0</v>
      </c>
      <c r="I1011" s="3">
        <f t="shared" si="533"/>
        <v>0</v>
      </c>
    </row>
    <row r="1012" spans="1:9" s="2" customFormat="1" hidden="1" x14ac:dyDescent="0.2">
      <c r="A1012" s="20" t="s">
        <v>40</v>
      </c>
      <c r="B1012" s="61" t="s">
        <v>52</v>
      </c>
      <c r="C1012" s="21">
        <v>0</v>
      </c>
      <c r="D1012" s="21">
        <f t="shared" si="538"/>
        <v>0</v>
      </c>
      <c r="E1012" s="21">
        <f t="shared" si="539"/>
        <v>0</v>
      </c>
      <c r="F1012" s="21">
        <f t="shared" si="538"/>
        <v>0</v>
      </c>
      <c r="G1012" s="21">
        <f t="shared" si="538"/>
        <v>0</v>
      </c>
      <c r="H1012" s="22">
        <f t="shared" si="538"/>
        <v>0</v>
      </c>
      <c r="I1012" s="3">
        <f t="shared" si="533"/>
        <v>0</v>
      </c>
    </row>
    <row r="1013" spans="1:9" s="2" customFormat="1" hidden="1" x14ac:dyDescent="0.2">
      <c r="A1013" s="20" t="s">
        <v>42</v>
      </c>
      <c r="B1013" s="61" t="s">
        <v>53</v>
      </c>
      <c r="C1013" s="21">
        <v>0</v>
      </c>
      <c r="D1013" s="21">
        <f t="shared" si="538"/>
        <v>0</v>
      </c>
      <c r="E1013" s="21">
        <f t="shared" si="539"/>
        <v>0</v>
      </c>
      <c r="F1013" s="21">
        <f t="shared" si="538"/>
        <v>0</v>
      </c>
      <c r="G1013" s="21">
        <f t="shared" si="538"/>
        <v>0</v>
      </c>
      <c r="H1013" s="22">
        <f t="shared" si="538"/>
        <v>0</v>
      </c>
      <c r="I1013" s="3">
        <f t="shared" si="533"/>
        <v>0</v>
      </c>
    </row>
    <row r="1014" spans="1:9" s="2" customFormat="1" hidden="1" x14ac:dyDescent="0.2">
      <c r="A1014" s="83"/>
      <c r="B1014" s="95"/>
      <c r="C1014" s="21"/>
      <c r="D1014" s="21"/>
      <c r="E1014" s="21"/>
      <c r="F1014" s="21"/>
      <c r="G1014" s="21"/>
      <c r="H1014" s="22"/>
      <c r="I1014" s="3">
        <f t="shared" ref="I1014" si="540">SUM(E1014:H1014)</f>
        <v>0</v>
      </c>
    </row>
    <row r="1015" spans="1:9" s="2" customFormat="1" hidden="1" x14ac:dyDescent="0.2">
      <c r="A1015" s="178" t="s">
        <v>133</v>
      </c>
      <c r="B1015" s="55">
        <v>20</v>
      </c>
      <c r="C1015" s="24">
        <v>0</v>
      </c>
      <c r="D1015" s="24">
        <f t="shared" ref="D1015:H1015" si="541">SUM(D1016)</f>
        <v>0</v>
      </c>
      <c r="E1015" s="24">
        <f t="shared" si="541"/>
        <v>0</v>
      </c>
      <c r="F1015" s="24">
        <f t="shared" si="541"/>
        <v>0</v>
      </c>
      <c r="G1015" s="24">
        <f t="shared" si="541"/>
        <v>0</v>
      </c>
      <c r="H1015" s="25">
        <f t="shared" si="541"/>
        <v>0</v>
      </c>
      <c r="I1015" s="3">
        <f t="shared" ref="I1015:I1016" si="542">SUM(E1015:H1015)</f>
        <v>0</v>
      </c>
    </row>
    <row r="1016" spans="1:9" s="2" customFormat="1" hidden="1" x14ac:dyDescent="0.2">
      <c r="A1016" s="179" t="s">
        <v>134</v>
      </c>
      <c r="B1016" s="56" t="s">
        <v>135</v>
      </c>
      <c r="C1016" s="21">
        <v>0</v>
      </c>
      <c r="D1016" s="21">
        <f>D1069</f>
        <v>0</v>
      </c>
      <c r="E1016" s="21">
        <f>C1016+D1016</f>
        <v>0</v>
      </c>
      <c r="F1016" s="21">
        <f t="shared" ref="F1016:H1016" si="543">F1069</f>
        <v>0</v>
      </c>
      <c r="G1016" s="21">
        <f t="shared" si="543"/>
        <v>0</v>
      </c>
      <c r="H1016" s="22">
        <f t="shared" si="543"/>
        <v>0</v>
      </c>
      <c r="I1016" s="3">
        <f t="shared" si="542"/>
        <v>0</v>
      </c>
    </row>
    <row r="1017" spans="1:9" s="2" customFormat="1" hidden="1" x14ac:dyDescent="0.2">
      <c r="A1017" s="83"/>
      <c r="B1017" s="95"/>
      <c r="C1017" s="21"/>
      <c r="D1017" s="21"/>
      <c r="E1017" s="21"/>
      <c r="F1017" s="21"/>
      <c r="G1017" s="21"/>
      <c r="H1017" s="22"/>
      <c r="I1017" s="3">
        <f t="shared" si="533"/>
        <v>0</v>
      </c>
    </row>
    <row r="1018" spans="1:9" s="2" customFormat="1" hidden="1" x14ac:dyDescent="0.2">
      <c r="A1018" s="26" t="s">
        <v>54</v>
      </c>
      <c r="B1018" s="63" t="s">
        <v>55</v>
      </c>
      <c r="C1018" s="24">
        <v>0</v>
      </c>
      <c r="D1018" s="24">
        <f t="shared" ref="D1018" si="544">D1071</f>
        <v>0</v>
      </c>
      <c r="E1018" s="24">
        <f>C1018+D1018</f>
        <v>0</v>
      </c>
      <c r="F1018" s="24">
        <f t="shared" ref="F1018:H1018" si="545">F1071</f>
        <v>0</v>
      </c>
      <c r="G1018" s="24">
        <f t="shared" si="545"/>
        <v>0</v>
      </c>
      <c r="H1018" s="25">
        <f t="shared" si="545"/>
        <v>0</v>
      </c>
      <c r="I1018" s="3">
        <f t="shared" si="533"/>
        <v>0</v>
      </c>
    </row>
    <row r="1019" spans="1:9" s="2" customFormat="1" hidden="1" x14ac:dyDescent="0.2">
      <c r="A1019" s="85"/>
      <c r="B1019" s="96"/>
      <c r="C1019" s="86"/>
      <c r="D1019" s="86"/>
      <c r="E1019" s="86"/>
      <c r="F1019" s="86"/>
      <c r="G1019" s="86"/>
      <c r="H1019" s="87"/>
      <c r="I1019" s="3">
        <f t="shared" si="533"/>
        <v>0</v>
      </c>
    </row>
    <row r="1020" spans="1:9" s="142" customFormat="1" ht="25.5" x14ac:dyDescent="0.2">
      <c r="A1020" s="152" t="s">
        <v>119</v>
      </c>
      <c r="B1020" s="153"/>
      <c r="C1020" s="154">
        <v>932.3</v>
      </c>
      <c r="D1020" s="154">
        <f t="shared" ref="D1020:H1020" si="546">D1021</f>
        <v>10.71</v>
      </c>
      <c r="E1020" s="154">
        <f t="shared" si="546"/>
        <v>943.01</v>
      </c>
      <c r="F1020" s="154">
        <f t="shared" si="546"/>
        <v>10000</v>
      </c>
      <c r="G1020" s="154">
        <f t="shared" si="546"/>
        <v>10000</v>
      </c>
      <c r="H1020" s="155">
        <f t="shared" si="546"/>
        <v>9241.7000000000007</v>
      </c>
      <c r="I1020" s="119">
        <f t="shared" si="533"/>
        <v>30184.710000000003</v>
      </c>
    </row>
    <row r="1021" spans="1:9" s="161" customFormat="1" x14ac:dyDescent="0.2">
      <c r="A1021" s="166" t="s">
        <v>61</v>
      </c>
      <c r="B1021" s="167"/>
      <c r="C1021" s="168">
        <v>932.3</v>
      </c>
      <c r="D1021" s="168">
        <f t="shared" ref="D1021:H1021" si="547">SUM(D1022,D1023,D1024,D1028)</f>
        <v>10.71</v>
      </c>
      <c r="E1021" s="168">
        <f t="shared" si="547"/>
        <v>943.01</v>
      </c>
      <c r="F1021" s="168">
        <f t="shared" si="547"/>
        <v>10000</v>
      </c>
      <c r="G1021" s="168">
        <f t="shared" si="547"/>
        <v>10000</v>
      </c>
      <c r="H1021" s="169">
        <f t="shared" si="547"/>
        <v>9241.7000000000007</v>
      </c>
      <c r="I1021" s="119">
        <f t="shared" si="533"/>
        <v>30184.710000000003</v>
      </c>
    </row>
    <row r="1022" spans="1:9" x14ac:dyDescent="0.2">
      <c r="A1022" s="20" t="s">
        <v>6</v>
      </c>
      <c r="B1022" s="48"/>
      <c r="C1022" s="101">
        <v>19.5</v>
      </c>
      <c r="D1022" s="101">
        <v>10.71</v>
      </c>
      <c r="E1022" s="101">
        <f>SUM(C1022,D1022)</f>
        <v>30.21</v>
      </c>
      <c r="F1022" s="101"/>
      <c r="G1022" s="101"/>
      <c r="H1022" s="143"/>
      <c r="I1022" s="119">
        <f t="shared" si="533"/>
        <v>30.21</v>
      </c>
    </row>
    <row r="1023" spans="1:9" s="2" customFormat="1" hidden="1" x14ac:dyDescent="0.2">
      <c r="A1023" s="20" t="s">
        <v>7</v>
      </c>
      <c r="B1023" s="94"/>
      <c r="C1023" s="21">
        <v>0</v>
      </c>
      <c r="D1023" s="21"/>
      <c r="E1023" s="21">
        <f t="shared" ref="E1023" si="548">SUM(C1023,D1023)</f>
        <v>0</v>
      </c>
      <c r="F1023" s="21"/>
      <c r="G1023" s="21"/>
      <c r="H1023" s="22"/>
      <c r="I1023" s="3">
        <f t="shared" si="533"/>
        <v>0</v>
      </c>
    </row>
    <row r="1024" spans="1:9" x14ac:dyDescent="0.2">
      <c r="A1024" s="23" t="s">
        <v>111</v>
      </c>
      <c r="B1024" s="49" t="s">
        <v>103</v>
      </c>
      <c r="C1024" s="24">
        <v>912.8</v>
      </c>
      <c r="D1024" s="24">
        <f>SUM(D1025:D1027)</f>
        <v>0</v>
      </c>
      <c r="E1024" s="24">
        <f>SUM(C1024,D1024)</f>
        <v>912.8</v>
      </c>
      <c r="F1024" s="24">
        <f t="shared" ref="F1024:H1024" si="549">SUM(F1025:F1027)</f>
        <v>10000</v>
      </c>
      <c r="G1024" s="24">
        <f t="shared" si="549"/>
        <v>10000</v>
      </c>
      <c r="H1024" s="25">
        <f t="shared" si="549"/>
        <v>9241.7000000000007</v>
      </c>
      <c r="I1024" s="119">
        <f t="shared" si="533"/>
        <v>30154.5</v>
      </c>
    </row>
    <row r="1025" spans="1:11" x14ac:dyDescent="0.2">
      <c r="A1025" s="109" t="s">
        <v>104</v>
      </c>
      <c r="B1025" s="48" t="s">
        <v>105</v>
      </c>
      <c r="C1025" s="101">
        <v>767.1</v>
      </c>
      <c r="D1025" s="101"/>
      <c r="E1025" s="101">
        <f t="shared" ref="E1025:E1027" si="550">SUM(C1025,D1025)</f>
        <v>767.1</v>
      </c>
      <c r="F1025" s="101">
        <f>ROUND(10000*J1025,1)</f>
        <v>8403.4</v>
      </c>
      <c r="G1025" s="101">
        <f>ROUND(10000*J1025,1)</f>
        <v>8403.4</v>
      </c>
      <c r="H1025" s="143">
        <f>ROUND(9241.7*J1025,1)</f>
        <v>7766.1</v>
      </c>
      <c r="I1025" s="119">
        <f t="shared" si="533"/>
        <v>25340</v>
      </c>
      <c r="J1025" s="117">
        <f>100/119</f>
        <v>0.84033613445378152</v>
      </c>
      <c r="K1025" s="117">
        <v>9241.7000000000007</v>
      </c>
    </row>
    <row r="1026" spans="1:11" s="2" customFormat="1" hidden="1" x14ac:dyDescent="0.2">
      <c r="A1026" s="109" t="s">
        <v>106</v>
      </c>
      <c r="B1026" s="48" t="s">
        <v>107</v>
      </c>
      <c r="C1026" s="21">
        <v>0</v>
      </c>
      <c r="D1026" s="21"/>
      <c r="E1026" s="21">
        <f t="shared" si="550"/>
        <v>0</v>
      </c>
      <c r="F1026" s="21"/>
      <c r="G1026" s="21"/>
      <c r="H1026" s="22"/>
      <c r="I1026" s="3">
        <f t="shared" si="533"/>
        <v>0</v>
      </c>
    </row>
    <row r="1027" spans="1:11" x14ac:dyDescent="0.2">
      <c r="A1027" s="109" t="s">
        <v>108</v>
      </c>
      <c r="B1027" s="48" t="s">
        <v>109</v>
      </c>
      <c r="C1027" s="101">
        <v>145.69999999999999</v>
      </c>
      <c r="D1027" s="101"/>
      <c r="E1027" s="101">
        <f t="shared" si="550"/>
        <v>145.69999999999999</v>
      </c>
      <c r="F1027" s="101">
        <f>ROUND(10000*J1027,1)</f>
        <v>1596.6</v>
      </c>
      <c r="G1027" s="101">
        <f>ROUND(10000*J1027,1)</f>
        <v>1596.6</v>
      </c>
      <c r="H1027" s="143">
        <f>ROUND(9241.7*J1027,1)</f>
        <v>1475.6</v>
      </c>
      <c r="I1027" s="119">
        <f t="shared" si="533"/>
        <v>4814.5</v>
      </c>
      <c r="J1027" s="117">
        <f>19/119</f>
        <v>0.15966386554621848</v>
      </c>
    </row>
    <row r="1028" spans="1:11" s="2" customFormat="1" ht="25.5" hidden="1" x14ac:dyDescent="0.2">
      <c r="A1028" s="23" t="s">
        <v>9</v>
      </c>
      <c r="B1028" s="49" t="s">
        <v>10</v>
      </c>
      <c r="C1028" s="24">
        <v>0</v>
      </c>
      <c r="D1028" s="24">
        <f t="shared" ref="D1028:H1028" si="551">SUM(D1029,D1033,D1037)</f>
        <v>0</v>
      </c>
      <c r="E1028" s="24">
        <f t="shared" si="551"/>
        <v>0</v>
      </c>
      <c r="F1028" s="24">
        <f t="shared" si="551"/>
        <v>0</v>
      </c>
      <c r="G1028" s="24">
        <f t="shared" si="551"/>
        <v>0</v>
      </c>
      <c r="H1028" s="25">
        <f t="shared" si="551"/>
        <v>0</v>
      </c>
      <c r="I1028" s="3">
        <f t="shared" si="533"/>
        <v>0</v>
      </c>
    </row>
    <row r="1029" spans="1:11" s="2" customFormat="1" hidden="1" x14ac:dyDescent="0.2">
      <c r="A1029" s="26" t="s">
        <v>11</v>
      </c>
      <c r="B1029" s="50" t="s">
        <v>12</v>
      </c>
      <c r="C1029" s="24">
        <v>0</v>
      </c>
      <c r="D1029" s="24">
        <f t="shared" ref="D1029:H1029" si="552">SUM(D1030:D1032)</f>
        <v>0</v>
      </c>
      <c r="E1029" s="24">
        <f t="shared" si="552"/>
        <v>0</v>
      </c>
      <c r="F1029" s="24">
        <f t="shared" si="552"/>
        <v>0</v>
      </c>
      <c r="G1029" s="24">
        <f t="shared" si="552"/>
        <v>0</v>
      </c>
      <c r="H1029" s="25">
        <f t="shared" si="552"/>
        <v>0</v>
      </c>
      <c r="I1029" s="3">
        <f t="shared" si="533"/>
        <v>0</v>
      </c>
    </row>
    <row r="1030" spans="1:11" s="2" customFormat="1" hidden="1" x14ac:dyDescent="0.2">
      <c r="A1030" s="27" t="s">
        <v>13</v>
      </c>
      <c r="B1030" s="51" t="s">
        <v>14</v>
      </c>
      <c r="C1030" s="21">
        <v>0</v>
      </c>
      <c r="D1030" s="21"/>
      <c r="E1030" s="21">
        <f t="shared" ref="E1030:E1032" si="553">SUM(C1030,D1030)</f>
        <v>0</v>
      </c>
      <c r="F1030" s="21"/>
      <c r="G1030" s="21"/>
      <c r="H1030" s="22"/>
      <c r="I1030" s="3">
        <f t="shared" si="533"/>
        <v>0</v>
      </c>
    </row>
    <row r="1031" spans="1:11" s="2" customFormat="1" hidden="1" x14ac:dyDescent="0.2">
      <c r="A1031" s="27" t="s">
        <v>15</v>
      </c>
      <c r="B1031" s="52" t="s">
        <v>16</v>
      </c>
      <c r="C1031" s="21">
        <v>0</v>
      </c>
      <c r="D1031" s="21"/>
      <c r="E1031" s="21">
        <f t="shared" si="553"/>
        <v>0</v>
      </c>
      <c r="F1031" s="21"/>
      <c r="G1031" s="21"/>
      <c r="H1031" s="22"/>
      <c r="I1031" s="3">
        <f t="shared" si="533"/>
        <v>0</v>
      </c>
    </row>
    <row r="1032" spans="1:11" s="2" customFormat="1" hidden="1" x14ac:dyDescent="0.2">
      <c r="A1032" s="27" t="s">
        <v>17</v>
      </c>
      <c r="B1032" s="52" t="s">
        <v>18</v>
      </c>
      <c r="C1032" s="21">
        <v>0</v>
      </c>
      <c r="D1032" s="21"/>
      <c r="E1032" s="21">
        <f t="shared" si="553"/>
        <v>0</v>
      </c>
      <c r="F1032" s="21"/>
      <c r="G1032" s="21"/>
      <c r="H1032" s="22"/>
      <c r="I1032" s="3">
        <f t="shared" si="533"/>
        <v>0</v>
      </c>
    </row>
    <row r="1033" spans="1:11" s="2" customFormat="1" hidden="1" x14ac:dyDescent="0.2">
      <c r="A1033" s="26" t="s">
        <v>19</v>
      </c>
      <c r="B1033" s="53" t="s">
        <v>20</v>
      </c>
      <c r="C1033" s="24">
        <v>0</v>
      </c>
      <c r="D1033" s="24">
        <f t="shared" ref="D1033:H1033" si="554">SUM(D1034:D1036)</f>
        <v>0</v>
      </c>
      <c r="E1033" s="24">
        <f t="shared" si="554"/>
        <v>0</v>
      </c>
      <c r="F1033" s="24">
        <f t="shared" si="554"/>
        <v>0</v>
      </c>
      <c r="G1033" s="24">
        <f t="shared" si="554"/>
        <v>0</v>
      </c>
      <c r="H1033" s="25">
        <f t="shared" si="554"/>
        <v>0</v>
      </c>
      <c r="I1033" s="3">
        <f t="shared" si="533"/>
        <v>0</v>
      </c>
    </row>
    <row r="1034" spans="1:11" s="2" customFormat="1" hidden="1" x14ac:dyDescent="0.2">
      <c r="A1034" s="27" t="s">
        <v>13</v>
      </c>
      <c r="B1034" s="52" t="s">
        <v>21</v>
      </c>
      <c r="C1034" s="21">
        <v>0</v>
      </c>
      <c r="D1034" s="21"/>
      <c r="E1034" s="21">
        <f t="shared" ref="E1034:E1036" si="555">SUM(C1034,D1034)</f>
        <v>0</v>
      </c>
      <c r="F1034" s="21"/>
      <c r="G1034" s="21"/>
      <c r="H1034" s="22"/>
      <c r="I1034" s="3">
        <f t="shared" si="533"/>
        <v>0</v>
      </c>
    </row>
    <row r="1035" spans="1:11" s="2" customFormat="1" hidden="1" x14ac:dyDescent="0.2">
      <c r="A1035" s="27" t="s">
        <v>15</v>
      </c>
      <c r="B1035" s="52" t="s">
        <v>22</v>
      </c>
      <c r="C1035" s="21">
        <v>0</v>
      </c>
      <c r="D1035" s="21"/>
      <c r="E1035" s="21">
        <f t="shared" si="555"/>
        <v>0</v>
      </c>
      <c r="F1035" s="21"/>
      <c r="G1035" s="21"/>
      <c r="H1035" s="22"/>
      <c r="I1035" s="3">
        <f t="shared" si="533"/>
        <v>0</v>
      </c>
    </row>
    <row r="1036" spans="1:11" s="2" customFormat="1" hidden="1" x14ac:dyDescent="0.2">
      <c r="A1036" s="27" t="s">
        <v>17</v>
      </c>
      <c r="B1036" s="52" t="s">
        <v>23</v>
      </c>
      <c r="C1036" s="21">
        <v>0</v>
      </c>
      <c r="D1036" s="21"/>
      <c r="E1036" s="21">
        <f t="shared" si="555"/>
        <v>0</v>
      </c>
      <c r="F1036" s="21"/>
      <c r="G1036" s="21"/>
      <c r="H1036" s="22"/>
      <c r="I1036" s="3">
        <f t="shared" si="533"/>
        <v>0</v>
      </c>
    </row>
    <row r="1037" spans="1:11" s="2" customFormat="1" hidden="1" x14ac:dyDescent="0.2">
      <c r="A1037" s="26" t="s">
        <v>24</v>
      </c>
      <c r="B1037" s="53" t="s">
        <v>25</v>
      </c>
      <c r="C1037" s="24">
        <v>0</v>
      </c>
      <c r="D1037" s="24">
        <f t="shared" ref="D1037:H1037" si="556">SUM(D1038:D1040)</f>
        <v>0</v>
      </c>
      <c r="E1037" s="24">
        <f t="shared" si="556"/>
        <v>0</v>
      </c>
      <c r="F1037" s="24">
        <f t="shared" si="556"/>
        <v>0</v>
      </c>
      <c r="G1037" s="24">
        <f t="shared" si="556"/>
        <v>0</v>
      </c>
      <c r="H1037" s="25">
        <f t="shared" si="556"/>
        <v>0</v>
      </c>
      <c r="I1037" s="3">
        <f t="shared" si="533"/>
        <v>0</v>
      </c>
    </row>
    <row r="1038" spans="1:11" s="2" customFormat="1" hidden="1" x14ac:dyDescent="0.2">
      <c r="A1038" s="27" t="s">
        <v>13</v>
      </c>
      <c r="B1038" s="52" t="s">
        <v>26</v>
      </c>
      <c r="C1038" s="21">
        <v>0</v>
      </c>
      <c r="D1038" s="21"/>
      <c r="E1038" s="21">
        <f t="shared" ref="E1038:E1040" si="557">SUM(C1038,D1038)</f>
        <v>0</v>
      </c>
      <c r="F1038" s="21"/>
      <c r="G1038" s="21"/>
      <c r="H1038" s="22"/>
      <c r="I1038" s="3">
        <f t="shared" si="533"/>
        <v>0</v>
      </c>
    </row>
    <row r="1039" spans="1:11" s="2" customFormat="1" hidden="1" x14ac:dyDescent="0.2">
      <c r="A1039" s="27" t="s">
        <v>15</v>
      </c>
      <c r="B1039" s="52" t="s">
        <v>27</v>
      </c>
      <c r="C1039" s="21">
        <v>0</v>
      </c>
      <c r="D1039" s="21"/>
      <c r="E1039" s="21">
        <f t="shared" si="557"/>
        <v>0</v>
      </c>
      <c r="F1039" s="21"/>
      <c r="G1039" s="21"/>
      <c r="H1039" s="22"/>
      <c r="I1039" s="3">
        <f t="shared" si="533"/>
        <v>0</v>
      </c>
    </row>
    <row r="1040" spans="1:11" s="2" customFormat="1" hidden="1" x14ac:dyDescent="0.2">
      <c r="A1040" s="27" t="s">
        <v>17</v>
      </c>
      <c r="B1040" s="52" t="s">
        <v>28</v>
      </c>
      <c r="C1040" s="21">
        <v>0</v>
      </c>
      <c r="D1040" s="21"/>
      <c r="E1040" s="21">
        <f t="shared" si="557"/>
        <v>0</v>
      </c>
      <c r="F1040" s="21"/>
      <c r="G1040" s="21"/>
      <c r="H1040" s="22"/>
      <c r="I1040" s="3">
        <f t="shared" si="533"/>
        <v>0</v>
      </c>
    </row>
    <row r="1041" spans="1:11" s="161" customFormat="1" x14ac:dyDescent="0.2">
      <c r="A1041" s="156" t="s">
        <v>80</v>
      </c>
      <c r="B1041" s="157"/>
      <c r="C1041" s="158">
        <f>SUM(C1042,C1045,C1071,C1068)</f>
        <v>932.3</v>
      </c>
      <c r="D1041" s="158">
        <f>SUM(D1042,D1045,D1071,D1068)</f>
        <v>10.71</v>
      </c>
      <c r="E1041" s="158">
        <f t="shared" ref="E1041" si="558">SUM(E1042,E1045,E1071,E1068)</f>
        <v>943.01</v>
      </c>
      <c r="F1041" s="158">
        <f t="shared" ref="F1041" si="559">SUM(F1042,F1045,F1071,F1068)</f>
        <v>10000</v>
      </c>
      <c r="G1041" s="158">
        <f t="shared" ref="G1041" si="560">SUM(G1042,G1045,G1071,G1068)</f>
        <v>10000</v>
      </c>
      <c r="H1041" s="159">
        <f t="shared" ref="H1041" si="561">SUM(H1042,H1045,H1071,H1068)</f>
        <v>9241.7000000000007</v>
      </c>
      <c r="I1041" s="119">
        <f t="shared" si="533"/>
        <v>30184.710000000003</v>
      </c>
    </row>
    <row r="1042" spans="1:11" x14ac:dyDescent="0.2">
      <c r="A1042" s="31" t="s">
        <v>30</v>
      </c>
      <c r="B1042" s="55">
        <v>20</v>
      </c>
      <c r="C1042" s="24">
        <v>0</v>
      </c>
      <c r="D1042" s="24">
        <f t="shared" ref="D1042:H1042" si="562">SUM(D1043)</f>
        <v>10.71</v>
      </c>
      <c r="E1042" s="24">
        <f t="shared" si="562"/>
        <v>10.71</v>
      </c>
      <c r="F1042" s="24">
        <f t="shared" si="562"/>
        <v>0</v>
      </c>
      <c r="G1042" s="24">
        <f t="shared" si="562"/>
        <v>0</v>
      </c>
      <c r="H1042" s="25">
        <f t="shared" si="562"/>
        <v>0</v>
      </c>
      <c r="I1042" s="119">
        <f t="shared" si="533"/>
        <v>10.71</v>
      </c>
    </row>
    <row r="1043" spans="1:11" x14ac:dyDescent="0.2">
      <c r="A1043" s="27" t="s">
        <v>131</v>
      </c>
      <c r="B1043" s="56" t="s">
        <v>132</v>
      </c>
      <c r="C1043" s="101">
        <v>0</v>
      </c>
      <c r="D1043" s="101">
        <v>10.71</v>
      </c>
      <c r="E1043" s="101">
        <f>C1043+D1043</f>
        <v>10.71</v>
      </c>
      <c r="F1043" s="101"/>
      <c r="G1043" s="101"/>
      <c r="H1043" s="143"/>
      <c r="I1043" s="119">
        <f t="shared" si="533"/>
        <v>10.71</v>
      </c>
    </row>
    <row r="1044" spans="1:11" s="2" customFormat="1" hidden="1" x14ac:dyDescent="0.2">
      <c r="A1044" s="27"/>
      <c r="B1044" s="51"/>
      <c r="C1044" s="21"/>
      <c r="D1044" s="21"/>
      <c r="E1044" s="21"/>
      <c r="F1044" s="21"/>
      <c r="G1044" s="21"/>
      <c r="H1044" s="22"/>
      <c r="I1044" s="3">
        <f t="shared" si="533"/>
        <v>0</v>
      </c>
    </row>
    <row r="1045" spans="1:11" ht="25.5" x14ac:dyDescent="0.2">
      <c r="A1045" s="110" t="s">
        <v>112</v>
      </c>
      <c r="B1045" s="57">
        <v>60</v>
      </c>
      <c r="C1045" s="24">
        <v>932.3</v>
      </c>
      <c r="D1045" s="24">
        <f t="shared" ref="D1045:H1045" si="563">SUM(D1046,D1053,D1060)</f>
        <v>0</v>
      </c>
      <c r="E1045" s="24">
        <f t="shared" si="563"/>
        <v>932.3</v>
      </c>
      <c r="F1045" s="24">
        <f t="shared" si="563"/>
        <v>10000</v>
      </c>
      <c r="G1045" s="24">
        <f t="shared" si="563"/>
        <v>10000</v>
      </c>
      <c r="H1045" s="25">
        <f t="shared" si="563"/>
        <v>9241.7000000000007</v>
      </c>
      <c r="I1045" s="119">
        <f t="shared" si="533"/>
        <v>30174</v>
      </c>
    </row>
    <row r="1046" spans="1:11" ht="25.5" x14ac:dyDescent="0.2">
      <c r="A1046" s="31" t="s">
        <v>113</v>
      </c>
      <c r="B1046" s="58">
        <v>60</v>
      </c>
      <c r="C1046" s="24">
        <v>932.3</v>
      </c>
      <c r="D1046" s="24">
        <f t="shared" ref="D1046:H1046" si="564">SUM(D1050,D1051,D1052)</f>
        <v>0</v>
      </c>
      <c r="E1046" s="24">
        <f t="shared" si="564"/>
        <v>932.3</v>
      </c>
      <c r="F1046" s="24">
        <f t="shared" si="564"/>
        <v>10000</v>
      </c>
      <c r="G1046" s="24">
        <f t="shared" si="564"/>
        <v>10000</v>
      </c>
      <c r="H1046" s="25">
        <f t="shared" si="564"/>
        <v>9241.7000000000007</v>
      </c>
      <c r="I1046" s="119">
        <f t="shared" si="533"/>
        <v>30174</v>
      </c>
    </row>
    <row r="1047" spans="1:11" s="2" customFormat="1" hidden="1" x14ac:dyDescent="0.2">
      <c r="A1047" s="32" t="s">
        <v>1</v>
      </c>
      <c r="B1047" s="59"/>
      <c r="C1047" s="24"/>
      <c r="D1047" s="24"/>
      <c r="E1047" s="24"/>
      <c r="F1047" s="24"/>
      <c r="G1047" s="24"/>
      <c r="H1047" s="25"/>
      <c r="I1047" s="3">
        <f t="shared" si="533"/>
        <v>0</v>
      </c>
    </row>
    <row r="1048" spans="1:11" x14ac:dyDescent="0.2">
      <c r="A1048" s="32" t="s">
        <v>36</v>
      </c>
      <c r="B1048" s="59"/>
      <c r="C1048" s="24">
        <v>0</v>
      </c>
      <c r="D1048" s="24">
        <f t="shared" ref="D1048:H1048" si="565">D1050+D1051+D1052-D1049</f>
        <v>0</v>
      </c>
      <c r="E1048" s="24">
        <f t="shared" si="565"/>
        <v>0</v>
      </c>
      <c r="F1048" s="24">
        <f t="shared" si="565"/>
        <v>0</v>
      </c>
      <c r="G1048" s="24">
        <f t="shared" si="565"/>
        <v>0</v>
      </c>
      <c r="H1048" s="25">
        <f t="shared" si="565"/>
        <v>0</v>
      </c>
      <c r="I1048" s="119">
        <f t="shared" si="533"/>
        <v>0</v>
      </c>
    </row>
    <row r="1049" spans="1:11" x14ac:dyDescent="0.2">
      <c r="A1049" s="32" t="s">
        <v>37</v>
      </c>
      <c r="B1049" s="59"/>
      <c r="C1049" s="24">
        <v>932.3</v>
      </c>
      <c r="D1049" s="24"/>
      <c r="E1049" s="24">
        <f t="shared" ref="E1049:E1052" si="566">C1049+D1049</f>
        <v>932.3</v>
      </c>
      <c r="F1049" s="24">
        <v>10000</v>
      </c>
      <c r="G1049" s="24">
        <v>10000</v>
      </c>
      <c r="H1049" s="25">
        <v>9241.7000000000007</v>
      </c>
      <c r="I1049" s="119">
        <f t="shared" si="533"/>
        <v>30174</v>
      </c>
    </row>
    <row r="1050" spans="1:11" x14ac:dyDescent="0.2">
      <c r="A1050" s="20" t="s">
        <v>114</v>
      </c>
      <c r="B1050" s="60" t="s">
        <v>126</v>
      </c>
      <c r="C1050" s="101">
        <v>783.4</v>
      </c>
      <c r="D1050" s="101"/>
      <c r="E1050" s="101">
        <f t="shared" si="566"/>
        <v>783.4</v>
      </c>
      <c r="F1050" s="101">
        <f>ROUND(10000*J1050,1)</f>
        <v>8403.4</v>
      </c>
      <c r="G1050" s="101">
        <f>ROUND(10000*J1050,1)</f>
        <v>8403.4</v>
      </c>
      <c r="H1050" s="143">
        <f>ROUND(9241.7*J1050,1)</f>
        <v>7766.1</v>
      </c>
      <c r="I1050" s="119">
        <f t="shared" si="533"/>
        <v>25356.299999999996</v>
      </c>
      <c r="J1050" s="117">
        <f>100/119</f>
        <v>0.84033613445378152</v>
      </c>
      <c r="K1050" s="117">
        <v>9241.7000000000007</v>
      </c>
    </row>
    <row r="1051" spans="1:11" s="2" customFormat="1" hidden="1" x14ac:dyDescent="0.2">
      <c r="A1051" s="20" t="s">
        <v>106</v>
      </c>
      <c r="B1051" s="60" t="s">
        <v>130</v>
      </c>
      <c r="C1051" s="21">
        <v>0</v>
      </c>
      <c r="D1051" s="21"/>
      <c r="E1051" s="21">
        <f t="shared" si="566"/>
        <v>0</v>
      </c>
      <c r="F1051" s="21"/>
      <c r="G1051" s="21"/>
      <c r="H1051" s="22"/>
      <c r="I1051" s="3">
        <f t="shared" si="533"/>
        <v>0</v>
      </c>
    </row>
    <row r="1052" spans="1:11" x14ac:dyDescent="0.2">
      <c r="A1052" s="20" t="s">
        <v>108</v>
      </c>
      <c r="B1052" s="61" t="s">
        <v>127</v>
      </c>
      <c r="C1052" s="101">
        <v>148.9</v>
      </c>
      <c r="D1052" s="101"/>
      <c r="E1052" s="101">
        <f t="shared" si="566"/>
        <v>148.9</v>
      </c>
      <c r="F1052" s="101">
        <f>ROUND(10000*J1052,1)</f>
        <v>1596.6</v>
      </c>
      <c r="G1052" s="101">
        <f>ROUND(10000*J1052,1)</f>
        <v>1596.6</v>
      </c>
      <c r="H1052" s="143">
        <f>ROUND(9241.7*J1052,1)</f>
        <v>1475.6</v>
      </c>
      <c r="I1052" s="119">
        <f t="shared" si="533"/>
        <v>4817.7</v>
      </c>
      <c r="J1052" s="117">
        <f>19/119</f>
        <v>0.15966386554621848</v>
      </c>
    </row>
    <row r="1053" spans="1:11" s="2" customFormat="1" hidden="1" x14ac:dyDescent="0.2">
      <c r="A1053" s="31" t="s">
        <v>44</v>
      </c>
      <c r="B1053" s="62" t="s">
        <v>45</v>
      </c>
      <c r="C1053" s="24">
        <v>0</v>
      </c>
      <c r="D1053" s="24">
        <f t="shared" ref="D1053:H1053" si="567">SUM(D1057,D1058,D1059)</f>
        <v>0</v>
      </c>
      <c r="E1053" s="24">
        <f t="shared" si="567"/>
        <v>0</v>
      </c>
      <c r="F1053" s="24">
        <f t="shared" si="567"/>
        <v>0</v>
      </c>
      <c r="G1053" s="24">
        <f t="shared" si="567"/>
        <v>0</v>
      </c>
      <c r="H1053" s="25">
        <f t="shared" si="567"/>
        <v>0</v>
      </c>
      <c r="I1053" s="3">
        <f t="shared" si="533"/>
        <v>0</v>
      </c>
    </row>
    <row r="1054" spans="1:11" s="2" customFormat="1" hidden="1" x14ac:dyDescent="0.2">
      <c r="A1054" s="82" t="s">
        <v>1</v>
      </c>
      <c r="B1054" s="62"/>
      <c r="C1054" s="24"/>
      <c r="D1054" s="24"/>
      <c r="E1054" s="24"/>
      <c r="F1054" s="24"/>
      <c r="G1054" s="24"/>
      <c r="H1054" s="25"/>
      <c r="I1054" s="3">
        <f t="shared" si="533"/>
        <v>0</v>
      </c>
    </row>
    <row r="1055" spans="1:11" s="2" customFormat="1" hidden="1" x14ac:dyDescent="0.2">
      <c r="A1055" s="32" t="s">
        <v>36</v>
      </c>
      <c r="B1055" s="59"/>
      <c r="C1055" s="24">
        <v>0</v>
      </c>
      <c r="D1055" s="24">
        <f t="shared" ref="D1055:H1055" si="568">D1057+D1058+D1059-D1056</f>
        <v>0</v>
      </c>
      <c r="E1055" s="24">
        <f t="shared" si="568"/>
        <v>0</v>
      </c>
      <c r="F1055" s="24">
        <f t="shared" si="568"/>
        <v>0</v>
      </c>
      <c r="G1055" s="24">
        <f t="shared" si="568"/>
        <v>0</v>
      </c>
      <c r="H1055" s="25">
        <f t="shared" si="568"/>
        <v>0</v>
      </c>
      <c r="I1055" s="3">
        <f t="shared" si="533"/>
        <v>0</v>
      </c>
    </row>
    <row r="1056" spans="1:11" s="2" customFormat="1" hidden="1" x14ac:dyDescent="0.2">
      <c r="A1056" s="32" t="s">
        <v>37</v>
      </c>
      <c r="B1056" s="59"/>
      <c r="C1056" s="24">
        <v>0</v>
      </c>
      <c r="D1056" s="24"/>
      <c r="E1056" s="24">
        <f t="shared" ref="E1056:E1059" si="569">C1056+D1056</f>
        <v>0</v>
      </c>
      <c r="F1056" s="24"/>
      <c r="G1056" s="24"/>
      <c r="H1056" s="25"/>
      <c r="I1056" s="3">
        <f t="shared" si="533"/>
        <v>0</v>
      </c>
    </row>
    <row r="1057" spans="1:9" s="2" customFormat="1" hidden="1" x14ac:dyDescent="0.2">
      <c r="A1057" s="20" t="s">
        <v>38</v>
      </c>
      <c r="B1057" s="61" t="s">
        <v>46</v>
      </c>
      <c r="C1057" s="21">
        <v>0</v>
      </c>
      <c r="D1057" s="21"/>
      <c r="E1057" s="21">
        <f t="shared" si="569"/>
        <v>0</v>
      </c>
      <c r="F1057" s="21"/>
      <c r="G1057" s="21"/>
      <c r="H1057" s="22"/>
      <c r="I1057" s="3">
        <f t="shared" si="533"/>
        <v>0</v>
      </c>
    </row>
    <row r="1058" spans="1:9" s="2" customFormat="1" hidden="1" x14ac:dyDescent="0.2">
      <c r="A1058" s="20" t="s">
        <v>40</v>
      </c>
      <c r="B1058" s="61" t="s">
        <v>47</v>
      </c>
      <c r="C1058" s="21">
        <v>0</v>
      </c>
      <c r="D1058" s="21"/>
      <c r="E1058" s="21">
        <f t="shared" si="569"/>
        <v>0</v>
      </c>
      <c r="F1058" s="21"/>
      <c r="G1058" s="21"/>
      <c r="H1058" s="22"/>
      <c r="I1058" s="3">
        <f t="shared" si="533"/>
        <v>0</v>
      </c>
    </row>
    <row r="1059" spans="1:9" s="2" customFormat="1" hidden="1" x14ac:dyDescent="0.2">
      <c r="A1059" s="20" t="s">
        <v>42</v>
      </c>
      <c r="B1059" s="61" t="s">
        <v>48</v>
      </c>
      <c r="C1059" s="21">
        <v>0</v>
      </c>
      <c r="D1059" s="21"/>
      <c r="E1059" s="21">
        <f t="shared" si="569"/>
        <v>0</v>
      </c>
      <c r="F1059" s="21"/>
      <c r="G1059" s="21"/>
      <c r="H1059" s="22"/>
      <c r="I1059" s="3">
        <f t="shared" si="533"/>
        <v>0</v>
      </c>
    </row>
    <row r="1060" spans="1:9" s="2" customFormat="1" hidden="1" x14ac:dyDescent="0.2">
      <c r="A1060" s="31" t="s">
        <v>49</v>
      </c>
      <c r="B1060" s="63" t="s">
        <v>50</v>
      </c>
      <c r="C1060" s="24">
        <v>0</v>
      </c>
      <c r="D1060" s="24">
        <f t="shared" ref="D1060:H1060" si="570">SUM(D1064,D1065,D1066)</f>
        <v>0</v>
      </c>
      <c r="E1060" s="24">
        <f t="shared" si="570"/>
        <v>0</v>
      </c>
      <c r="F1060" s="24">
        <f t="shared" si="570"/>
        <v>0</v>
      </c>
      <c r="G1060" s="24">
        <f t="shared" si="570"/>
        <v>0</v>
      </c>
      <c r="H1060" s="25">
        <f t="shared" si="570"/>
        <v>0</v>
      </c>
      <c r="I1060" s="3">
        <f t="shared" si="533"/>
        <v>0</v>
      </c>
    </row>
    <row r="1061" spans="1:9" s="2" customFormat="1" hidden="1" x14ac:dyDescent="0.2">
      <c r="A1061" s="82" t="s">
        <v>1</v>
      </c>
      <c r="B1061" s="63"/>
      <c r="C1061" s="24"/>
      <c r="D1061" s="24"/>
      <c r="E1061" s="24"/>
      <c r="F1061" s="24"/>
      <c r="G1061" s="24"/>
      <c r="H1061" s="25"/>
      <c r="I1061" s="3">
        <f t="shared" si="533"/>
        <v>0</v>
      </c>
    </row>
    <row r="1062" spans="1:9" s="2" customFormat="1" hidden="1" x14ac:dyDescent="0.2">
      <c r="A1062" s="32" t="s">
        <v>36</v>
      </c>
      <c r="B1062" s="59"/>
      <c r="C1062" s="24">
        <v>0</v>
      </c>
      <c r="D1062" s="24">
        <f t="shared" ref="D1062:H1062" si="571">D1064+D1065+D1066-D1063</f>
        <v>0</v>
      </c>
      <c r="E1062" s="24">
        <f t="shared" si="571"/>
        <v>0</v>
      </c>
      <c r="F1062" s="24">
        <f t="shared" si="571"/>
        <v>0</v>
      </c>
      <c r="G1062" s="24">
        <f t="shared" si="571"/>
        <v>0</v>
      </c>
      <c r="H1062" s="25">
        <f t="shared" si="571"/>
        <v>0</v>
      </c>
      <c r="I1062" s="3">
        <f t="shared" si="533"/>
        <v>0</v>
      </c>
    </row>
    <row r="1063" spans="1:9" s="2" customFormat="1" hidden="1" x14ac:dyDescent="0.2">
      <c r="A1063" s="32" t="s">
        <v>37</v>
      </c>
      <c r="B1063" s="59"/>
      <c r="C1063" s="24"/>
      <c r="D1063" s="24"/>
      <c r="E1063" s="24"/>
      <c r="F1063" s="24"/>
      <c r="G1063" s="24"/>
      <c r="H1063" s="25"/>
      <c r="I1063" s="3">
        <f t="shared" si="533"/>
        <v>0</v>
      </c>
    </row>
    <row r="1064" spans="1:9" s="2" customFormat="1" hidden="1" x14ac:dyDescent="0.2">
      <c r="A1064" s="20" t="s">
        <v>38</v>
      </c>
      <c r="B1064" s="61" t="s">
        <v>51</v>
      </c>
      <c r="C1064" s="21">
        <v>0</v>
      </c>
      <c r="D1064" s="21"/>
      <c r="E1064" s="21">
        <f t="shared" ref="E1064:E1066" si="572">C1064+D1064</f>
        <v>0</v>
      </c>
      <c r="F1064" s="21"/>
      <c r="G1064" s="21"/>
      <c r="H1064" s="22"/>
      <c r="I1064" s="3">
        <f t="shared" si="533"/>
        <v>0</v>
      </c>
    </row>
    <row r="1065" spans="1:9" s="2" customFormat="1" hidden="1" x14ac:dyDescent="0.2">
      <c r="A1065" s="20" t="s">
        <v>40</v>
      </c>
      <c r="B1065" s="61" t="s">
        <v>52</v>
      </c>
      <c r="C1065" s="21">
        <v>0</v>
      </c>
      <c r="D1065" s="21"/>
      <c r="E1065" s="21">
        <f t="shared" si="572"/>
        <v>0</v>
      </c>
      <c r="F1065" s="21"/>
      <c r="G1065" s="21"/>
      <c r="H1065" s="22"/>
      <c r="I1065" s="3">
        <f t="shared" si="533"/>
        <v>0</v>
      </c>
    </row>
    <row r="1066" spans="1:9" s="2" customFormat="1" hidden="1" x14ac:dyDescent="0.2">
      <c r="A1066" s="20" t="s">
        <v>42</v>
      </c>
      <c r="B1066" s="61" t="s">
        <v>53</v>
      </c>
      <c r="C1066" s="21">
        <v>0</v>
      </c>
      <c r="D1066" s="21"/>
      <c r="E1066" s="21">
        <f t="shared" si="572"/>
        <v>0</v>
      </c>
      <c r="F1066" s="21"/>
      <c r="G1066" s="21"/>
      <c r="H1066" s="22"/>
      <c r="I1066" s="3">
        <f t="shared" si="533"/>
        <v>0</v>
      </c>
    </row>
    <row r="1067" spans="1:9" s="2" customFormat="1" hidden="1" x14ac:dyDescent="0.2">
      <c r="A1067" s="83"/>
      <c r="B1067" s="95"/>
      <c r="C1067" s="21"/>
      <c r="D1067" s="21"/>
      <c r="E1067" s="21"/>
      <c r="F1067" s="21"/>
      <c r="G1067" s="21"/>
      <c r="H1067" s="22"/>
      <c r="I1067" s="3">
        <f t="shared" ref="I1067" si="573">SUM(E1067:H1067)</f>
        <v>0</v>
      </c>
    </row>
    <row r="1068" spans="1:9" s="2" customFormat="1" hidden="1" x14ac:dyDescent="0.2">
      <c r="A1068" s="31" t="s">
        <v>133</v>
      </c>
      <c r="B1068" s="55">
        <v>71</v>
      </c>
      <c r="C1068" s="24">
        <v>0</v>
      </c>
      <c r="D1068" s="24">
        <f t="shared" ref="D1068:H1068" si="574">SUM(D1069)</f>
        <v>0</v>
      </c>
      <c r="E1068" s="24">
        <f t="shared" si="574"/>
        <v>0</v>
      </c>
      <c r="F1068" s="24">
        <f t="shared" si="574"/>
        <v>0</v>
      </c>
      <c r="G1068" s="24">
        <f t="shared" si="574"/>
        <v>0</v>
      </c>
      <c r="H1068" s="25">
        <f t="shared" si="574"/>
        <v>0</v>
      </c>
      <c r="I1068" s="3">
        <f t="shared" ref="I1068:I1069" si="575">SUM(E1068:H1068)</f>
        <v>0</v>
      </c>
    </row>
    <row r="1069" spans="1:9" s="2" customFormat="1" hidden="1" x14ac:dyDescent="0.2">
      <c r="A1069" s="27" t="s">
        <v>134</v>
      </c>
      <c r="B1069" s="56" t="s">
        <v>135</v>
      </c>
      <c r="C1069" s="21">
        <v>0</v>
      </c>
      <c r="D1069" s="21"/>
      <c r="E1069" s="21">
        <f>C1069+D1069</f>
        <v>0</v>
      </c>
      <c r="F1069" s="21"/>
      <c r="G1069" s="21"/>
      <c r="H1069" s="22"/>
      <c r="I1069" s="3">
        <f t="shared" si="575"/>
        <v>0</v>
      </c>
    </row>
    <row r="1070" spans="1:9" s="2" customFormat="1" hidden="1" x14ac:dyDescent="0.2">
      <c r="A1070" s="83"/>
      <c r="B1070" s="95"/>
      <c r="C1070" s="21"/>
      <c r="D1070" s="21"/>
      <c r="E1070" s="21"/>
      <c r="F1070" s="21"/>
      <c r="G1070" s="21"/>
      <c r="H1070" s="22"/>
      <c r="I1070" s="3">
        <f t="shared" si="533"/>
        <v>0</v>
      </c>
    </row>
    <row r="1071" spans="1:9" s="2" customFormat="1" hidden="1" x14ac:dyDescent="0.2">
      <c r="A1071" s="26" t="s">
        <v>54</v>
      </c>
      <c r="B1071" s="63" t="s">
        <v>55</v>
      </c>
      <c r="C1071" s="24">
        <v>0</v>
      </c>
      <c r="D1071" s="24"/>
      <c r="E1071" s="24">
        <f>C1071+D1071</f>
        <v>0</v>
      </c>
      <c r="F1071" s="24"/>
      <c r="G1071" s="24"/>
      <c r="H1071" s="25"/>
      <c r="I1071" s="3">
        <f t="shared" si="533"/>
        <v>0</v>
      </c>
    </row>
    <row r="1072" spans="1:9" s="2" customFormat="1" hidden="1" x14ac:dyDescent="0.2">
      <c r="A1072" s="83"/>
      <c r="B1072" s="95"/>
      <c r="C1072" s="21"/>
      <c r="D1072" s="21"/>
      <c r="E1072" s="21"/>
      <c r="F1072" s="21"/>
      <c r="G1072" s="21"/>
      <c r="H1072" s="22"/>
      <c r="I1072" s="3">
        <f t="shared" ref="I1072:I1138" si="576">SUM(E1072:H1072)</f>
        <v>0</v>
      </c>
    </row>
    <row r="1073" spans="1:9" x14ac:dyDescent="0.2">
      <c r="A1073" s="26" t="s">
        <v>56</v>
      </c>
      <c r="B1073" s="63"/>
      <c r="C1073" s="24">
        <v>0</v>
      </c>
      <c r="D1073" s="24">
        <f t="shared" ref="D1073:H1073" si="577">D1020-D1041</f>
        <v>0</v>
      </c>
      <c r="E1073" s="24">
        <f t="shared" si="577"/>
        <v>0</v>
      </c>
      <c r="F1073" s="24">
        <f t="shared" si="577"/>
        <v>0</v>
      </c>
      <c r="G1073" s="24">
        <f t="shared" si="577"/>
        <v>0</v>
      </c>
      <c r="H1073" s="25">
        <f t="shared" si="577"/>
        <v>0</v>
      </c>
      <c r="I1073" s="119">
        <f t="shared" si="576"/>
        <v>0</v>
      </c>
    </row>
    <row r="1074" spans="1:9" s="2" customFormat="1" hidden="1" x14ac:dyDescent="0.2">
      <c r="A1074" s="81"/>
      <c r="B1074" s="95"/>
      <c r="C1074" s="21"/>
      <c r="D1074" s="21"/>
      <c r="E1074" s="21"/>
      <c r="F1074" s="21"/>
      <c r="G1074" s="21"/>
      <c r="H1074" s="22"/>
      <c r="I1074" s="3">
        <f t="shared" si="576"/>
        <v>0</v>
      </c>
    </row>
    <row r="1075" spans="1:9" s="142" customFormat="1" x14ac:dyDescent="0.2">
      <c r="A1075" s="144" t="s">
        <v>62</v>
      </c>
      <c r="B1075" s="145" t="s">
        <v>2</v>
      </c>
      <c r="C1075" s="146">
        <v>346.5</v>
      </c>
      <c r="D1075" s="146">
        <f t="shared" ref="D1075:H1075" si="578">SUM(D1108,D1162,D1217)</f>
        <v>89.3</v>
      </c>
      <c r="E1075" s="146">
        <f t="shared" si="578"/>
        <v>435.8</v>
      </c>
      <c r="F1075" s="146">
        <f t="shared" si="578"/>
        <v>26257.9</v>
      </c>
      <c r="G1075" s="146">
        <f t="shared" si="578"/>
        <v>10000</v>
      </c>
      <c r="H1075" s="147">
        <f t="shared" si="578"/>
        <v>4716.3</v>
      </c>
      <c r="I1075" s="119">
        <f t="shared" si="576"/>
        <v>41410</v>
      </c>
    </row>
    <row r="1076" spans="1:9" x14ac:dyDescent="0.2">
      <c r="A1076" s="148" t="s">
        <v>80</v>
      </c>
      <c r="B1076" s="149"/>
      <c r="C1076" s="158">
        <f>SUM(C1077,C1080,C1106,C1103)</f>
        <v>346.5</v>
      </c>
      <c r="D1076" s="158">
        <f>SUM(D1077,D1080,D1106,D1103)</f>
        <v>89.300000000000011</v>
      </c>
      <c r="E1076" s="158">
        <f t="shared" ref="E1076" si="579">SUM(E1077,E1080,E1106,E1103)</f>
        <v>435.79999999999995</v>
      </c>
      <c r="F1076" s="158">
        <f t="shared" ref="F1076" si="580">SUM(F1077,F1080,F1106,F1103)</f>
        <v>26257.9</v>
      </c>
      <c r="G1076" s="158">
        <f t="shared" ref="G1076" si="581">SUM(G1077,G1080,G1106,G1103)</f>
        <v>10000</v>
      </c>
      <c r="H1076" s="159">
        <f t="shared" ref="H1076" si="582">SUM(H1077,H1080,H1106,H1103)</f>
        <v>4716.3</v>
      </c>
      <c r="I1076" s="119">
        <f t="shared" si="576"/>
        <v>41410</v>
      </c>
    </row>
    <row r="1077" spans="1:9" x14ac:dyDescent="0.2">
      <c r="A1077" s="31" t="s">
        <v>30</v>
      </c>
      <c r="B1077" s="55">
        <v>20</v>
      </c>
      <c r="C1077" s="24">
        <v>0</v>
      </c>
      <c r="D1077" s="24">
        <f t="shared" ref="D1077:H1077" si="583">SUM(D1078)</f>
        <v>17.899999999999999</v>
      </c>
      <c r="E1077" s="24">
        <f t="shared" si="583"/>
        <v>17.899999999999999</v>
      </c>
      <c r="F1077" s="24">
        <f t="shared" si="583"/>
        <v>0</v>
      </c>
      <c r="G1077" s="24">
        <f t="shared" si="583"/>
        <v>0</v>
      </c>
      <c r="H1077" s="25">
        <f t="shared" si="583"/>
        <v>0</v>
      </c>
      <c r="I1077" s="119">
        <f t="shared" si="576"/>
        <v>17.899999999999999</v>
      </c>
    </row>
    <row r="1078" spans="1:9" x14ac:dyDescent="0.2">
      <c r="A1078" s="27" t="s">
        <v>131</v>
      </c>
      <c r="B1078" s="56" t="s">
        <v>132</v>
      </c>
      <c r="C1078" s="101">
        <v>0</v>
      </c>
      <c r="D1078" s="101">
        <f>SUM(D1131,D1185,D1240)</f>
        <v>17.899999999999999</v>
      </c>
      <c r="E1078" s="101">
        <f>C1078+D1078</f>
        <v>17.899999999999999</v>
      </c>
      <c r="F1078" s="101">
        <f>SUM(F1131,F1185,F1240)</f>
        <v>0</v>
      </c>
      <c r="G1078" s="101">
        <f>SUM(G1131,G1185,G1240)</f>
        <v>0</v>
      </c>
      <c r="H1078" s="143">
        <f>SUM(H1131,H1185,H1240)</f>
        <v>0</v>
      </c>
      <c r="I1078" s="119">
        <f t="shared" si="576"/>
        <v>17.899999999999999</v>
      </c>
    </row>
    <row r="1079" spans="1:9" s="2" customFormat="1" hidden="1" x14ac:dyDescent="0.2">
      <c r="A1079" s="27"/>
      <c r="B1079" s="51"/>
      <c r="C1079" s="21"/>
      <c r="D1079" s="21"/>
      <c r="E1079" s="21"/>
      <c r="F1079" s="21"/>
      <c r="G1079" s="21"/>
      <c r="H1079" s="22"/>
      <c r="I1079" s="3">
        <f t="shared" si="576"/>
        <v>0</v>
      </c>
    </row>
    <row r="1080" spans="1:9" ht="25.5" x14ac:dyDescent="0.2">
      <c r="A1080" s="110" t="s">
        <v>112</v>
      </c>
      <c r="B1080" s="57">
        <v>60</v>
      </c>
      <c r="C1080" s="24">
        <v>346.5</v>
      </c>
      <c r="D1080" s="24">
        <f t="shared" ref="D1080:H1080" si="584">SUM(D1081,D1088,D1095)</f>
        <v>0</v>
      </c>
      <c r="E1080" s="24">
        <f t="shared" si="584"/>
        <v>346.5</v>
      </c>
      <c r="F1080" s="24">
        <f t="shared" si="584"/>
        <v>26257.9</v>
      </c>
      <c r="G1080" s="24">
        <f t="shared" si="584"/>
        <v>10000</v>
      </c>
      <c r="H1080" s="25">
        <f t="shared" si="584"/>
        <v>4716.3</v>
      </c>
      <c r="I1080" s="119">
        <f t="shared" si="576"/>
        <v>41320.700000000004</v>
      </c>
    </row>
    <row r="1081" spans="1:9" ht="25.5" x14ac:dyDescent="0.2">
      <c r="A1081" s="31" t="s">
        <v>113</v>
      </c>
      <c r="B1081" s="58">
        <v>60</v>
      </c>
      <c r="C1081" s="24">
        <v>346.5</v>
      </c>
      <c r="D1081" s="24">
        <f t="shared" ref="D1081:H1081" si="585">SUM(D1085,D1086,D1087)</f>
        <v>0</v>
      </c>
      <c r="E1081" s="24">
        <f t="shared" si="585"/>
        <v>346.5</v>
      </c>
      <c r="F1081" s="24">
        <f t="shared" si="585"/>
        <v>26257.9</v>
      </c>
      <c r="G1081" s="24">
        <f t="shared" si="585"/>
        <v>10000</v>
      </c>
      <c r="H1081" s="25">
        <f t="shared" si="585"/>
        <v>4716.3</v>
      </c>
      <c r="I1081" s="119">
        <f t="shared" si="576"/>
        <v>41320.700000000004</v>
      </c>
    </row>
    <row r="1082" spans="1:9" s="2" customFormat="1" hidden="1" x14ac:dyDescent="0.2">
      <c r="A1082" s="32" t="s">
        <v>1</v>
      </c>
      <c r="B1082" s="59"/>
      <c r="C1082" s="24"/>
      <c r="D1082" s="24"/>
      <c r="E1082" s="24"/>
      <c r="F1082" s="24"/>
      <c r="G1082" s="24"/>
      <c r="H1082" s="25"/>
      <c r="I1082" s="3">
        <f t="shared" si="576"/>
        <v>0</v>
      </c>
    </row>
    <row r="1083" spans="1:9" x14ac:dyDescent="0.2">
      <c r="A1083" s="32" t="s">
        <v>36</v>
      </c>
      <c r="B1083" s="59"/>
      <c r="C1083" s="24">
        <v>17.899999999999977</v>
      </c>
      <c r="D1083" s="24">
        <f t="shared" ref="D1083:H1083" si="586">D1085+D1086+D1087-D1084</f>
        <v>0</v>
      </c>
      <c r="E1083" s="24">
        <f t="shared" si="586"/>
        <v>17.899999999999977</v>
      </c>
      <c r="F1083" s="24">
        <f t="shared" si="586"/>
        <v>0</v>
      </c>
      <c r="G1083" s="24">
        <f t="shared" si="586"/>
        <v>0</v>
      </c>
      <c r="H1083" s="25">
        <f t="shared" si="586"/>
        <v>0</v>
      </c>
      <c r="I1083" s="119">
        <f t="shared" si="576"/>
        <v>17.899999999999977</v>
      </c>
    </row>
    <row r="1084" spans="1:9" x14ac:dyDescent="0.2">
      <c r="A1084" s="32" t="s">
        <v>37</v>
      </c>
      <c r="B1084" s="59"/>
      <c r="C1084" s="24">
        <v>328.6</v>
      </c>
      <c r="D1084" s="24">
        <f>SUM(D1137,D1191,D1246)</f>
        <v>0</v>
      </c>
      <c r="E1084" s="24">
        <f>SUM(E1137,E1191,E1246)</f>
        <v>328.6</v>
      </c>
      <c r="F1084" s="24">
        <f>SUM(F1137,F1191,F1246)</f>
        <v>26257.9</v>
      </c>
      <c r="G1084" s="24">
        <f>SUM(G1137,G1191,G1246)</f>
        <v>10000</v>
      </c>
      <c r="H1084" s="25">
        <f>SUM(H1137,H1191,H1246)</f>
        <v>4716.3</v>
      </c>
      <c r="I1084" s="119">
        <f t="shared" si="576"/>
        <v>41302.800000000003</v>
      </c>
    </row>
    <row r="1085" spans="1:9" x14ac:dyDescent="0.2">
      <c r="A1085" s="20" t="s">
        <v>114</v>
      </c>
      <c r="B1085" s="60" t="s">
        <v>126</v>
      </c>
      <c r="C1085" s="101">
        <v>291.2</v>
      </c>
      <c r="D1085" s="101">
        <f>SUM(D1138,D1192,D1247)</f>
        <v>0</v>
      </c>
      <c r="E1085" s="101">
        <f t="shared" ref="E1085:E1087" si="587">C1085+D1085</f>
        <v>291.2</v>
      </c>
      <c r="F1085" s="101">
        <f t="shared" ref="F1085:H1087" si="588">SUM(F1138,F1192,F1247)</f>
        <v>22065.5</v>
      </c>
      <c r="G1085" s="101">
        <f t="shared" si="588"/>
        <v>8403.4</v>
      </c>
      <c r="H1085" s="143">
        <f t="shared" si="588"/>
        <v>3963.3</v>
      </c>
      <c r="I1085" s="119">
        <f t="shared" si="576"/>
        <v>34723.4</v>
      </c>
    </row>
    <row r="1086" spans="1:9" s="2" customFormat="1" hidden="1" x14ac:dyDescent="0.2">
      <c r="A1086" s="20" t="s">
        <v>106</v>
      </c>
      <c r="B1086" s="60" t="s">
        <v>130</v>
      </c>
      <c r="C1086" s="21">
        <v>0</v>
      </c>
      <c r="D1086" s="21">
        <f>SUM(D1139,D1193,D1248)</f>
        <v>0</v>
      </c>
      <c r="E1086" s="21">
        <f t="shared" si="587"/>
        <v>0</v>
      </c>
      <c r="F1086" s="21">
        <f t="shared" si="588"/>
        <v>0</v>
      </c>
      <c r="G1086" s="21">
        <f t="shared" si="588"/>
        <v>0</v>
      </c>
      <c r="H1086" s="22">
        <f t="shared" si="588"/>
        <v>0</v>
      </c>
      <c r="I1086" s="3">
        <f t="shared" si="576"/>
        <v>0</v>
      </c>
    </row>
    <row r="1087" spans="1:9" x14ac:dyDescent="0.2">
      <c r="A1087" s="20" t="s">
        <v>108</v>
      </c>
      <c r="B1087" s="61" t="s">
        <v>127</v>
      </c>
      <c r="C1087" s="101">
        <v>55.300000000000004</v>
      </c>
      <c r="D1087" s="101">
        <f>SUM(D1140,D1194,D1249)</f>
        <v>0</v>
      </c>
      <c r="E1087" s="101">
        <f t="shared" si="587"/>
        <v>55.300000000000004</v>
      </c>
      <c r="F1087" s="101">
        <f t="shared" si="588"/>
        <v>4192.3999999999996</v>
      </c>
      <c r="G1087" s="101">
        <f t="shared" si="588"/>
        <v>1596.6</v>
      </c>
      <c r="H1087" s="143">
        <f t="shared" si="588"/>
        <v>753</v>
      </c>
      <c r="I1087" s="119">
        <f t="shared" si="576"/>
        <v>6597.2999999999993</v>
      </c>
    </row>
    <row r="1088" spans="1:9" s="2" customFormat="1" hidden="1" x14ac:dyDescent="0.2">
      <c r="A1088" s="31" t="s">
        <v>44</v>
      </c>
      <c r="B1088" s="62" t="s">
        <v>45</v>
      </c>
      <c r="C1088" s="24">
        <v>0</v>
      </c>
      <c r="D1088" s="24">
        <f t="shared" ref="D1088:H1088" si="589">SUM(D1092,D1093,D1094)</f>
        <v>0</v>
      </c>
      <c r="E1088" s="24">
        <f t="shared" si="589"/>
        <v>0</v>
      </c>
      <c r="F1088" s="24">
        <f t="shared" si="589"/>
        <v>0</v>
      </c>
      <c r="G1088" s="24">
        <f t="shared" si="589"/>
        <v>0</v>
      </c>
      <c r="H1088" s="25">
        <f t="shared" si="589"/>
        <v>0</v>
      </c>
      <c r="I1088" s="3">
        <f t="shared" si="576"/>
        <v>0</v>
      </c>
    </row>
    <row r="1089" spans="1:9" s="2" customFormat="1" hidden="1" x14ac:dyDescent="0.2">
      <c r="A1089" s="82" t="s">
        <v>1</v>
      </c>
      <c r="B1089" s="62"/>
      <c r="C1089" s="24"/>
      <c r="D1089" s="24"/>
      <c r="E1089" s="24"/>
      <c r="F1089" s="24"/>
      <c r="G1089" s="24"/>
      <c r="H1089" s="25"/>
      <c r="I1089" s="3">
        <f t="shared" si="576"/>
        <v>0</v>
      </c>
    </row>
    <row r="1090" spans="1:9" s="2" customFormat="1" hidden="1" x14ac:dyDescent="0.2">
      <c r="A1090" s="32" t="s">
        <v>36</v>
      </c>
      <c r="B1090" s="59"/>
      <c r="C1090" s="24">
        <v>0</v>
      </c>
      <c r="D1090" s="24">
        <f t="shared" ref="D1090:H1090" si="590">D1092+D1093+D1094-D1091</f>
        <v>0</v>
      </c>
      <c r="E1090" s="24">
        <f t="shared" si="590"/>
        <v>0</v>
      </c>
      <c r="F1090" s="24">
        <f t="shared" si="590"/>
        <v>0</v>
      </c>
      <c r="G1090" s="24">
        <f t="shared" si="590"/>
        <v>0</v>
      </c>
      <c r="H1090" s="25">
        <f t="shared" si="590"/>
        <v>0</v>
      </c>
      <c r="I1090" s="3">
        <f t="shared" si="576"/>
        <v>0</v>
      </c>
    </row>
    <row r="1091" spans="1:9" s="2" customFormat="1" hidden="1" x14ac:dyDescent="0.2">
      <c r="A1091" s="32" t="s">
        <v>37</v>
      </c>
      <c r="B1091" s="59"/>
      <c r="C1091" s="24">
        <v>0</v>
      </c>
      <c r="D1091" s="24">
        <f>SUM(D1144,D1198,D1253)</f>
        <v>0</v>
      </c>
      <c r="E1091" s="24">
        <f>SUM(E1144,E1198,E1253)</f>
        <v>0</v>
      </c>
      <c r="F1091" s="24">
        <f>SUM(F1144,F1198,F1253)</f>
        <v>0</v>
      </c>
      <c r="G1091" s="24">
        <f>SUM(G1144,G1198,G1253)</f>
        <v>0</v>
      </c>
      <c r="H1091" s="25">
        <f>SUM(H1144,H1198,H1253)</f>
        <v>0</v>
      </c>
      <c r="I1091" s="3">
        <f t="shared" si="576"/>
        <v>0</v>
      </c>
    </row>
    <row r="1092" spans="1:9" s="2" customFormat="1" hidden="1" x14ac:dyDescent="0.2">
      <c r="A1092" s="20" t="s">
        <v>38</v>
      </c>
      <c r="B1092" s="61" t="s">
        <v>46</v>
      </c>
      <c r="C1092" s="21">
        <v>0</v>
      </c>
      <c r="D1092" s="21">
        <f>SUM(D1145,D1199,D1254)</f>
        <v>0</v>
      </c>
      <c r="E1092" s="21">
        <f t="shared" ref="E1092:E1094" si="591">C1092+D1092</f>
        <v>0</v>
      </c>
      <c r="F1092" s="21">
        <f t="shared" ref="F1092:H1094" si="592">SUM(F1145,F1199,F1254)</f>
        <v>0</v>
      </c>
      <c r="G1092" s="21">
        <f t="shared" si="592"/>
        <v>0</v>
      </c>
      <c r="H1092" s="22">
        <f t="shared" si="592"/>
        <v>0</v>
      </c>
      <c r="I1092" s="3">
        <f t="shared" si="576"/>
        <v>0</v>
      </c>
    </row>
    <row r="1093" spans="1:9" s="2" customFormat="1" hidden="1" x14ac:dyDescent="0.2">
      <c r="A1093" s="20" t="s">
        <v>40</v>
      </c>
      <c r="B1093" s="61" t="s">
        <v>47</v>
      </c>
      <c r="C1093" s="21">
        <v>0</v>
      </c>
      <c r="D1093" s="21">
        <f>SUM(D1146,D1200,D1255)</f>
        <v>0</v>
      </c>
      <c r="E1093" s="21">
        <f t="shared" si="591"/>
        <v>0</v>
      </c>
      <c r="F1093" s="21">
        <f t="shared" si="592"/>
        <v>0</v>
      </c>
      <c r="G1093" s="21">
        <f t="shared" si="592"/>
        <v>0</v>
      </c>
      <c r="H1093" s="22">
        <f t="shared" si="592"/>
        <v>0</v>
      </c>
      <c r="I1093" s="3">
        <f t="shared" si="576"/>
        <v>0</v>
      </c>
    </row>
    <row r="1094" spans="1:9" s="2" customFormat="1" hidden="1" x14ac:dyDescent="0.2">
      <c r="A1094" s="20" t="s">
        <v>42</v>
      </c>
      <c r="B1094" s="61" t="s">
        <v>48</v>
      </c>
      <c r="C1094" s="21">
        <v>0</v>
      </c>
      <c r="D1094" s="21">
        <f>SUM(D1147,D1201,D1256)</f>
        <v>0</v>
      </c>
      <c r="E1094" s="21">
        <f t="shared" si="591"/>
        <v>0</v>
      </c>
      <c r="F1094" s="21">
        <f t="shared" si="592"/>
        <v>0</v>
      </c>
      <c r="G1094" s="21">
        <f t="shared" si="592"/>
        <v>0</v>
      </c>
      <c r="H1094" s="22">
        <f t="shared" si="592"/>
        <v>0</v>
      </c>
      <c r="I1094" s="3">
        <f t="shared" si="576"/>
        <v>0</v>
      </c>
    </row>
    <row r="1095" spans="1:9" s="2" customFormat="1" hidden="1" x14ac:dyDescent="0.2">
      <c r="A1095" s="31" t="s">
        <v>49</v>
      </c>
      <c r="B1095" s="63" t="s">
        <v>50</v>
      </c>
      <c r="C1095" s="24">
        <v>0</v>
      </c>
      <c r="D1095" s="24">
        <f t="shared" ref="D1095:H1095" si="593">SUM(D1099,D1100,D1101)</f>
        <v>0</v>
      </c>
      <c r="E1095" s="24">
        <f t="shared" si="593"/>
        <v>0</v>
      </c>
      <c r="F1095" s="24">
        <f t="shared" si="593"/>
        <v>0</v>
      </c>
      <c r="G1095" s="24">
        <f t="shared" si="593"/>
        <v>0</v>
      </c>
      <c r="H1095" s="25">
        <f t="shared" si="593"/>
        <v>0</v>
      </c>
      <c r="I1095" s="3">
        <f t="shared" si="576"/>
        <v>0</v>
      </c>
    </row>
    <row r="1096" spans="1:9" s="2" customFormat="1" hidden="1" x14ac:dyDescent="0.2">
      <c r="A1096" s="82" t="s">
        <v>1</v>
      </c>
      <c r="B1096" s="63"/>
      <c r="C1096" s="24"/>
      <c r="D1096" s="24"/>
      <c r="E1096" s="24"/>
      <c r="F1096" s="24"/>
      <c r="G1096" s="24"/>
      <c r="H1096" s="25"/>
      <c r="I1096" s="3">
        <f t="shared" si="576"/>
        <v>0</v>
      </c>
    </row>
    <row r="1097" spans="1:9" s="2" customFormat="1" hidden="1" x14ac:dyDescent="0.2">
      <c r="A1097" s="32" t="s">
        <v>36</v>
      </c>
      <c r="B1097" s="59"/>
      <c r="C1097" s="24">
        <v>0</v>
      </c>
      <c r="D1097" s="24">
        <f t="shared" ref="D1097:H1097" si="594">D1099+D1100+D1101-D1098</f>
        <v>0</v>
      </c>
      <c r="E1097" s="24">
        <f t="shared" si="594"/>
        <v>0</v>
      </c>
      <c r="F1097" s="24">
        <f t="shared" si="594"/>
        <v>0</v>
      </c>
      <c r="G1097" s="24">
        <f t="shared" si="594"/>
        <v>0</v>
      </c>
      <c r="H1097" s="25">
        <f t="shared" si="594"/>
        <v>0</v>
      </c>
      <c r="I1097" s="3">
        <f t="shared" si="576"/>
        <v>0</v>
      </c>
    </row>
    <row r="1098" spans="1:9" s="2" customFormat="1" hidden="1" x14ac:dyDescent="0.2">
      <c r="A1098" s="32" t="s">
        <v>37</v>
      </c>
      <c r="B1098" s="59"/>
      <c r="C1098" s="24">
        <v>0</v>
      </c>
      <c r="D1098" s="24">
        <f>SUM(D1151,D1205,D1260)</f>
        <v>0</v>
      </c>
      <c r="E1098" s="24">
        <f>SUM(E1151,E1205,E1260)</f>
        <v>0</v>
      </c>
      <c r="F1098" s="24">
        <f>SUM(F1151,F1205,F1260)</f>
        <v>0</v>
      </c>
      <c r="G1098" s="24">
        <f>SUM(G1151,G1205,G1260)</f>
        <v>0</v>
      </c>
      <c r="H1098" s="25">
        <f>SUM(H1151,H1205,H1260)</f>
        <v>0</v>
      </c>
      <c r="I1098" s="3">
        <f t="shared" si="576"/>
        <v>0</v>
      </c>
    </row>
    <row r="1099" spans="1:9" s="2" customFormat="1" hidden="1" x14ac:dyDescent="0.2">
      <c r="A1099" s="20" t="s">
        <v>38</v>
      </c>
      <c r="B1099" s="61" t="s">
        <v>51</v>
      </c>
      <c r="C1099" s="21">
        <v>0</v>
      </c>
      <c r="D1099" s="21">
        <f>SUM(D1152,D1206,D1261)</f>
        <v>0</v>
      </c>
      <c r="E1099" s="21">
        <f t="shared" ref="E1099:E1101" si="595">C1099+D1099</f>
        <v>0</v>
      </c>
      <c r="F1099" s="21">
        <f t="shared" ref="F1099:H1101" si="596">SUM(F1152,F1206,F1261)</f>
        <v>0</v>
      </c>
      <c r="G1099" s="21">
        <f t="shared" si="596"/>
        <v>0</v>
      </c>
      <c r="H1099" s="22">
        <f t="shared" si="596"/>
        <v>0</v>
      </c>
      <c r="I1099" s="3">
        <f t="shared" si="576"/>
        <v>0</v>
      </c>
    </row>
    <row r="1100" spans="1:9" s="2" customFormat="1" hidden="1" x14ac:dyDescent="0.2">
      <c r="A1100" s="20" t="s">
        <v>40</v>
      </c>
      <c r="B1100" s="61" t="s">
        <v>52</v>
      </c>
      <c r="C1100" s="21">
        <v>0</v>
      </c>
      <c r="D1100" s="21">
        <f>SUM(D1153,D1207,D1262)</f>
        <v>0</v>
      </c>
      <c r="E1100" s="21">
        <f t="shared" si="595"/>
        <v>0</v>
      </c>
      <c r="F1100" s="21">
        <f t="shared" si="596"/>
        <v>0</v>
      </c>
      <c r="G1100" s="21">
        <f t="shared" si="596"/>
        <v>0</v>
      </c>
      <c r="H1100" s="22">
        <f t="shared" si="596"/>
        <v>0</v>
      </c>
      <c r="I1100" s="3">
        <f t="shared" si="576"/>
        <v>0</v>
      </c>
    </row>
    <row r="1101" spans="1:9" s="2" customFormat="1" hidden="1" x14ac:dyDescent="0.2">
      <c r="A1101" s="20" t="s">
        <v>42</v>
      </c>
      <c r="B1101" s="61" t="s">
        <v>53</v>
      </c>
      <c r="C1101" s="21">
        <v>0</v>
      </c>
      <c r="D1101" s="21">
        <f>SUM(D1154,D1208,D1263)</f>
        <v>0</v>
      </c>
      <c r="E1101" s="21">
        <f t="shared" si="595"/>
        <v>0</v>
      </c>
      <c r="F1101" s="21">
        <f t="shared" si="596"/>
        <v>0</v>
      </c>
      <c r="G1101" s="21">
        <f t="shared" si="596"/>
        <v>0</v>
      </c>
      <c r="H1101" s="22">
        <f t="shared" si="596"/>
        <v>0</v>
      </c>
      <c r="I1101" s="3">
        <f t="shared" si="576"/>
        <v>0</v>
      </c>
    </row>
    <row r="1102" spans="1:9" s="2" customFormat="1" hidden="1" x14ac:dyDescent="0.2">
      <c r="A1102" s="83"/>
      <c r="B1102" s="95"/>
      <c r="C1102" s="21"/>
      <c r="D1102" s="21"/>
      <c r="E1102" s="21"/>
      <c r="F1102" s="21"/>
      <c r="G1102" s="21"/>
      <c r="H1102" s="22"/>
      <c r="I1102" s="3">
        <f t="shared" ref="I1102" si="597">SUM(E1102:H1102)</f>
        <v>0</v>
      </c>
    </row>
    <row r="1103" spans="1:9" x14ac:dyDescent="0.2">
      <c r="A1103" s="31" t="s">
        <v>133</v>
      </c>
      <c r="B1103" s="55">
        <v>71</v>
      </c>
      <c r="C1103" s="24">
        <v>0</v>
      </c>
      <c r="D1103" s="24">
        <f t="shared" ref="D1103:H1103" si="598">SUM(D1104)</f>
        <v>71.400000000000006</v>
      </c>
      <c r="E1103" s="24">
        <f t="shared" si="598"/>
        <v>71.400000000000006</v>
      </c>
      <c r="F1103" s="24">
        <f t="shared" si="598"/>
        <v>0</v>
      </c>
      <c r="G1103" s="24">
        <f t="shared" si="598"/>
        <v>0</v>
      </c>
      <c r="H1103" s="25">
        <f t="shared" si="598"/>
        <v>0</v>
      </c>
      <c r="I1103" s="119">
        <f t="shared" ref="I1103:I1104" si="599">SUM(E1103:H1103)</f>
        <v>71.400000000000006</v>
      </c>
    </row>
    <row r="1104" spans="1:9" x14ac:dyDescent="0.2">
      <c r="A1104" s="27" t="s">
        <v>134</v>
      </c>
      <c r="B1104" s="56" t="s">
        <v>135</v>
      </c>
      <c r="C1104" s="101">
        <v>0</v>
      </c>
      <c r="D1104" s="101">
        <f>SUM(D1157,D1211,D1266)</f>
        <v>71.400000000000006</v>
      </c>
      <c r="E1104" s="101">
        <f>C1104+D1104</f>
        <v>71.400000000000006</v>
      </c>
      <c r="F1104" s="101">
        <f>SUM(F1157,F1211,F1266)</f>
        <v>0</v>
      </c>
      <c r="G1104" s="101">
        <f>SUM(G1157,G1211,G1266)</f>
        <v>0</v>
      </c>
      <c r="H1104" s="143">
        <f>SUM(H1157,H1211,H1266)</f>
        <v>0</v>
      </c>
      <c r="I1104" s="119">
        <f t="shared" si="599"/>
        <v>71.400000000000006</v>
      </c>
    </row>
    <row r="1105" spans="1:12" s="2" customFormat="1" hidden="1" x14ac:dyDescent="0.2">
      <c r="A1105" s="83"/>
      <c r="B1105" s="95"/>
      <c r="C1105" s="21"/>
      <c r="D1105" s="21"/>
      <c r="E1105" s="21"/>
      <c r="F1105" s="21"/>
      <c r="G1105" s="21"/>
      <c r="H1105" s="22"/>
      <c r="I1105" s="3">
        <f t="shared" si="576"/>
        <v>0</v>
      </c>
    </row>
    <row r="1106" spans="1:12" s="2" customFormat="1" hidden="1" x14ac:dyDescent="0.2">
      <c r="A1106" s="26" t="s">
        <v>54</v>
      </c>
      <c r="B1106" s="63" t="s">
        <v>55</v>
      </c>
      <c r="C1106" s="24">
        <v>0</v>
      </c>
      <c r="D1106" s="24">
        <f>SUM(D1159,D1213,D1268)</f>
        <v>0</v>
      </c>
      <c r="E1106" s="24">
        <f>C1106+D1106</f>
        <v>0</v>
      </c>
      <c r="F1106" s="24">
        <f>SUM(F1159,F1213,F1268)</f>
        <v>0</v>
      </c>
      <c r="G1106" s="24">
        <f>SUM(G1159,G1213,G1268)</f>
        <v>0</v>
      </c>
      <c r="H1106" s="25">
        <f>SUM(H1159,H1213,H1268)</f>
        <v>0</v>
      </c>
      <c r="I1106" s="3">
        <f t="shared" si="576"/>
        <v>0</v>
      </c>
    </row>
    <row r="1107" spans="1:12" s="2" customFormat="1" hidden="1" x14ac:dyDescent="0.2">
      <c r="A1107" s="81"/>
      <c r="B1107" s="95"/>
      <c r="C1107" s="21"/>
      <c r="D1107" s="21"/>
      <c r="E1107" s="21"/>
      <c r="F1107" s="21"/>
      <c r="G1107" s="21"/>
      <c r="H1107" s="22"/>
      <c r="I1107" s="3">
        <f t="shared" si="576"/>
        <v>0</v>
      </c>
    </row>
    <row r="1108" spans="1:12" s="142" customFormat="1" x14ac:dyDescent="0.2">
      <c r="A1108" s="152" t="s">
        <v>122</v>
      </c>
      <c r="B1108" s="153"/>
      <c r="C1108" s="154">
        <v>336.5</v>
      </c>
      <c r="D1108" s="154">
        <f t="shared" ref="D1108:H1108" si="600">D1109</f>
        <v>0</v>
      </c>
      <c r="E1108" s="154">
        <f t="shared" si="600"/>
        <v>336.5</v>
      </c>
      <c r="F1108" s="154">
        <f t="shared" si="600"/>
        <v>16257.900000000001</v>
      </c>
      <c r="G1108" s="154">
        <f t="shared" si="600"/>
        <v>0</v>
      </c>
      <c r="H1108" s="155">
        <f t="shared" si="600"/>
        <v>0</v>
      </c>
      <c r="I1108" s="119">
        <f t="shared" si="576"/>
        <v>16594.400000000001</v>
      </c>
    </row>
    <row r="1109" spans="1:12" s="161" customFormat="1" x14ac:dyDescent="0.2">
      <c r="A1109" s="156" t="s">
        <v>61</v>
      </c>
      <c r="B1109" s="157"/>
      <c r="C1109" s="168">
        <v>336.5</v>
      </c>
      <c r="D1109" s="168">
        <f t="shared" ref="D1109:H1109" si="601">SUM(D1110,D1111,D1112,D1116)</f>
        <v>0</v>
      </c>
      <c r="E1109" s="168">
        <f t="shared" si="601"/>
        <v>336.5</v>
      </c>
      <c r="F1109" s="168">
        <f t="shared" si="601"/>
        <v>16257.900000000001</v>
      </c>
      <c r="G1109" s="168">
        <f t="shared" si="601"/>
        <v>0</v>
      </c>
      <c r="H1109" s="169">
        <f t="shared" si="601"/>
        <v>0</v>
      </c>
      <c r="I1109" s="119">
        <f t="shared" si="576"/>
        <v>16594.400000000001</v>
      </c>
    </row>
    <row r="1110" spans="1:12" x14ac:dyDescent="0.2">
      <c r="A1110" s="20" t="s">
        <v>6</v>
      </c>
      <c r="B1110" s="48"/>
      <c r="C1110" s="101">
        <v>1.3</v>
      </c>
      <c r="D1110" s="101"/>
      <c r="E1110" s="101">
        <f>SUM(C1110,D1110)</f>
        <v>1.3</v>
      </c>
      <c r="F1110" s="101"/>
      <c r="G1110" s="101"/>
      <c r="H1110" s="143"/>
      <c r="I1110" s="119">
        <f t="shared" si="576"/>
        <v>1.3</v>
      </c>
      <c r="K1110" s="117">
        <v>0.50529999999999997</v>
      </c>
    </row>
    <row r="1111" spans="1:12" s="2" customFormat="1" hidden="1" x14ac:dyDescent="0.2">
      <c r="A1111" s="20" t="s">
        <v>7</v>
      </c>
      <c r="B1111" s="94"/>
      <c r="C1111" s="21">
        <v>0</v>
      </c>
      <c r="D1111" s="21"/>
      <c r="E1111" s="21">
        <f t="shared" ref="E1111" si="602">SUM(C1111,D1111)</f>
        <v>0</v>
      </c>
      <c r="F1111" s="21"/>
      <c r="G1111" s="21"/>
      <c r="H1111" s="22"/>
      <c r="I1111" s="3">
        <f t="shared" si="576"/>
        <v>0</v>
      </c>
    </row>
    <row r="1112" spans="1:12" x14ac:dyDescent="0.2">
      <c r="A1112" s="23" t="s">
        <v>111</v>
      </c>
      <c r="B1112" s="49" t="s">
        <v>103</v>
      </c>
      <c r="C1112" s="24">
        <v>335.2</v>
      </c>
      <c r="D1112" s="24">
        <f>SUM(D1113:D1115)</f>
        <v>0</v>
      </c>
      <c r="E1112" s="24">
        <f>SUM(C1112,D1112)</f>
        <v>335.2</v>
      </c>
      <c r="F1112" s="24">
        <f t="shared" ref="F1112:H1112" si="603">SUM(F1113:F1115)</f>
        <v>16257.900000000001</v>
      </c>
      <c r="G1112" s="24">
        <f t="shared" si="603"/>
        <v>0</v>
      </c>
      <c r="H1112" s="25">
        <f t="shared" si="603"/>
        <v>0</v>
      </c>
      <c r="I1112" s="119">
        <f t="shared" si="576"/>
        <v>16593.100000000002</v>
      </c>
    </row>
    <row r="1113" spans="1:12" x14ac:dyDescent="0.2">
      <c r="A1113" s="109" t="s">
        <v>104</v>
      </c>
      <c r="B1113" s="48" t="s">
        <v>105</v>
      </c>
      <c r="C1113" s="101">
        <v>281.7</v>
      </c>
      <c r="D1113" s="101"/>
      <c r="E1113" s="101">
        <f t="shared" ref="E1113:E1115" si="604">SUM(C1113,D1113)</f>
        <v>281.7</v>
      </c>
      <c r="F1113" s="101">
        <f>ROUND(16257.9*J1113,1)</f>
        <v>13662.1</v>
      </c>
      <c r="G1113" s="101"/>
      <c r="H1113" s="143"/>
      <c r="I1113" s="119">
        <f t="shared" si="576"/>
        <v>13943.800000000001</v>
      </c>
      <c r="J1113" s="117">
        <f>100/119</f>
        <v>0.84033613445378152</v>
      </c>
    </row>
    <row r="1114" spans="1:12" s="2" customFormat="1" hidden="1" x14ac:dyDescent="0.2">
      <c r="A1114" s="109" t="s">
        <v>106</v>
      </c>
      <c r="B1114" s="48" t="s">
        <v>107</v>
      </c>
      <c r="C1114" s="21">
        <v>0</v>
      </c>
      <c r="D1114" s="21"/>
      <c r="E1114" s="21">
        <f t="shared" si="604"/>
        <v>0</v>
      </c>
      <c r="F1114" s="21"/>
      <c r="G1114" s="21"/>
      <c r="H1114" s="22"/>
      <c r="I1114" s="3">
        <f t="shared" si="576"/>
        <v>0</v>
      </c>
    </row>
    <row r="1115" spans="1:12" x14ac:dyDescent="0.2">
      <c r="A1115" s="109" t="s">
        <v>108</v>
      </c>
      <c r="B1115" s="48" t="s">
        <v>109</v>
      </c>
      <c r="C1115" s="101">
        <v>53.5</v>
      </c>
      <c r="D1115" s="101"/>
      <c r="E1115" s="101">
        <f t="shared" si="604"/>
        <v>53.5</v>
      </c>
      <c r="F1115" s="101">
        <f>ROUND(16257.9*J1115,1)</f>
        <v>2595.8000000000002</v>
      </c>
      <c r="G1115" s="101"/>
      <c r="H1115" s="143"/>
      <c r="I1115" s="119">
        <f t="shared" si="576"/>
        <v>2649.3</v>
      </c>
      <c r="J1115" s="117">
        <f>19/119</f>
        <v>0.15966386554621848</v>
      </c>
    </row>
    <row r="1116" spans="1:12" s="2" customFormat="1" ht="25.5" hidden="1" x14ac:dyDescent="0.2">
      <c r="A1116" s="23" t="s">
        <v>9</v>
      </c>
      <c r="B1116" s="49" t="s">
        <v>10</v>
      </c>
      <c r="C1116" s="24">
        <v>0</v>
      </c>
      <c r="D1116" s="24">
        <f t="shared" ref="D1116:H1116" si="605">SUM(D1117,D1121,D1125)</f>
        <v>0</v>
      </c>
      <c r="E1116" s="24">
        <f t="shared" si="605"/>
        <v>0</v>
      </c>
      <c r="F1116" s="24">
        <f t="shared" si="605"/>
        <v>0</v>
      </c>
      <c r="G1116" s="24">
        <f t="shared" si="605"/>
        <v>0</v>
      </c>
      <c r="H1116" s="25">
        <f t="shared" si="605"/>
        <v>0</v>
      </c>
      <c r="I1116" s="3">
        <f t="shared" si="576"/>
        <v>0</v>
      </c>
    </row>
    <row r="1117" spans="1:12" s="2" customFormat="1" hidden="1" x14ac:dyDescent="0.2">
      <c r="A1117" s="26" t="s">
        <v>11</v>
      </c>
      <c r="B1117" s="50" t="s">
        <v>12</v>
      </c>
      <c r="C1117" s="24">
        <v>0</v>
      </c>
      <c r="D1117" s="24">
        <f t="shared" ref="D1117:H1117" si="606">SUM(D1118:D1120)</f>
        <v>0</v>
      </c>
      <c r="E1117" s="24">
        <f t="shared" si="606"/>
        <v>0</v>
      </c>
      <c r="F1117" s="24">
        <f t="shared" si="606"/>
        <v>0</v>
      </c>
      <c r="G1117" s="24">
        <f t="shared" si="606"/>
        <v>0</v>
      </c>
      <c r="H1117" s="25">
        <f t="shared" si="606"/>
        <v>0</v>
      </c>
      <c r="I1117" s="3">
        <f t="shared" si="576"/>
        <v>0</v>
      </c>
      <c r="K1117" s="2">
        <v>0.42909999999999998</v>
      </c>
      <c r="L1117" s="2">
        <f>K1117/(K1112+K1117)</f>
        <v>1</v>
      </c>
    </row>
    <row r="1118" spans="1:12" s="2" customFormat="1" hidden="1" x14ac:dyDescent="0.2">
      <c r="A1118" s="27" t="s">
        <v>13</v>
      </c>
      <c r="B1118" s="51" t="s">
        <v>14</v>
      </c>
      <c r="C1118" s="21">
        <v>0</v>
      </c>
      <c r="D1118" s="21"/>
      <c r="E1118" s="21">
        <f t="shared" ref="E1118:E1120" si="607">SUM(C1118,D1118)</f>
        <v>0</v>
      </c>
      <c r="F1118" s="21"/>
      <c r="G1118" s="21"/>
      <c r="H1118" s="22"/>
      <c r="I1118" s="3">
        <f t="shared" si="576"/>
        <v>0</v>
      </c>
    </row>
    <row r="1119" spans="1:12" s="2" customFormat="1" hidden="1" x14ac:dyDescent="0.2">
      <c r="A1119" s="27" t="s">
        <v>15</v>
      </c>
      <c r="B1119" s="52" t="s">
        <v>16</v>
      </c>
      <c r="C1119" s="21">
        <v>0</v>
      </c>
      <c r="D1119" s="21"/>
      <c r="E1119" s="21">
        <f t="shared" si="607"/>
        <v>0</v>
      </c>
      <c r="F1119" s="21"/>
      <c r="G1119" s="21"/>
      <c r="H1119" s="22"/>
      <c r="I1119" s="3">
        <f t="shared" si="576"/>
        <v>0</v>
      </c>
    </row>
    <row r="1120" spans="1:12" s="2" customFormat="1" hidden="1" x14ac:dyDescent="0.2">
      <c r="A1120" s="27" t="s">
        <v>17</v>
      </c>
      <c r="B1120" s="52" t="s">
        <v>18</v>
      </c>
      <c r="C1120" s="21">
        <v>0</v>
      </c>
      <c r="D1120" s="21"/>
      <c r="E1120" s="21">
        <f t="shared" si="607"/>
        <v>0</v>
      </c>
      <c r="F1120" s="21"/>
      <c r="G1120" s="21"/>
      <c r="H1120" s="22"/>
      <c r="I1120" s="3">
        <f t="shared" si="576"/>
        <v>0</v>
      </c>
    </row>
    <row r="1121" spans="1:9" s="2" customFormat="1" hidden="1" x14ac:dyDescent="0.2">
      <c r="A1121" s="26" t="s">
        <v>19</v>
      </c>
      <c r="B1121" s="53" t="s">
        <v>20</v>
      </c>
      <c r="C1121" s="24">
        <v>0</v>
      </c>
      <c r="D1121" s="24">
        <f t="shared" ref="D1121:H1121" si="608">SUM(D1122:D1124)</f>
        <v>0</v>
      </c>
      <c r="E1121" s="24">
        <f t="shared" si="608"/>
        <v>0</v>
      </c>
      <c r="F1121" s="24">
        <f t="shared" si="608"/>
        <v>0</v>
      </c>
      <c r="G1121" s="24">
        <f t="shared" si="608"/>
        <v>0</v>
      </c>
      <c r="H1121" s="25">
        <f t="shared" si="608"/>
        <v>0</v>
      </c>
      <c r="I1121" s="3">
        <f t="shared" si="576"/>
        <v>0</v>
      </c>
    </row>
    <row r="1122" spans="1:9" s="2" customFormat="1" hidden="1" x14ac:dyDescent="0.2">
      <c r="A1122" s="27" t="s">
        <v>13</v>
      </c>
      <c r="B1122" s="52" t="s">
        <v>21</v>
      </c>
      <c r="C1122" s="21">
        <v>0</v>
      </c>
      <c r="D1122" s="21"/>
      <c r="E1122" s="21">
        <f t="shared" ref="E1122:E1124" si="609">SUM(C1122,D1122)</f>
        <v>0</v>
      </c>
      <c r="F1122" s="21"/>
      <c r="G1122" s="21"/>
      <c r="H1122" s="22"/>
      <c r="I1122" s="3">
        <f t="shared" si="576"/>
        <v>0</v>
      </c>
    </row>
    <row r="1123" spans="1:9" s="2" customFormat="1" hidden="1" x14ac:dyDescent="0.2">
      <c r="A1123" s="27" t="s">
        <v>15</v>
      </c>
      <c r="B1123" s="52" t="s">
        <v>22</v>
      </c>
      <c r="C1123" s="21">
        <v>0</v>
      </c>
      <c r="D1123" s="21"/>
      <c r="E1123" s="21">
        <f t="shared" si="609"/>
        <v>0</v>
      </c>
      <c r="F1123" s="21"/>
      <c r="G1123" s="21"/>
      <c r="H1123" s="22"/>
      <c r="I1123" s="3">
        <f t="shared" si="576"/>
        <v>0</v>
      </c>
    </row>
    <row r="1124" spans="1:9" s="2" customFormat="1" hidden="1" x14ac:dyDescent="0.2">
      <c r="A1124" s="27" t="s">
        <v>17</v>
      </c>
      <c r="B1124" s="52" t="s">
        <v>23</v>
      </c>
      <c r="C1124" s="21">
        <v>0</v>
      </c>
      <c r="D1124" s="21"/>
      <c r="E1124" s="21">
        <f t="shared" si="609"/>
        <v>0</v>
      </c>
      <c r="F1124" s="21"/>
      <c r="G1124" s="21"/>
      <c r="H1124" s="22"/>
      <c r="I1124" s="3">
        <f t="shared" si="576"/>
        <v>0</v>
      </c>
    </row>
    <row r="1125" spans="1:9" s="2" customFormat="1" hidden="1" x14ac:dyDescent="0.2">
      <c r="A1125" s="26" t="s">
        <v>24</v>
      </c>
      <c r="B1125" s="53" t="s">
        <v>25</v>
      </c>
      <c r="C1125" s="24">
        <v>0</v>
      </c>
      <c r="D1125" s="24">
        <f t="shared" ref="D1125:H1125" si="610">SUM(D1126:D1128)</f>
        <v>0</v>
      </c>
      <c r="E1125" s="24">
        <f t="shared" si="610"/>
        <v>0</v>
      </c>
      <c r="F1125" s="24">
        <f t="shared" si="610"/>
        <v>0</v>
      </c>
      <c r="G1125" s="24">
        <f t="shared" si="610"/>
        <v>0</v>
      </c>
      <c r="H1125" s="25">
        <f t="shared" si="610"/>
        <v>0</v>
      </c>
      <c r="I1125" s="3">
        <f t="shared" si="576"/>
        <v>0</v>
      </c>
    </row>
    <row r="1126" spans="1:9" s="2" customFormat="1" hidden="1" x14ac:dyDescent="0.2">
      <c r="A1126" s="27" t="s">
        <v>13</v>
      </c>
      <c r="B1126" s="52" t="s">
        <v>26</v>
      </c>
      <c r="C1126" s="21">
        <v>0</v>
      </c>
      <c r="D1126" s="21"/>
      <c r="E1126" s="21">
        <f t="shared" ref="E1126:E1128" si="611">SUM(C1126,D1126)</f>
        <v>0</v>
      </c>
      <c r="F1126" s="21"/>
      <c r="G1126" s="21"/>
      <c r="H1126" s="22"/>
      <c r="I1126" s="3">
        <f t="shared" si="576"/>
        <v>0</v>
      </c>
    </row>
    <row r="1127" spans="1:9" s="2" customFormat="1" hidden="1" x14ac:dyDescent="0.2">
      <c r="A1127" s="27" t="s">
        <v>15</v>
      </c>
      <c r="B1127" s="52" t="s">
        <v>27</v>
      </c>
      <c r="C1127" s="21">
        <v>0</v>
      </c>
      <c r="D1127" s="21"/>
      <c r="E1127" s="21">
        <f t="shared" si="611"/>
        <v>0</v>
      </c>
      <c r="F1127" s="21"/>
      <c r="G1127" s="21"/>
      <c r="H1127" s="22"/>
      <c r="I1127" s="3">
        <f t="shared" si="576"/>
        <v>0</v>
      </c>
    </row>
    <row r="1128" spans="1:9" s="2" customFormat="1" hidden="1" x14ac:dyDescent="0.2">
      <c r="A1128" s="27" t="s">
        <v>17</v>
      </c>
      <c r="B1128" s="52" t="s">
        <v>28</v>
      </c>
      <c r="C1128" s="21">
        <v>0</v>
      </c>
      <c r="D1128" s="21"/>
      <c r="E1128" s="21">
        <f t="shared" si="611"/>
        <v>0</v>
      </c>
      <c r="F1128" s="21"/>
      <c r="G1128" s="21"/>
      <c r="H1128" s="22"/>
      <c r="I1128" s="3">
        <f t="shared" si="576"/>
        <v>0</v>
      </c>
    </row>
    <row r="1129" spans="1:9" s="161" customFormat="1" x14ac:dyDescent="0.2">
      <c r="A1129" s="156" t="s">
        <v>0</v>
      </c>
      <c r="B1129" s="157"/>
      <c r="C1129" s="158">
        <f>SUM(C1130,C1133,C1159,C1156)</f>
        <v>336.5</v>
      </c>
      <c r="D1129" s="158">
        <f>SUM(D1130,D1133,D1159,D1156)</f>
        <v>0</v>
      </c>
      <c r="E1129" s="158">
        <f t="shared" ref="E1129" si="612">SUM(E1130,E1133,E1159,E1156)</f>
        <v>336.5</v>
      </c>
      <c r="F1129" s="158">
        <f t="shared" ref="F1129" si="613">SUM(F1130,F1133,F1159,F1156)</f>
        <v>16257.900000000001</v>
      </c>
      <c r="G1129" s="158">
        <f t="shared" ref="G1129" si="614">SUM(G1130,G1133,G1159,G1156)</f>
        <v>0</v>
      </c>
      <c r="H1129" s="159">
        <f t="shared" ref="H1129" si="615">SUM(H1130,H1133,H1159,H1156)</f>
        <v>0</v>
      </c>
      <c r="I1129" s="119">
        <f t="shared" si="576"/>
        <v>16594.400000000001</v>
      </c>
    </row>
    <row r="1130" spans="1:9" s="2" customFormat="1" hidden="1" x14ac:dyDescent="0.2">
      <c r="A1130" s="31" t="s">
        <v>30</v>
      </c>
      <c r="B1130" s="55">
        <v>20</v>
      </c>
      <c r="C1130" s="24">
        <v>0</v>
      </c>
      <c r="D1130" s="24">
        <f t="shared" ref="D1130:H1130" si="616">SUM(D1131)</f>
        <v>0</v>
      </c>
      <c r="E1130" s="24">
        <f t="shared" si="616"/>
        <v>0</v>
      </c>
      <c r="F1130" s="24">
        <f t="shared" si="616"/>
        <v>0</v>
      </c>
      <c r="G1130" s="24">
        <f t="shared" si="616"/>
        <v>0</v>
      </c>
      <c r="H1130" s="25">
        <f t="shared" si="616"/>
        <v>0</v>
      </c>
      <c r="I1130" s="3">
        <f t="shared" si="576"/>
        <v>0</v>
      </c>
    </row>
    <row r="1131" spans="1:9" s="2" customFormat="1" hidden="1" x14ac:dyDescent="0.2">
      <c r="A1131" s="27" t="s">
        <v>31</v>
      </c>
      <c r="B1131" s="56" t="s">
        <v>32</v>
      </c>
      <c r="C1131" s="21">
        <v>0</v>
      </c>
      <c r="D1131" s="21"/>
      <c r="E1131" s="21">
        <f>C1131+D1131</f>
        <v>0</v>
      </c>
      <c r="F1131" s="21"/>
      <c r="G1131" s="21"/>
      <c r="H1131" s="22"/>
      <c r="I1131" s="3">
        <f t="shared" si="576"/>
        <v>0</v>
      </c>
    </row>
    <row r="1132" spans="1:9" s="2" customFormat="1" hidden="1" x14ac:dyDescent="0.2">
      <c r="A1132" s="27"/>
      <c r="B1132" s="51"/>
      <c r="C1132" s="21"/>
      <c r="D1132" s="21"/>
      <c r="E1132" s="21"/>
      <c r="F1132" s="21"/>
      <c r="G1132" s="21"/>
      <c r="H1132" s="22"/>
      <c r="I1132" s="3">
        <f t="shared" si="576"/>
        <v>0</v>
      </c>
    </row>
    <row r="1133" spans="1:9" ht="25.5" x14ac:dyDescent="0.2">
      <c r="A1133" s="110" t="s">
        <v>112</v>
      </c>
      <c r="B1133" s="57">
        <v>60</v>
      </c>
      <c r="C1133" s="24">
        <v>336.5</v>
      </c>
      <c r="D1133" s="24">
        <f t="shared" ref="D1133:H1133" si="617">SUM(D1134,D1141,D1148)</f>
        <v>0</v>
      </c>
      <c r="E1133" s="24">
        <f t="shared" si="617"/>
        <v>336.5</v>
      </c>
      <c r="F1133" s="24">
        <f t="shared" si="617"/>
        <v>16257.900000000001</v>
      </c>
      <c r="G1133" s="24">
        <f t="shared" si="617"/>
        <v>0</v>
      </c>
      <c r="H1133" s="25">
        <f t="shared" si="617"/>
        <v>0</v>
      </c>
      <c r="I1133" s="119">
        <f t="shared" si="576"/>
        <v>16594.400000000001</v>
      </c>
    </row>
    <row r="1134" spans="1:9" ht="25.5" x14ac:dyDescent="0.2">
      <c r="A1134" s="31" t="s">
        <v>113</v>
      </c>
      <c r="B1134" s="58">
        <v>60</v>
      </c>
      <c r="C1134" s="24">
        <v>336.5</v>
      </c>
      <c r="D1134" s="24">
        <f t="shared" ref="D1134:H1134" si="618">SUM(D1138,D1139,D1140)</f>
        <v>0</v>
      </c>
      <c r="E1134" s="24">
        <f t="shared" si="618"/>
        <v>336.5</v>
      </c>
      <c r="F1134" s="24">
        <f t="shared" si="618"/>
        <v>16257.900000000001</v>
      </c>
      <c r="G1134" s="24">
        <f t="shared" si="618"/>
        <v>0</v>
      </c>
      <c r="H1134" s="25">
        <f t="shared" si="618"/>
        <v>0</v>
      </c>
      <c r="I1134" s="119">
        <f t="shared" si="576"/>
        <v>16594.400000000001</v>
      </c>
    </row>
    <row r="1135" spans="1:9" s="2" customFormat="1" hidden="1" x14ac:dyDescent="0.2">
      <c r="A1135" s="32" t="s">
        <v>1</v>
      </c>
      <c r="B1135" s="59"/>
      <c r="C1135" s="24"/>
      <c r="D1135" s="24"/>
      <c r="E1135" s="24"/>
      <c r="F1135" s="24"/>
      <c r="G1135" s="24"/>
      <c r="H1135" s="25"/>
      <c r="I1135" s="3">
        <f t="shared" si="576"/>
        <v>0</v>
      </c>
    </row>
    <row r="1136" spans="1:9" x14ac:dyDescent="0.2">
      <c r="A1136" s="32" t="s">
        <v>36</v>
      </c>
      <c r="B1136" s="59"/>
      <c r="C1136" s="24">
        <v>17.899999999999977</v>
      </c>
      <c r="D1136" s="24">
        <f>D1138+D1139+D1140-D1137</f>
        <v>0</v>
      </c>
      <c r="E1136" s="24">
        <f t="shared" ref="E1136:H1136" si="619">E1138+E1139+E1140-E1137</f>
        <v>17.899999999999977</v>
      </c>
      <c r="F1136" s="24">
        <f t="shared" si="619"/>
        <v>0</v>
      </c>
      <c r="G1136" s="24">
        <f t="shared" si="619"/>
        <v>0</v>
      </c>
      <c r="H1136" s="25">
        <f t="shared" si="619"/>
        <v>0</v>
      </c>
      <c r="I1136" s="119">
        <f t="shared" si="576"/>
        <v>17.899999999999977</v>
      </c>
    </row>
    <row r="1137" spans="1:11" x14ac:dyDescent="0.2">
      <c r="A1137" s="32" t="s">
        <v>37</v>
      </c>
      <c r="B1137" s="59"/>
      <c r="C1137" s="24">
        <v>318.60000000000002</v>
      </c>
      <c r="D1137" s="24"/>
      <c r="E1137" s="24">
        <f t="shared" ref="E1137:E1140" si="620">C1137+D1137</f>
        <v>318.60000000000002</v>
      </c>
      <c r="F1137" s="24">
        <v>16257.9</v>
      </c>
      <c r="G1137" s="24"/>
      <c r="H1137" s="25"/>
      <c r="I1137" s="119">
        <f t="shared" si="576"/>
        <v>16576.5</v>
      </c>
    </row>
    <row r="1138" spans="1:11" x14ac:dyDescent="0.2">
      <c r="A1138" s="20" t="s">
        <v>114</v>
      </c>
      <c r="B1138" s="60" t="s">
        <v>126</v>
      </c>
      <c r="C1138" s="101">
        <v>282.8</v>
      </c>
      <c r="D1138" s="101"/>
      <c r="E1138" s="101">
        <f t="shared" si="620"/>
        <v>282.8</v>
      </c>
      <c r="F1138" s="101">
        <f>ROUND(16257.9*J1138,1)</f>
        <v>13662.1</v>
      </c>
      <c r="G1138" s="101"/>
      <c r="H1138" s="143"/>
      <c r="I1138" s="119">
        <f t="shared" si="576"/>
        <v>13944.9</v>
      </c>
      <c r="J1138" s="117">
        <f>100/119</f>
        <v>0.84033613445378152</v>
      </c>
      <c r="K1138" s="117">
        <f>7.3+6+11.9</f>
        <v>25.200000000000003</v>
      </c>
    </row>
    <row r="1139" spans="1:11" s="2" customFormat="1" hidden="1" x14ac:dyDescent="0.2">
      <c r="A1139" s="20" t="s">
        <v>106</v>
      </c>
      <c r="B1139" s="60" t="s">
        <v>130</v>
      </c>
      <c r="C1139" s="21">
        <v>0</v>
      </c>
      <c r="D1139" s="21"/>
      <c r="E1139" s="21">
        <f t="shared" si="620"/>
        <v>0</v>
      </c>
      <c r="F1139" s="21"/>
      <c r="G1139" s="21"/>
      <c r="H1139" s="22"/>
      <c r="I1139" s="3">
        <f t="shared" ref="I1139:I1192" si="621">SUM(E1139:H1139)</f>
        <v>0</v>
      </c>
    </row>
    <row r="1140" spans="1:11" x14ac:dyDescent="0.2">
      <c r="A1140" s="20" t="s">
        <v>108</v>
      </c>
      <c r="B1140" s="61" t="s">
        <v>127</v>
      </c>
      <c r="C1140" s="101">
        <v>53.7</v>
      </c>
      <c r="D1140" s="101"/>
      <c r="E1140" s="101">
        <f t="shared" si="620"/>
        <v>53.7</v>
      </c>
      <c r="F1140" s="101">
        <f>ROUND(16257.9*J1140,1)</f>
        <v>2595.8000000000002</v>
      </c>
      <c r="G1140" s="101"/>
      <c r="H1140" s="143"/>
      <c r="I1140" s="119">
        <f t="shared" si="621"/>
        <v>2649.5</v>
      </c>
      <c r="J1140" s="117">
        <f>19/119</f>
        <v>0.15966386554621848</v>
      </c>
    </row>
    <row r="1141" spans="1:11" s="2" customFormat="1" hidden="1" x14ac:dyDescent="0.2">
      <c r="A1141" s="31" t="s">
        <v>44</v>
      </c>
      <c r="B1141" s="62" t="s">
        <v>45</v>
      </c>
      <c r="C1141" s="24">
        <v>0</v>
      </c>
      <c r="D1141" s="24">
        <f t="shared" ref="D1141:H1141" si="622">SUM(D1145,D1146,D1147)</f>
        <v>0</v>
      </c>
      <c r="E1141" s="24">
        <f t="shared" si="622"/>
        <v>0</v>
      </c>
      <c r="F1141" s="24">
        <f t="shared" si="622"/>
        <v>0</v>
      </c>
      <c r="G1141" s="24">
        <f t="shared" si="622"/>
        <v>0</v>
      </c>
      <c r="H1141" s="25">
        <f t="shared" si="622"/>
        <v>0</v>
      </c>
      <c r="I1141" s="3">
        <f t="shared" si="621"/>
        <v>0</v>
      </c>
    </row>
    <row r="1142" spans="1:11" s="2" customFormat="1" hidden="1" x14ac:dyDescent="0.2">
      <c r="A1142" s="82" t="s">
        <v>1</v>
      </c>
      <c r="B1142" s="62"/>
      <c r="C1142" s="24"/>
      <c r="D1142" s="24"/>
      <c r="E1142" s="24"/>
      <c r="F1142" s="24"/>
      <c r="G1142" s="24"/>
      <c r="H1142" s="25"/>
      <c r="I1142" s="3">
        <f t="shared" si="621"/>
        <v>0</v>
      </c>
    </row>
    <row r="1143" spans="1:11" s="2" customFormat="1" hidden="1" x14ac:dyDescent="0.2">
      <c r="A1143" s="32" t="s">
        <v>36</v>
      </c>
      <c r="B1143" s="59"/>
      <c r="C1143" s="24">
        <v>0</v>
      </c>
      <c r="D1143" s="24">
        <f t="shared" ref="D1143:H1143" si="623">D1145+D1146+D1147-D1144</f>
        <v>0</v>
      </c>
      <c r="E1143" s="24">
        <f t="shared" si="623"/>
        <v>0</v>
      </c>
      <c r="F1143" s="24">
        <f t="shared" si="623"/>
        <v>0</v>
      </c>
      <c r="G1143" s="24">
        <f t="shared" si="623"/>
        <v>0</v>
      </c>
      <c r="H1143" s="25">
        <f t="shared" si="623"/>
        <v>0</v>
      </c>
      <c r="I1143" s="3">
        <f t="shared" si="621"/>
        <v>0</v>
      </c>
    </row>
    <row r="1144" spans="1:11" s="2" customFormat="1" hidden="1" x14ac:dyDescent="0.2">
      <c r="A1144" s="32" t="s">
        <v>37</v>
      </c>
      <c r="B1144" s="59"/>
      <c r="C1144" s="24"/>
      <c r="D1144" s="24"/>
      <c r="E1144" s="24"/>
      <c r="F1144" s="24"/>
      <c r="G1144" s="24"/>
      <c r="H1144" s="25"/>
      <c r="I1144" s="3">
        <f t="shared" si="621"/>
        <v>0</v>
      </c>
    </row>
    <row r="1145" spans="1:11" s="2" customFormat="1" hidden="1" x14ac:dyDescent="0.2">
      <c r="A1145" s="20" t="s">
        <v>38</v>
      </c>
      <c r="B1145" s="61" t="s">
        <v>46</v>
      </c>
      <c r="C1145" s="21">
        <v>0</v>
      </c>
      <c r="D1145" s="21"/>
      <c r="E1145" s="21">
        <f t="shared" ref="E1145:E1147" si="624">C1145+D1145</f>
        <v>0</v>
      </c>
      <c r="F1145" s="21"/>
      <c r="G1145" s="21"/>
      <c r="H1145" s="22"/>
      <c r="I1145" s="3">
        <f t="shared" si="621"/>
        <v>0</v>
      </c>
    </row>
    <row r="1146" spans="1:11" s="2" customFormat="1" hidden="1" x14ac:dyDescent="0.2">
      <c r="A1146" s="20" t="s">
        <v>40</v>
      </c>
      <c r="B1146" s="61" t="s">
        <v>47</v>
      </c>
      <c r="C1146" s="21">
        <v>0</v>
      </c>
      <c r="D1146" s="21"/>
      <c r="E1146" s="21">
        <f t="shared" si="624"/>
        <v>0</v>
      </c>
      <c r="F1146" s="21"/>
      <c r="G1146" s="21"/>
      <c r="H1146" s="22"/>
      <c r="I1146" s="3">
        <f t="shared" si="621"/>
        <v>0</v>
      </c>
    </row>
    <row r="1147" spans="1:11" s="2" customFormat="1" hidden="1" x14ac:dyDescent="0.2">
      <c r="A1147" s="20" t="s">
        <v>42</v>
      </c>
      <c r="B1147" s="61" t="s">
        <v>48</v>
      </c>
      <c r="C1147" s="21">
        <v>0</v>
      </c>
      <c r="D1147" s="21"/>
      <c r="E1147" s="21">
        <f t="shared" si="624"/>
        <v>0</v>
      </c>
      <c r="F1147" s="21"/>
      <c r="G1147" s="21"/>
      <c r="H1147" s="22"/>
      <c r="I1147" s="3">
        <f t="shared" si="621"/>
        <v>0</v>
      </c>
    </row>
    <row r="1148" spans="1:11" s="2" customFormat="1" hidden="1" x14ac:dyDescent="0.2">
      <c r="A1148" s="31" t="s">
        <v>49</v>
      </c>
      <c r="B1148" s="63" t="s">
        <v>50</v>
      </c>
      <c r="C1148" s="24">
        <v>0</v>
      </c>
      <c r="D1148" s="24">
        <f t="shared" ref="D1148:H1148" si="625">SUM(D1152,D1153,D1154)</f>
        <v>0</v>
      </c>
      <c r="E1148" s="24">
        <f t="shared" si="625"/>
        <v>0</v>
      </c>
      <c r="F1148" s="24">
        <f t="shared" si="625"/>
        <v>0</v>
      </c>
      <c r="G1148" s="24">
        <f t="shared" si="625"/>
        <v>0</v>
      </c>
      <c r="H1148" s="25">
        <f t="shared" si="625"/>
        <v>0</v>
      </c>
      <c r="I1148" s="3">
        <f t="shared" si="621"/>
        <v>0</v>
      </c>
    </row>
    <row r="1149" spans="1:11" s="2" customFormat="1" hidden="1" x14ac:dyDescent="0.2">
      <c r="A1149" s="82" t="s">
        <v>1</v>
      </c>
      <c r="B1149" s="63"/>
      <c r="C1149" s="24"/>
      <c r="D1149" s="24"/>
      <c r="E1149" s="24"/>
      <c r="F1149" s="24"/>
      <c r="G1149" s="24"/>
      <c r="H1149" s="25"/>
      <c r="I1149" s="3">
        <f t="shared" si="621"/>
        <v>0</v>
      </c>
    </row>
    <row r="1150" spans="1:11" s="2" customFormat="1" hidden="1" x14ac:dyDescent="0.2">
      <c r="A1150" s="32" t="s">
        <v>36</v>
      </c>
      <c r="B1150" s="59"/>
      <c r="C1150" s="24">
        <v>0</v>
      </c>
      <c r="D1150" s="24">
        <f t="shared" ref="D1150:H1150" si="626">D1152+D1153+D1154-D1151</f>
        <v>0</v>
      </c>
      <c r="E1150" s="24">
        <f t="shared" si="626"/>
        <v>0</v>
      </c>
      <c r="F1150" s="24">
        <f t="shared" si="626"/>
        <v>0</v>
      </c>
      <c r="G1150" s="24">
        <f t="shared" si="626"/>
        <v>0</v>
      </c>
      <c r="H1150" s="25">
        <f t="shared" si="626"/>
        <v>0</v>
      </c>
      <c r="I1150" s="3">
        <f t="shared" si="621"/>
        <v>0</v>
      </c>
    </row>
    <row r="1151" spans="1:11" s="2" customFormat="1" hidden="1" x14ac:dyDescent="0.2">
      <c r="A1151" s="32" t="s">
        <v>37</v>
      </c>
      <c r="B1151" s="59"/>
      <c r="C1151" s="24"/>
      <c r="D1151" s="24"/>
      <c r="E1151" s="24"/>
      <c r="F1151" s="24"/>
      <c r="G1151" s="24"/>
      <c r="H1151" s="25"/>
      <c r="I1151" s="3">
        <f t="shared" si="621"/>
        <v>0</v>
      </c>
    </row>
    <row r="1152" spans="1:11" s="2" customFormat="1" hidden="1" x14ac:dyDescent="0.2">
      <c r="A1152" s="20" t="s">
        <v>38</v>
      </c>
      <c r="B1152" s="61" t="s">
        <v>51</v>
      </c>
      <c r="C1152" s="21">
        <v>0</v>
      </c>
      <c r="D1152" s="21"/>
      <c r="E1152" s="21">
        <f t="shared" ref="E1152:E1154" si="627">C1152+D1152</f>
        <v>0</v>
      </c>
      <c r="F1152" s="21"/>
      <c r="G1152" s="21"/>
      <c r="H1152" s="22"/>
      <c r="I1152" s="3">
        <f t="shared" si="621"/>
        <v>0</v>
      </c>
    </row>
    <row r="1153" spans="1:10" s="2" customFormat="1" hidden="1" x14ac:dyDescent="0.2">
      <c r="A1153" s="20" t="s">
        <v>40</v>
      </c>
      <c r="B1153" s="61" t="s">
        <v>52</v>
      </c>
      <c r="C1153" s="21">
        <v>0</v>
      </c>
      <c r="D1153" s="21"/>
      <c r="E1153" s="21">
        <f t="shared" si="627"/>
        <v>0</v>
      </c>
      <c r="F1153" s="21"/>
      <c r="G1153" s="21"/>
      <c r="H1153" s="22"/>
      <c r="I1153" s="3">
        <f t="shared" si="621"/>
        <v>0</v>
      </c>
    </row>
    <row r="1154" spans="1:10" s="2" customFormat="1" hidden="1" x14ac:dyDescent="0.2">
      <c r="A1154" s="20" t="s">
        <v>42</v>
      </c>
      <c r="B1154" s="61" t="s">
        <v>53</v>
      </c>
      <c r="C1154" s="21">
        <v>0</v>
      </c>
      <c r="D1154" s="21"/>
      <c r="E1154" s="21">
        <f t="shared" si="627"/>
        <v>0</v>
      </c>
      <c r="F1154" s="21"/>
      <c r="G1154" s="21"/>
      <c r="H1154" s="22"/>
      <c r="I1154" s="3">
        <f t="shared" si="621"/>
        <v>0</v>
      </c>
    </row>
    <row r="1155" spans="1:10" s="2" customFormat="1" hidden="1" x14ac:dyDescent="0.2">
      <c r="A1155" s="83"/>
      <c r="B1155" s="95"/>
      <c r="C1155" s="21"/>
      <c r="D1155" s="21"/>
      <c r="E1155" s="21"/>
      <c r="F1155" s="21"/>
      <c r="G1155" s="21"/>
      <c r="H1155" s="22"/>
      <c r="I1155" s="3">
        <f t="shared" ref="I1155" si="628">SUM(E1155:H1155)</f>
        <v>0</v>
      </c>
    </row>
    <row r="1156" spans="1:10" s="2" customFormat="1" hidden="1" x14ac:dyDescent="0.2">
      <c r="A1156" s="31" t="s">
        <v>133</v>
      </c>
      <c r="B1156" s="55">
        <v>71</v>
      </c>
      <c r="C1156" s="24">
        <v>0</v>
      </c>
      <c r="D1156" s="24">
        <f t="shared" ref="D1156:H1156" si="629">SUM(D1157)</f>
        <v>0</v>
      </c>
      <c r="E1156" s="24">
        <f t="shared" si="629"/>
        <v>0</v>
      </c>
      <c r="F1156" s="24">
        <f t="shared" si="629"/>
        <v>0</v>
      </c>
      <c r="G1156" s="24">
        <f t="shared" si="629"/>
        <v>0</v>
      </c>
      <c r="H1156" s="25">
        <f t="shared" si="629"/>
        <v>0</v>
      </c>
      <c r="I1156" s="3">
        <f t="shared" ref="I1156:I1157" si="630">SUM(E1156:H1156)</f>
        <v>0</v>
      </c>
    </row>
    <row r="1157" spans="1:10" s="2" customFormat="1" hidden="1" x14ac:dyDescent="0.2">
      <c r="A1157" s="27" t="s">
        <v>134</v>
      </c>
      <c r="B1157" s="56" t="s">
        <v>135</v>
      </c>
      <c r="C1157" s="21">
        <v>0</v>
      </c>
      <c r="D1157" s="21"/>
      <c r="E1157" s="21">
        <f>C1157+D1157</f>
        <v>0</v>
      </c>
      <c r="F1157" s="21"/>
      <c r="G1157" s="21"/>
      <c r="H1157" s="22"/>
      <c r="I1157" s="3">
        <f t="shared" si="630"/>
        <v>0</v>
      </c>
    </row>
    <row r="1158" spans="1:10" s="2" customFormat="1" hidden="1" x14ac:dyDescent="0.2">
      <c r="A1158" s="83"/>
      <c r="B1158" s="95"/>
      <c r="C1158" s="21"/>
      <c r="D1158" s="21"/>
      <c r="E1158" s="21"/>
      <c r="F1158" s="21"/>
      <c r="G1158" s="21"/>
      <c r="H1158" s="22"/>
      <c r="I1158" s="3">
        <f t="shared" si="621"/>
        <v>0</v>
      </c>
    </row>
    <row r="1159" spans="1:10" s="2" customFormat="1" hidden="1" x14ac:dyDescent="0.2">
      <c r="A1159" s="26" t="s">
        <v>54</v>
      </c>
      <c r="B1159" s="63" t="s">
        <v>55</v>
      </c>
      <c r="C1159" s="24">
        <v>0</v>
      </c>
      <c r="D1159" s="24"/>
      <c r="E1159" s="24">
        <f>C1159+D1159</f>
        <v>0</v>
      </c>
      <c r="F1159" s="24"/>
      <c r="G1159" s="24"/>
      <c r="H1159" s="25"/>
      <c r="I1159" s="3">
        <f t="shared" si="621"/>
        <v>0</v>
      </c>
    </row>
    <row r="1160" spans="1:10" s="2" customFormat="1" hidden="1" x14ac:dyDescent="0.2">
      <c r="A1160" s="83"/>
      <c r="B1160" s="95"/>
      <c r="C1160" s="21"/>
      <c r="D1160" s="21"/>
      <c r="E1160" s="21"/>
      <c r="F1160" s="21"/>
      <c r="G1160" s="21"/>
      <c r="H1160" s="22"/>
      <c r="I1160" s="3">
        <f t="shared" si="621"/>
        <v>0</v>
      </c>
    </row>
    <row r="1161" spans="1:10" s="2" customFormat="1" hidden="1" x14ac:dyDescent="0.2">
      <c r="A1161" s="26" t="s">
        <v>56</v>
      </c>
      <c r="B1161" s="63"/>
      <c r="C1161" s="24">
        <v>0</v>
      </c>
      <c r="D1161" s="24">
        <f t="shared" ref="D1161:H1161" si="631">D1108-D1129</f>
        <v>0</v>
      </c>
      <c r="E1161" s="24">
        <f t="shared" si="631"/>
        <v>0</v>
      </c>
      <c r="F1161" s="24">
        <f t="shared" si="631"/>
        <v>0</v>
      </c>
      <c r="G1161" s="24">
        <f t="shared" si="631"/>
        <v>0</v>
      </c>
      <c r="H1161" s="25">
        <f t="shared" si="631"/>
        <v>0</v>
      </c>
      <c r="I1161" s="3">
        <f t="shared" si="621"/>
        <v>0</v>
      </c>
    </row>
    <row r="1162" spans="1:10" s="142" customFormat="1" x14ac:dyDescent="0.2">
      <c r="A1162" s="152" t="s">
        <v>123</v>
      </c>
      <c r="B1162" s="153"/>
      <c r="C1162" s="154">
        <v>10</v>
      </c>
      <c r="D1162" s="154">
        <f t="shared" ref="D1162:H1162" si="632">D1163</f>
        <v>89.3</v>
      </c>
      <c r="E1162" s="154">
        <f t="shared" si="632"/>
        <v>99.3</v>
      </c>
      <c r="F1162" s="154">
        <f t="shared" si="632"/>
        <v>10000</v>
      </c>
      <c r="G1162" s="154">
        <f t="shared" si="632"/>
        <v>10000</v>
      </c>
      <c r="H1162" s="155">
        <f t="shared" si="632"/>
        <v>4716.3</v>
      </c>
      <c r="I1162" s="119">
        <f t="shared" si="621"/>
        <v>24815.599999999999</v>
      </c>
    </row>
    <row r="1163" spans="1:10" s="161" customFormat="1" x14ac:dyDescent="0.2">
      <c r="A1163" s="156" t="s">
        <v>61</v>
      </c>
      <c r="B1163" s="157"/>
      <c r="C1163" s="168">
        <v>10</v>
      </c>
      <c r="D1163" s="168">
        <f t="shared" ref="D1163:H1163" si="633">SUM(D1164,D1165,D1166,D1170)</f>
        <v>89.3</v>
      </c>
      <c r="E1163" s="168">
        <f t="shared" si="633"/>
        <v>99.3</v>
      </c>
      <c r="F1163" s="168">
        <f t="shared" si="633"/>
        <v>10000</v>
      </c>
      <c r="G1163" s="168">
        <f t="shared" si="633"/>
        <v>10000</v>
      </c>
      <c r="H1163" s="169">
        <f t="shared" si="633"/>
        <v>4716.3</v>
      </c>
      <c r="I1163" s="119">
        <f t="shared" si="621"/>
        <v>24815.599999999999</v>
      </c>
    </row>
    <row r="1164" spans="1:10" x14ac:dyDescent="0.2">
      <c r="A1164" s="20" t="s">
        <v>6</v>
      </c>
      <c r="B1164" s="48"/>
      <c r="C1164" s="101">
        <v>10</v>
      </c>
      <c r="D1164" s="101">
        <v>89.3</v>
      </c>
      <c r="E1164" s="101">
        <f>SUM(C1164,D1164)</f>
        <v>99.3</v>
      </c>
      <c r="F1164" s="101"/>
      <c r="G1164" s="101"/>
      <c r="H1164" s="143"/>
      <c r="I1164" s="119">
        <f t="shared" si="621"/>
        <v>99.3</v>
      </c>
    </row>
    <row r="1165" spans="1:10" s="2" customFormat="1" hidden="1" x14ac:dyDescent="0.2">
      <c r="A1165" s="20" t="s">
        <v>7</v>
      </c>
      <c r="B1165" s="94"/>
      <c r="C1165" s="21">
        <v>0</v>
      </c>
      <c r="D1165" s="21"/>
      <c r="E1165" s="21">
        <f t="shared" ref="E1165" si="634">SUM(C1165,D1165)</f>
        <v>0</v>
      </c>
      <c r="F1165" s="21"/>
      <c r="G1165" s="21"/>
      <c r="H1165" s="22"/>
      <c r="I1165" s="3">
        <f t="shared" si="621"/>
        <v>0</v>
      </c>
    </row>
    <row r="1166" spans="1:10" x14ac:dyDescent="0.2">
      <c r="A1166" s="23" t="s">
        <v>111</v>
      </c>
      <c r="B1166" s="49" t="s">
        <v>103</v>
      </c>
      <c r="C1166" s="24">
        <v>0</v>
      </c>
      <c r="D1166" s="24">
        <f>SUM(D1167:D1169)</f>
        <v>0</v>
      </c>
      <c r="E1166" s="24">
        <f>SUM(C1166,D1166)</f>
        <v>0</v>
      </c>
      <c r="F1166" s="24">
        <f t="shared" ref="F1166:H1166" si="635">SUM(F1167:F1169)</f>
        <v>10000</v>
      </c>
      <c r="G1166" s="24">
        <f t="shared" si="635"/>
        <v>10000</v>
      </c>
      <c r="H1166" s="25">
        <f t="shared" si="635"/>
        <v>4716.3</v>
      </c>
      <c r="I1166" s="119">
        <f t="shared" si="621"/>
        <v>24716.3</v>
      </c>
    </row>
    <row r="1167" spans="1:10" x14ac:dyDescent="0.2">
      <c r="A1167" s="109" t="s">
        <v>104</v>
      </c>
      <c r="B1167" s="48" t="s">
        <v>105</v>
      </c>
      <c r="C1167" s="101">
        <v>0</v>
      </c>
      <c r="D1167" s="101"/>
      <c r="E1167" s="101">
        <f t="shared" ref="E1167:E1169" si="636">SUM(C1167,D1167)</f>
        <v>0</v>
      </c>
      <c r="F1167" s="101">
        <f>ROUND(10000*J1167,1)</f>
        <v>8403.4</v>
      </c>
      <c r="G1167" s="101">
        <f>ROUND(10000*J1167,1)</f>
        <v>8403.4</v>
      </c>
      <c r="H1167" s="143">
        <f>ROUND(4716.3*J1167,1)</f>
        <v>3963.3</v>
      </c>
      <c r="I1167" s="119">
        <f t="shared" si="621"/>
        <v>20770.099999999999</v>
      </c>
      <c r="J1167" s="117">
        <f>100/119</f>
        <v>0.84033613445378152</v>
      </c>
    </row>
    <row r="1168" spans="1:10" s="2" customFormat="1" hidden="1" x14ac:dyDescent="0.2">
      <c r="A1168" s="109" t="s">
        <v>106</v>
      </c>
      <c r="B1168" s="48" t="s">
        <v>107</v>
      </c>
      <c r="C1168" s="21">
        <v>0</v>
      </c>
      <c r="D1168" s="21"/>
      <c r="E1168" s="21">
        <f t="shared" si="636"/>
        <v>0</v>
      </c>
      <c r="F1168" s="21"/>
      <c r="G1168" s="21"/>
      <c r="H1168" s="22"/>
      <c r="I1168" s="3">
        <f t="shared" si="621"/>
        <v>0</v>
      </c>
    </row>
    <row r="1169" spans="1:10" x14ac:dyDescent="0.2">
      <c r="A1169" s="109" t="s">
        <v>108</v>
      </c>
      <c r="B1169" s="48" t="s">
        <v>109</v>
      </c>
      <c r="C1169" s="101">
        <v>0</v>
      </c>
      <c r="D1169" s="101"/>
      <c r="E1169" s="101">
        <f t="shared" si="636"/>
        <v>0</v>
      </c>
      <c r="F1169" s="101">
        <f>ROUND(10000*J1169,1)</f>
        <v>1596.6</v>
      </c>
      <c r="G1169" s="101">
        <f>ROUND(10000*J1169,1)</f>
        <v>1596.6</v>
      </c>
      <c r="H1169" s="143">
        <f>ROUND(4716.3*J1169,1)</f>
        <v>753</v>
      </c>
      <c r="I1169" s="119">
        <f t="shared" si="621"/>
        <v>3946.2</v>
      </c>
      <c r="J1169" s="117">
        <f>19/119</f>
        <v>0.15966386554621848</v>
      </c>
    </row>
    <row r="1170" spans="1:10" s="2" customFormat="1" ht="25.5" hidden="1" x14ac:dyDescent="0.2">
      <c r="A1170" s="23" t="s">
        <v>9</v>
      </c>
      <c r="B1170" s="49" t="s">
        <v>10</v>
      </c>
      <c r="C1170" s="24">
        <v>0</v>
      </c>
      <c r="D1170" s="24">
        <f t="shared" ref="D1170:H1170" si="637">SUM(D1171,D1175,D1179)</f>
        <v>0</v>
      </c>
      <c r="E1170" s="24">
        <f t="shared" si="637"/>
        <v>0</v>
      </c>
      <c r="F1170" s="24">
        <f t="shared" si="637"/>
        <v>0</v>
      </c>
      <c r="G1170" s="24">
        <f t="shared" si="637"/>
        <v>0</v>
      </c>
      <c r="H1170" s="25">
        <f t="shared" si="637"/>
        <v>0</v>
      </c>
      <c r="I1170" s="3">
        <f t="shared" si="621"/>
        <v>0</v>
      </c>
    </row>
    <row r="1171" spans="1:10" s="2" customFormat="1" hidden="1" x14ac:dyDescent="0.2">
      <c r="A1171" s="26" t="s">
        <v>11</v>
      </c>
      <c r="B1171" s="50" t="s">
        <v>12</v>
      </c>
      <c r="C1171" s="24">
        <v>0</v>
      </c>
      <c r="D1171" s="24">
        <f t="shared" ref="D1171:H1171" si="638">SUM(D1172:D1174)</f>
        <v>0</v>
      </c>
      <c r="E1171" s="24">
        <f t="shared" si="638"/>
        <v>0</v>
      </c>
      <c r="F1171" s="24">
        <f t="shared" si="638"/>
        <v>0</v>
      </c>
      <c r="G1171" s="24">
        <f t="shared" si="638"/>
        <v>0</v>
      </c>
      <c r="H1171" s="25">
        <f t="shared" si="638"/>
        <v>0</v>
      </c>
      <c r="I1171" s="3">
        <f t="shared" si="621"/>
        <v>0</v>
      </c>
    </row>
    <row r="1172" spans="1:10" s="2" customFormat="1" hidden="1" x14ac:dyDescent="0.2">
      <c r="A1172" s="27" t="s">
        <v>13</v>
      </c>
      <c r="B1172" s="51" t="s">
        <v>14</v>
      </c>
      <c r="C1172" s="21">
        <v>0</v>
      </c>
      <c r="D1172" s="21"/>
      <c r="E1172" s="21">
        <f t="shared" ref="E1172:E1174" si="639">SUM(C1172,D1172)</f>
        <v>0</v>
      </c>
      <c r="F1172" s="21"/>
      <c r="G1172" s="21"/>
      <c r="H1172" s="22"/>
      <c r="I1172" s="3">
        <f t="shared" si="621"/>
        <v>0</v>
      </c>
    </row>
    <row r="1173" spans="1:10" s="2" customFormat="1" hidden="1" x14ac:dyDescent="0.2">
      <c r="A1173" s="27" t="s">
        <v>15</v>
      </c>
      <c r="B1173" s="52" t="s">
        <v>16</v>
      </c>
      <c r="C1173" s="21">
        <v>0</v>
      </c>
      <c r="D1173" s="21"/>
      <c r="E1173" s="21">
        <f t="shared" si="639"/>
        <v>0</v>
      </c>
      <c r="F1173" s="21"/>
      <c r="G1173" s="21"/>
      <c r="H1173" s="22"/>
      <c r="I1173" s="3">
        <f t="shared" si="621"/>
        <v>0</v>
      </c>
    </row>
    <row r="1174" spans="1:10" s="2" customFormat="1" hidden="1" x14ac:dyDescent="0.2">
      <c r="A1174" s="27" t="s">
        <v>17</v>
      </c>
      <c r="B1174" s="52" t="s">
        <v>18</v>
      </c>
      <c r="C1174" s="21">
        <v>0</v>
      </c>
      <c r="D1174" s="21"/>
      <c r="E1174" s="21">
        <f t="shared" si="639"/>
        <v>0</v>
      </c>
      <c r="F1174" s="21"/>
      <c r="G1174" s="21"/>
      <c r="H1174" s="22"/>
      <c r="I1174" s="3">
        <f t="shared" si="621"/>
        <v>0</v>
      </c>
    </row>
    <row r="1175" spans="1:10" s="2" customFormat="1" hidden="1" x14ac:dyDescent="0.2">
      <c r="A1175" s="26" t="s">
        <v>19</v>
      </c>
      <c r="B1175" s="53" t="s">
        <v>20</v>
      </c>
      <c r="C1175" s="24">
        <v>0</v>
      </c>
      <c r="D1175" s="24">
        <f t="shared" ref="D1175:H1175" si="640">SUM(D1176:D1178)</f>
        <v>0</v>
      </c>
      <c r="E1175" s="24">
        <f t="shared" si="640"/>
        <v>0</v>
      </c>
      <c r="F1175" s="24">
        <f t="shared" si="640"/>
        <v>0</v>
      </c>
      <c r="G1175" s="24">
        <f t="shared" si="640"/>
        <v>0</v>
      </c>
      <c r="H1175" s="25">
        <f t="shared" si="640"/>
        <v>0</v>
      </c>
      <c r="I1175" s="3">
        <f t="shared" si="621"/>
        <v>0</v>
      </c>
    </row>
    <row r="1176" spans="1:10" s="2" customFormat="1" hidden="1" x14ac:dyDescent="0.2">
      <c r="A1176" s="27" t="s">
        <v>13</v>
      </c>
      <c r="B1176" s="52" t="s">
        <v>21</v>
      </c>
      <c r="C1176" s="21">
        <v>0</v>
      </c>
      <c r="D1176" s="21"/>
      <c r="E1176" s="21">
        <f t="shared" ref="E1176:E1178" si="641">SUM(C1176,D1176)</f>
        <v>0</v>
      </c>
      <c r="F1176" s="21"/>
      <c r="G1176" s="21"/>
      <c r="H1176" s="22"/>
      <c r="I1176" s="3">
        <f t="shared" si="621"/>
        <v>0</v>
      </c>
    </row>
    <row r="1177" spans="1:10" s="2" customFormat="1" hidden="1" x14ac:dyDescent="0.2">
      <c r="A1177" s="27" t="s">
        <v>15</v>
      </c>
      <c r="B1177" s="52" t="s">
        <v>22</v>
      </c>
      <c r="C1177" s="21">
        <v>0</v>
      </c>
      <c r="D1177" s="21"/>
      <c r="E1177" s="21">
        <f t="shared" si="641"/>
        <v>0</v>
      </c>
      <c r="F1177" s="21"/>
      <c r="G1177" s="21"/>
      <c r="H1177" s="22"/>
      <c r="I1177" s="3">
        <f t="shared" si="621"/>
        <v>0</v>
      </c>
    </row>
    <row r="1178" spans="1:10" s="2" customFormat="1" hidden="1" x14ac:dyDescent="0.2">
      <c r="A1178" s="27" t="s">
        <v>17</v>
      </c>
      <c r="B1178" s="52" t="s">
        <v>23</v>
      </c>
      <c r="C1178" s="21">
        <v>0</v>
      </c>
      <c r="D1178" s="21"/>
      <c r="E1178" s="21">
        <f t="shared" si="641"/>
        <v>0</v>
      </c>
      <c r="F1178" s="21"/>
      <c r="G1178" s="21"/>
      <c r="H1178" s="22"/>
      <c r="I1178" s="3">
        <f t="shared" si="621"/>
        <v>0</v>
      </c>
    </row>
    <row r="1179" spans="1:10" s="2" customFormat="1" hidden="1" x14ac:dyDescent="0.2">
      <c r="A1179" s="26" t="s">
        <v>24</v>
      </c>
      <c r="B1179" s="53" t="s">
        <v>25</v>
      </c>
      <c r="C1179" s="24">
        <v>0</v>
      </c>
      <c r="D1179" s="24">
        <f t="shared" ref="D1179:H1179" si="642">SUM(D1180:D1182)</f>
        <v>0</v>
      </c>
      <c r="E1179" s="24">
        <f t="shared" si="642"/>
        <v>0</v>
      </c>
      <c r="F1179" s="24">
        <f t="shared" si="642"/>
        <v>0</v>
      </c>
      <c r="G1179" s="24">
        <f t="shared" si="642"/>
        <v>0</v>
      </c>
      <c r="H1179" s="25">
        <f t="shared" si="642"/>
        <v>0</v>
      </c>
      <c r="I1179" s="3">
        <f t="shared" si="621"/>
        <v>0</v>
      </c>
    </row>
    <row r="1180" spans="1:10" s="2" customFormat="1" hidden="1" x14ac:dyDescent="0.2">
      <c r="A1180" s="27" t="s">
        <v>13</v>
      </c>
      <c r="B1180" s="52" t="s">
        <v>26</v>
      </c>
      <c r="C1180" s="21">
        <v>0</v>
      </c>
      <c r="D1180" s="21"/>
      <c r="E1180" s="21">
        <f t="shared" ref="E1180:E1182" si="643">SUM(C1180,D1180)</f>
        <v>0</v>
      </c>
      <c r="F1180" s="21"/>
      <c r="G1180" s="21"/>
      <c r="H1180" s="22"/>
      <c r="I1180" s="3">
        <f t="shared" si="621"/>
        <v>0</v>
      </c>
    </row>
    <row r="1181" spans="1:10" s="2" customFormat="1" hidden="1" x14ac:dyDescent="0.2">
      <c r="A1181" s="27" t="s">
        <v>15</v>
      </c>
      <c r="B1181" s="52" t="s">
        <v>27</v>
      </c>
      <c r="C1181" s="21">
        <v>0</v>
      </c>
      <c r="D1181" s="21"/>
      <c r="E1181" s="21">
        <f t="shared" si="643"/>
        <v>0</v>
      </c>
      <c r="F1181" s="21"/>
      <c r="G1181" s="21"/>
      <c r="H1181" s="22"/>
      <c r="I1181" s="3">
        <f t="shared" si="621"/>
        <v>0</v>
      </c>
    </row>
    <row r="1182" spans="1:10" s="2" customFormat="1" hidden="1" x14ac:dyDescent="0.2">
      <c r="A1182" s="27" t="s">
        <v>17</v>
      </c>
      <c r="B1182" s="52" t="s">
        <v>28</v>
      </c>
      <c r="C1182" s="21">
        <v>0</v>
      </c>
      <c r="D1182" s="21"/>
      <c r="E1182" s="21">
        <f t="shared" si="643"/>
        <v>0</v>
      </c>
      <c r="F1182" s="21"/>
      <c r="G1182" s="21"/>
      <c r="H1182" s="22"/>
      <c r="I1182" s="3">
        <f t="shared" si="621"/>
        <v>0</v>
      </c>
    </row>
    <row r="1183" spans="1:10" s="161" customFormat="1" x14ac:dyDescent="0.2">
      <c r="A1183" s="156" t="s">
        <v>80</v>
      </c>
      <c r="B1183" s="157"/>
      <c r="C1183" s="158">
        <f>SUM(C1184,C1187,C1213,C1210)</f>
        <v>10</v>
      </c>
      <c r="D1183" s="158">
        <f>SUM(D1184,D1187,D1213,D1210)</f>
        <v>89.300000000000011</v>
      </c>
      <c r="E1183" s="158">
        <f t="shared" ref="E1183" si="644">SUM(E1184,E1187,E1213,E1210)</f>
        <v>99.300000000000011</v>
      </c>
      <c r="F1183" s="158">
        <f t="shared" ref="F1183" si="645">SUM(F1184,F1187,F1213,F1210)</f>
        <v>10000</v>
      </c>
      <c r="G1183" s="158">
        <f t="shared" ref="G1183" si="646">SUM(G1184,G1187,G1213,G1210)</f>
        <v>10000</v>
      </c>
      <c r="H1183" s="159">
        <f t="shared" ref="H1183" si="647">SUM(H1184,H1187,H1213,H1210)</f>
        <v>4716.3</v>
      </c>
      <c r="I1183" s="119">
        <f t="shared" si="621"/>
        <v>24815.599999999999</v>
      </c>
    </row>
    <row r="1184" spans="1:10" x14ac:dyDescent="0.2">
      <c r="A1184" s="31" t="s">
        <v>30</v>
      </c>
      <c r="B1184" s="55">
        <v>20</v>
      </c>
      <c r="C1184" s="24">
        <v>0</v>
      </c>
      <c r="D1184" s="24">
        <f t="shared" ref="D1184:H1184" si="648">SUM(D1185)</f>
        <v>17.899999999999999</v>
      </c>
      <c r="E1184" s="24">
        <f t="shared" si="648"/>
        <v>17.899999999999999</v>
      </c>
      <c r="F1184" s="24">
        <f t="shared" si="648"/>
        <v>0</v>
      </c>
      <c r="G1184" s="24">
        <f t="shared" si="648"/>
        <v>0</v>
      </c>
      <c r="H1184" s="25">
        <f t="shared" si="648"/>
        <v>0</v>
      </c>
      <c r="I1184" s="119">
        <f t="shared" si="621"/>
        <v>17.899999999999999</v>
      </c>
    </row>
    <row r="1185" spans="1:10" x14ac:dyDescent="0.2">
      <c r="A1185" s="27" t="s">
        <v>131</v>
      </c>
      <c r="B1185" s="56" t="s">
        <v>132</v>
      </c>
      <c r="C1185" s="101">
        <v>0</v>
      </c>
      <c r="D1185" s="101">
        <v>17.899999999999999</v>
      </c>
      <c r="E1185" s="101">
        <f>C1185+D1185</f>
        <v>17.899999999999999</v>
      </c>
      <c r="F1185" s="101"/>
      <c r="G1185" s="101"/>
      <c r="H1185" s="143"/>
      <c r="I1185" s="119">
        <f t="shared" si="621"/>
        <v>17.899999999999999</v>
      </c>
    </row>
    <row r="1186" spans="1:10" s="2" customFormat="1" hidden="1" x14ac:dyDescent="0.2">
      <c r="A1186" s="27"/>
      <c r="B1186" s="51"/>
      <c r="C1186" s="21"/>
      <c r="D1186" s="21"/>
      <c r="E1186" s="21"/>
      <c r="F1186" s="21"/>
      <c r="G1186" s="21"/>
      <c r="H1186" s="22"/>
      <c r="I1186" s="3">
        <f t="shared" si="621"/>
        <v>0</v>
      </c>
    </row>
    <row r="1187" spans="1:10" ht="25.5" x14ac:dyDescent="0.2">
      <c r="A1187" s="110" t="s">
        <v>112</v>
      </c>
      <c r="B1187" s="57">
        <v>60</v>
      </c>
      <c r="C1187" s="24">
        <v>10</v>
      </c>
      <c r="D1187" s="24">
        <f t="shared" ref="D1187:H1187" si="649">SUM(D1188,D1195,D1202)</f>
        <v>0</v>
      </c>
      <c r="E1187" s="24">
        <f t="shared" si="649"/>
        <v>10</v>
      </c>
      <c r="F1187" s="24">
        <f t="shared" si="649"/>
        <v>10000</v>
      </c>
      <c r="G1187" s="24">
        <f t="shared" si="649"/>
        <v>10000</v>
      </c>
      <c r="H1187" s="25">
        <f t="shared" si="649"/>
        <v>4716.3</v>
      </c>
      <c r="I1187" s="119">
        <f t="shared" si="621"/>
        <v>24726.3</v>
      </c>
    </row>
    <row r="1188" spans="1:10" ht="25.5" x14ac:dyDescent="0.2">
      <c r="A1188" s="31" t="s">
        <v>113</v>
      </c>
      <c r="B1188" s="58">
        <v>60</v>
      </c>
      <c r="C1188" s="24">
        <v>10</v>
      </c>
      <c r="D1188" s="24">
        <f t="shared" ref="D1188:H1188" si="650">SUM(D1192,D1193,D1194)</f>
        <v>0</v>
      </c>
      <c r="E1188" s="24">
        <f t="shared" si="650"/>
        <v>10</v>
      </c>
      <c r="F1188" s="24">
        <f>SUM(F1192,F1193,F1194)</f>
        <v>10000</v>
      </c>
      <c r="G1188" s="24">
        <f t="shared" si="650"/>
        <v>10000</v>
      </c>
      <c r="H1188" s="25">
        <f t="shared" si="650"/>
        <v>4716.3</v>
      </c>
      <c r="I1188" s="119">
        <f t="shared" si="621"/>
        <v>24726.3</v>
      </c>
    </row>
    <row r="1189" spans="1:10" s="2" customFormat="1" hidden="1" x14ac:dyDescent="0.2">
      <c r="A1189" s="32" t="s">
        <v>1</v>
      </c>
      <c r="B1189" s="59"/>
      <c r="C1189" s="24"/>
      <c r="D1189" s="24"/>
      <c r="E1189" s="24"/>
      <c r="F1189" s="24"/>
      <c r="G1189" s="24"/>
      <c r="H1189" s="25"/>
      <c r="I1189" s="3">
        <f t="shared" si="621"/>
        <v>0</v>
      </c>
    </row>
    <row r="1190" spans="1:10" s="2" customFormat="1" hidden="1" x14ac:dyDescent="0.2">
      <c r="A1190" s="32" t="s">
        <v>36</v>
      </c>
      <c r="B1190" s="59"/>
      <c r="C1190" s="111">
        <v>0</v>
      </c>
      <c r="D1190" s="111">
        <f t="shared" ref="D1190:H1190" si="651">D1192+D1193+D1194-D1191</f>
        <v>0</v>
      </c>
      <c r="E1190" s="111">
        <f t="shared" si="651"/>
        <v>0</v>
      </c>
      <c r="F1190" s="111">
        <f t="shared" si="651"/>
        <v>0</v>
      </c>
      <c r="G1190" s="111">
        <f t="shared" si="651"/>
        <v>0</v>
      </c>
      <c r="H1190" s="112">
        <f t="shared" si="651"/>
        <v>0</v>
      </c>
      <c r="I1190" s="3">
        <f t="shared" si="621"/>
        <v>0</v>
      </c>
    </row>
    <row r="1191" spans="1:10" x14ac:dyDescent="0.2">
      <c r="A1191" s="32" t="s">
        <v>37</v>
      </c>
      <c r="B1191" s="59"/>
      <c r="C1191" s="24">
        <v>10</v>
      </c>
      <c r="D1191" s="24"/>
      <c r="E1191" s="24">
        <f>C1191+D1191</f>
        <v>10</v>
      </c>
      <c r="F1191" s="24">
        <v>10000</v>
      </c>
      <c r="G1191" s="24">
        <v>10000</v>
      </c>
      <c r="H1191" s="25">
        <v>4716.3</v>
      </c>
      <c r="I1191" s="119">
        <f t="shared" si="621"/>
        <v>24726.3</v>
      </c>
    </row>
    <row r="1192" spans="1:10" x14ac:dyDescent="0.2">
      <c r="A1192" s="20" t="s">
        <v>114</v>
      </c>
      <c r="B1192" s="60" t="s">
        <v>126</v>
      </c>
      <c r="C1192" s="101">
        <v>8.4</v>
      </c>
      <c r="D1192" s="101"/>
      <c r="E1192" s="101">
        <f t="shared" ref="E1192:E1194" si="652">C1192+D1192</f>
        <v>8.4</v>
      </c>
      <c r="F1192" s="101">
        <f>ROUND(10000*J1192,1)</f>
        <v>8403.4</v>
      </c>
      <c r="G1192" s="101">
        <f>ROUND(10000*J1192,1)</f>
        <v>8403.4</v>
      </c>
      <c r="H1192" s="143">
        <f>ROUND(4716.3*J1192,1)</f>
        <v>3963.3</v>
      </c>
      <c r="I1192" s="119">
        <f t="shared" si="621"/>
        <v>20778.499999999996</v>
      </c>
      <c r="J1192" s="117">
        <f>100/119</f>
        <v>0.84033613445378152</v>
      </c>
    </row>
    <row r="1193" spans="1:10" s="2" customFormat="1" hidden="1" x14ac:dyDescent="0.2">
      <c r="A1193" s="20" t="s">
        <v>106</v>
      </c>
      <c r="B1193" s="60" t="s">
        <v>130</v>
      </c>
      <c r="C1193" s="21">
        <v>0</v>
      </c>
      <c r="D1193" s="21"/>
      <c r="E1193" s="21">
        <f t="shared" si="652"/>
        <v>0</v>
      </c>
      <c r="F1193" s="21"/>
      <c r="G1193" s="21"/>
      <c r="H1193" s="22">
        <f>ROUND(10000*K1193,1)</f>
        <v>0</v>
      </c>
      <c r="I1193" s="3">
        <f t="shared" ref="I1193:I1215" si="653">SUM(E1193:H1193)</f>
        <v>0</v>
      </c>
    </row>
    <row r="1194" spans="1:10" x14ac:dyDescent="0.2">
      <c r="A1194" s="20" t="s">
        <v>108</v>
      </c>
      <c r="B1194" s="61" t="s">
        <v>127</v>
      </c>
      <c r="C1194" s="101">
        <v>1.6</v>
      </c>
      <c r="D1194" s="101"/>
      <c r="E1194" s="101">
        <f t="shared" si="652"/>
        <v>1.6</v>
      </c>
      <c r="F1194" s="101">
        <f>ROUND(10000*J1194,1)</f>
        <v>1596.6</v>
      </c>
      <c r="G1194" s="101">
        <f>ROUND(10000*J1194,1)</f>
        <v>1596.6</v>
      </c>
      <c r="H1194" s="143">
        <f>ROUND(4716.3*J1194,1)</f>
        <v>753</v>
      </c>
      <c r="I1194" s="119">
        <f t="shared" si="653"/>
        <v>3947.7999999999997</v>
      </c>
      <c r="J1194" s="117">
        <f>19/119</f>
        <v>0.15966386554621848</v>
      </c>
    </row>
    <row r="1195" spans="1:10" s="2" customFormat="1" hidden="1" x14ac:dyDescent="0.2">
      <c r="A1195" s="31" t="s">
        <v>44</v>
      </c>
      <c r="B1195" s="62" t="s">
        <v>45</v>
      </c>
      <c r="C1195" s="24">
        <v>0</v>
      </c>
      <c r="D1195" s="24">
        <f t="shared" ref="D1195:H1195" si="654">SUM(D1199,D1200,D1201)</f>
        <v>0</v>
      </c>
      <c r="E1195" s="24">
        <f t="shared" si="654"/>
        <v>0</v>
      </c>
      <c r="F1195" s="24">
        <f t="shared" si="654"/>
        <v>0</v>
      </c>
      <c r="G1195" s="24">
        <f t="shared" si="654"/>
        <v>0</v>
      </c>
      <c r="H1195" s="25">
        <f t="shared" si="654"/>
        <v>0</v>
      </c>
      <c r="I1195" s="3">
        <f t="shared" si="653"/>
        <v>0</v>
      </c>
    </row>
    <row r="1196" spans="1:10" s="2" customFormat="1" hidden="1" x14ac:dyDescent="0.2">
      <c r="A1196" s="82" t="s">
        <v>1</v>
      </c>
      <c r="B1196" s="62"/>
      <c r="C1196" s="24"/>
      <c r="D1196" s="24"/>
      <c r="E1196" s="24"/>
      <c r="F1196" s="24"/>
      <c r="G1196" s="24"/>
      <c r="H1196" s="25"/>
      <c r="I1196" s="3">
        <f t="shared" si="653"/>
        <v>0</v>
      </c>
    </row>
    <row r="1197" spans="1:10" s="2" customFormat="1" hidden="1" x14ac:dyDescent="0.2">
      <c r="A1197" s="32" t="s">
        <v>36</v>
      </c>
      <c r="B1197" s="59"/>
      <c r="C1197" s="24">
        <v>0</v>
      </c>
      <c r="D1197" s="24">
        <f t="shared" ref="D1197:H1197" si="655">D1199+D1200+D1201-D1198</f>
        <v>0</v>
      </c>
      <c r="E1197" s="24">
        <f t="shared" si="655"/>
        <v>0</v>
      </c>
      <c r="F1197" s="24">
        <f t="shared" si="655"/>
        <v>0</v>
      </c>
      <c r="G1197" s="24">
        <f t="shared" si="655"/>
        <v>0</v>
      </c>
      <c r="H1197" s="25">
        <f t="shared" si="655"/>
        <v>0</v>
      </c>
      <c r="I1197" s="3">
        <f t="shared" si="653"/>
        <v>0</v>
      </c>
    </row>
    <row r="1198" spans="1:10" s="2" customFormat="1" hidden="1" x14ac:dyDescent="0.2">
      <c r="A1198" s="32" t="s">
        <v>37</v>
      </c>
      <c r="B1198" s="59"/>
      <c r="C1198" s="24"/>
      <c r="D1198" s="24"/>
      <c r="E1198" s="24"/>
      <c r="F1198" s="24"/>
      <c r="G1198" s="24"/>
      <c r="H1198" s="25"/>
      <c r="I1198" s="3">
        <f t="shared" si="653"/>
        <v>0</v>
      </c>
    </row>
    <row r="1199" spans="1:10" s="2" customFormat="1" hidden="1" x14ac:dyDescent="0.2">
      <c r="A1199" s="20" t="s">
        <v>38</v>
      </c>
      <c r="B1199" s="61" t="s">
        <v>46</v>
      </c>
      <c r="C1199" s="21">
        <v>0</v>
      </c>
      <c r="D1199" s="21"/>
      <c r="E1199" s="21">
        <f t="shared" ref="E1199:E1201" si="656">C1199+D1199</f>
        <v>0</v>
      </c>
      <c r="F1199" s="21"/>
      <c r="G1199" s="21"/>
      <c r="H1199" s="22"/>
      <c r="I1199" s="3">
        <f t="shared" si="653"/>
        <v>0</v>
      </c>
    </row>
    <row r="1200" spans="1:10" s="2" customFormat="1" hidden="1" x14ac:dyDescent="0.2">
      <c r="A1200" s="20" t="s">
        <v>40</v>
      </c>
      <c r="B1200" s="61" t="s">
        <v>47</v>
      </c>
      <c r="C1200" s="21">
        <v>0</v>
      </c>
      <c r="D1200" s="21"/>
      <c r="E1200" s="21">
        <f t="shared" si="656"/>
        <v>0</v>
      </c>
      <c r="F1200" s="21"/>
      <c r="G1200" s="21"/>
      <c r="H1200" s="22"/>
      <c r="I1200" s="3">
        <f t="shared" si="653"/>
        <v>0</v>
      </c>
    </row>
    <row r="1201" spans="1:9" s="2" customFormat="1" hidden="1" x14ac:dyDescent="0.2">
      <c r="A1201" s="20" t="s">
        <v>42</v>
      </c>
      <c r="B1201" s="61" t="s">
        <v>48</v>
      </c>
      <c r="C1201" s="21">
        <v>0</v>
      </c>
      <c r="D1201" s="21"/>
      <c r="E1201" s="21">
        <f t="shared" si="656"/>
        <v>0</v>
      </c>
      <c r="F1201" s="21"/>
      <c r="G1201" s="21"/>
      <c r="H1201" s="22"/>
      <c r="I1201" s="3">
        <f t="shared" si="653"/>
        <v>0</v>
      </c>
    </row>
    <row r="1202" spans="1:9" s="2" customFormat="1" hidden="1" x14ac:dyDescent="0.2">
      <c r="A1202" s="31" t="s">
        <v>49</v>
      </c>
      <c r="B1202" s="63" t="s">
        <v>50</v>
      </c>
      <c r="C1202" s="24">
        <v>0</v>
      </c>
      <c r="D1202" s="24">
        <f t="shared" ref="D1202:H1202" si="657">SUM(D1206,D1207,D1208)</f>
        <v>0</v>
      </c>
      <c r="E1202" s="24">
        <f t="shared" si="657"/>
        <v>0</v>
      </c>
      <c r="F1202" s="24">
        <f t="shared" si="657"/>
        <v>0</v>
      </c>
      <c r="G1202" s="24">
        <f t="shared" si="657"/>
        <v>0</v>
      </c>
      <c r="H1202" s="25">
        <f t="shared" si="657"/>
        <v>0</v>
      </c>
      <c r="I1202" s="3">
        <f t="shared" si="653"/>
        <v>0</v>
      </c>
    </row>
    <row r="1203" spans="1:9" s="2" customFormat="1" hidden="1" x14ac:dyDescent="0.2">
      <c r="A1203" s="82" t="s">
        <v>1</v>
      </c>
      <c r="B1203" s="63"/>
      <c r="C1203" s="24"/>
      <c r="D1203" s="24"/>
      <c r="E1203" s="24"/>
      <c r="F1203" s="24"/>
      <c r="G1203" s="24"/>
      <c r="H1203" s="25"/>
      <c r="I1203" s="3">
        <f t="shared" si="653"/>
        <v>0</v>
      </c>
    </row>
    <row r="1204" spans="1:9" s="2" customFormat="1" hidden="1" x14ac:dyDescent="0.2">
      <c r="A1204" s="32" t="s">
        <v>36</v>
      </c>
      <c r="B1204" s="59"/>
      <c r="C1204" s="24">
        <v>0</v>
      </c>
      <c r="D1204" s="24">
        <f t="shared" ref="D1204:H1204" si="658">D1206+D1207+D1208-D1205</f>
        <v>0</v>
      </c>
      <c r="E1204" s="24">
        <f t="shared" si="658"/>
        <v>0</v>
      </c>
      <c r="F1204" s="24">
        <f t="shared" si="658"/>
        <v>0</v>
      </c>
      <c r="G1204" s="24">
        <f t="shared" si="658"/>
        <v>0</v>
      </c>
      <c r="H1204" s="25">
        <f t="shared" si="658"/>
        <v>0</v>
      </c>
      <c r="I1204" s="3">
        <f t="shared" si="653"/>
        <v>0</v>
      </c>
    </row>
    <row r="1205" spans="1:9" s="2" customFormat="1" hidden="1" x14ac:dyDescent="0.2">
      <c r="A1205" s="32" t="s">
        <v>37</v>
      </c>
      <c r="B1205" s="59"/>
      <c r="C1205" s="24"/>
      <c r="D1205" s="24"/>
      <c r="E1205" s="24"/>
      <c r="F1205" s="24"/>
      <c r="G1205" s="24"/>
      <c r="H1205" s="25"/>
      <c r="I1205" s="3">
        <f t="shared" si="653"/>
        <v>0</v>
      </c>
    </row>
    <row r="1206" spans="1:9" s="2" customFormat="1" hidden="1" x14ac:dyDescent="0.2">
      <c r="A1206" s="20" t="s">
        <v>38</v>
      </c>
      <c r="B1206" s="61" t="s">
        <v>51</v>
      </c>
      <c r="C1206" s="21">
        <v>0</v>
      </c>
      <c r="D1206" s="21"/>
      <c r="E1206" s="21">
        <f t="shared" ref="E1206:E1208" si="659">C1206+D1206</f>
        <v>0</v>
      </c>
      <c r="F1206" s="21"/>
      <c r="G1206" s="21"/>
      <c r="H1206" s="22"/>
      <c r="I1206" s="3">
        <f t="shared" si="653"/>
        <v>0</v>
      </c>
    </row>
    <row r="1207" spans="1:9" s="2" customFormat="1" hidden="1" x14ac:dyDescent="0.2">
      <c r="A1207" s="20" t="s">
        <v>40</v>
      </c>
      <c r="B1207" s="61" t="s">
        <v>52</v>
      </c>
      <c r="C1207" s="21">
        <v>0</v>
      </c>
      <c r="D1207" s="21"/>
      <c r="E1207" s="21">
        <f t="shared" si="659"/>
        <v>0</v>
      </c>
      <c r="F1207" s="21"/>
      <c r="G1207" s="21"/>
      <c r="H1207" s="22"/>
      <c r="I1207" s="3">
        <f t="shared" si="653"/>
        <v>0</v>
      </c>
    </row>
    <row r="1208" spans="1:9" s="2" customFormat="1" hidden="1" x14ac:dyDescent="0.2">
      <c r="A1208" s="20" t="s">
        <v>42</v>
      </c>
      <c r="B1208" s="61" t="s">
        <v>53</v>
      </c>
      <c r="C1208" s="21">
        <v>0</v>
      </c>
      <c r="D1208" s="21"/>
      <c r="E1208" s="21">
        <f t="shared" si="659"/>
        <v>0</v>
      </c>
      <c r="F1208" s="21"/>
      <c r="G1208" s="21"/>
      <c r="H1208" s="22"/>
      <c r="I1208" s="3">
        <f t="shared" si="653"/>
        <v>0</v>
      </c>
    </row>
    <row r="1209" spans="1:9" s="2" customFormat="1" hidden="1" x14ac:dyDescent="0.2">
      <c r="A1209" s="83"/>
      <c r="B1209" s="95"/>
      <c r="C1209" s="21"/>
      <c r="D1209" s="21"/>
      <c r="E1209" s="21"/>
      <c r="F1209" s="21"/>
      <c r="G1209" s="21"/>
      <c r="H1209" s="22"/>
      <c r="I1209" s="3">
        <f t="shared" si="653"/>
        <v>0</v>
      </c>
    </row>
    <row r="1210" spans="1:9" x14ac:dyDescent="0.2">
      <c r="A1210" s="31" t="s">
        <v>133</v>
      </c>
      <c r="B1210" s="55">
        <v>71</v>
      </c>
      <c r="C1210" s="24">
        <v>0</v>
      </c>
      <c r="D1210" s="24">
        <f t="shared" ref="D1210:H1210" si="660">SUM(D1211)</f>
        <v>71.400000000000006</v>
      </c>
      <c r="E1210" s="24">
        <f t="shared" si="660"/>
        <v>71.400000000000006</v>
      </c>
      <c r="F1210" s="24">
        <f t="shared" si="660"/>
        <v>0</v>
      </c>
      <c r="G1210" s="24">
        <f t="shared" si="660"/>
        <v>0</v>
      </c>
      <c r="H1210" s="25">
        <f t="shared" si="660"/>
        <v>0</v>
      </c>
      <c r="I1210" s="119">
        <f t="shared" ref="I1210:I1211" si="661">SUM(E1210:H1210)</f>
        <v>71.400000000000006</v>
      </c>
    </row>
    <row r="1211" spans="1:9" x14ac:dyDescent="0.2">
      <c r="A1211" s="27" t="s">
        <v>134</v>
      </c>
      <c r="B1211" s="56" t="s">
        <v>135</v>
      </c>
      <c r="C1211" s="101">
        <v>0</v>
      </c>
      <c r="D1211" s="101">
        <v>71.400000000000006</v>
      </c>
      <c r="E1211" s="101">
        <f>C1211+D1211</f>
        <v>71.400000000000006</v>
      </c>
      <c r="F1211" s="101"/>
      <c r="G1211" s="101"/>
      <c r="H1211" s="143"/>
      <c r="I1211" s="119">
        <f t="shared" si="661"/>
        <v>71.400000000000006</v>
      </c>
    </row>
    <row r="1212" spans="1:9" s="2" customFormat="1" hidden="1" x14ac:dyDescent="0.2">
      <c r="A1212" s="83"/>
      <c r="B1212" s="95"/>
      <c r="C1212" s="21"/>
      <c r="D1212" s="21"/>
      <c r="E1212" s="21"/>
      <c r="F1212" s="21"/>
      <c r="G1212" s="21"/>
      <c r="H1212" s="22"/>
      <c r="I1212" s="3">
        <f t="shared" si="653"/>
        <v>0</v>
      </c>
    </row>
    <row r="1213" spans="1:9" s="2" customFormat="1" hidden="1" x14ac:dyDescent="0.2">
      <c r="A1213" s="26" t="s">
        <v>54</v>
      </c>
      <c r="B1213" s="63" t="s">
        <v>55</v>
      </c>
      <c r="C1213" s="24">
        <v>0</v>
      </c>
      <c r="D1213" s="24"/>
      <c r="E1213" s="24">
        <f>C1213+D1213</f>
        <v>0</v>
      </c>
      <c r="F1213" s="24"/>
      <c r="G1213" s="24"/>
      <c r="H1213" s="25"/>
      <c r="I1213" s="3">
        <f t="shared" si="653"/>
        <v>0</v>
      </c>
    </row>
    <row r="1214" spans="1:9" s="2" customFormat="1" hidden="1" x14ac:dyDescent="0.2">
      <c r="A1214" s="83"/>
      <c r="B1214" s="95"/>
      <c r="C1214" s="21"/>
      <c r="D1214" s="21"/>
      <c r="E1214" s="21"/>
      <c r="F1214" s="21"/>
      <c r="G1214" s="21"/>
      <c r="H1214" s="22"/>
      <c r="I1214" s="3">
        <f t="shared" si="653"/>
        <v>0</v>
      </c>
    </row>
    <row r="1215" spans="1:9" s="2" customFormat="1" hidden="1" x14ac:dyDescent="0.2">
      <c r="A1215" s="26" t="s">
        <v>56</v>
      </c>
      <c r="B1215" s="63"/>
      <c r="C1215" s="24">
        <v>0</v>
      </c>
      <c r="D1215" s="24">
        <f t="shared" ref="D1215:H1215" si="662">D1162-D1183</f>
        <v>0</v>
      </c>
      <c r="E1215" s="24">
        <f t="shared" si="662"/>
        <v>0</v>
      </c>
      <c r="F1215" s="24">
        <f t="shared" si="662"/>
        <v>0</v>
      </c>
      <c r="G1215" s="24">
        <f t="shared" si="662"/>
        <v>0</v>
      </c>
      <c r="H1215" s="25">
        <f t="shared" si="662"/>
        <v>0</v>
      </c>
      <c r="I1215" s="3">
        <f t="shared" si="653"/>
        <v>0</v>
      </c>
    </row>
    <row r="1216" spans="1:9" s="2" customFormat="1" hidden="1" x14ac:dyDescent="0.2">
      <c r="A1216" s="81"/>
      <c r="B1216" s="95"/>
      <c r="C1216" s="21"/>
      <c r="D1216" s="21"/>
      <c r="E1216" s="21"/>
      <c r="F1216" s="21"/>
      <c r="G1216" s="21"/>
      <c r="H1216" s="22"/>
      <c r="I1216" s="3">
        <f t="shared" ref="I1216:I1275" si="663">SUM(E1216:H1216)</f>
        <v>0</v>
      </c>
    </row>
    <row r="1217" spans="1:9" s="6" customFormat="1" hidden="1" x14ac:dyDescent="0.2">
      <c r="A1217" s="77" t="s">
        <v>64</v>
      </c>
      <c r="B1217" s="78"/>
      <c r="C1217" s="79">
        <v>0</v>
      </c>
      <c r="D1217" s="79">
        <f t="shared" ref="D1217:H1217" si="664">D1218</f>
        <v>0</v>
      </c>
      <c r="E1217" s="79">
        <f t="shared" si="664"/>
        <v>0</v>
      </c>
      <c r="F1217" s="79">
        <f t="shared" si="664"/>
        <v>0</v>
      </c>
      <c r="G1217" s="79">
        <f t="shared" si="664"/>
        <v>0</v>
      </c>
      <c r="H1217" s="80">
        <f t="shared" si="664"/>
        <v>0</v>
      </c>
      <c r="I1217" s="3">
        <f t="shared" si="663"/>
        <v>0</v>
      </c>
    </row>
    <row r="1218" spans="1:9" s="40" customFormat="1" hidden="1" x14ac:dyDescent="0.2">
      <c r="A1218" s="36" t="s">
        <v>61</v>
      </c>
      <c r="B1218" s="65"/>
      <c r="C1218" s="37">
        <v>0</v>
      </c>
      <c r="D1218" s="37">
        <f t="shared" ref="D1218:H1218" si="665">SUM(D1219,D1220,D1221,D1225)</f>
        <v>0</v>
      </c>
      <c r="E1218" s="37">
        <f t="shared" si="665"/>
        <v>0</v>
      </c>
      <c r="F1218" s="37">
        <f t="shared" si="665"/>
        <v>0</v>
      </c>
      <c r="G1218" s="37">
        <f t="shared" si="665"/>
        <v>0</v>
      </c>
      <c r="H1218" s="38">
        <f t="shared" si="665"/>
        <v>0</v>
      </c>
      <c r="I1218" s="3">
        <f t="shared" si="663"/>
        <v>0</v>
      </c>
    </row>
    <row r="1219" spans="1:9" s="2" customFormat="1" hidden="1" x14ac:dyDescent="0.2">
      <c r="A1219" s="20" t="s">
        <v>6</v>
      </c>
      <c r="B1219" s="48"/>
      <c r="C1219" s="21">
        <v>0</v>
      </c>
      <c r="D1219" s="21"/>
      <c r="E1219" s="21">
        <f>SUM(C1219,D1219)</f>
        <v>0</v>
      </c>
      <c r="F1219" s="21"/>
      <c r="G1219" s="21"/>
      <c r="H1219" s="22"/>
      <c r="I1219" s="3">
        <f t="shared" si="663"/>
        <v>0</v>
      </c>
    </row>
    <row r="1220" spans="1:9" s="2" customFormat="1" hidden="1" x14ac:dyDescent="0.2">
      <c r="A1220" s="20" t="s">
        <v>7</v>
      </c>
      <c r="B1220" s="94"/>
      <c r="C1220" s="21">
        <v>0</v>
      </c>
      <c r="D1220" s="21"/>
      <c r="E1220" s="21">
        <f t="shared" ref="E1220" si="666">SUM(C1220,D1220)</f>
        <v>0</v>
      </c>
      <c r="F1220" s="21"/>
      <c r="G1220" s="21"/>
      <c r="H1220" s="22"/>
      <c r="I1220" s="3">
        <f t="shared" si="663"/>
        <v>0</v>
      </c>
    </row>
    <row r="1221" spans="1:9" s="2" customFormat="1" hidden="1" x14ac:dyDescent="0.2">
      <c r="A1221" s="23" t="s">
        <v>111</v>
      </c>
      <c r="B1221" s="49" t="s">
        <v>103</v>
      </c>
      <c r="C1221" s="24">
        <v>0</v>
      </c>
      <c r="D1221" s="24">
        <f>SUM(D1222:D1224)</f>
        <v>0</v>
      </c>
      <c r="E1221" s="24">
        <f>SUM(C1221,D1221)</f>
        <v>0</v>
      </c>
      <c r="F1221" s="24">
        <f t="shared" ref="F1221" si="667">SUM(F1222:F1224)</f>
        <v>0</v>
      </c>
      <c r="G1221" s="24">
        <f t="shared" ref="G1221:H1221" si="668">SUM(G1222:G1224)</f>
        <v>0</v>
      </c>
      <c r="H1221" s="25">
        <f t="shared" si="668"/>
        <v>0</v>
      </c>
      <c r="I1221" s="3">
        <f t="shared" si="663"/>
        <v>0</v>
      </c>
    </row>
    <row r="1222" spans="1:9" s="2" customFormat="1" hidden="1" x14ac:dyDescent="0.2">
      <c r="A1222" s="109" t="s">
        <v>104</v>
      </c>
      <c r="B1222" s="48" t="s">
        <v>105</v>
      </c>
      <c r="C1222" s="21">
        <v>0</v>
      </c>
      <c r="D1222" s="21"/>
      <c r="E1222" s="21">
        <f t="shared" ref="E1222:E1224" si="669">SUM(C1222,D1222)</f>
        <v>0</v>
      </c>
      <c r="F1222" s="21"/>
      <c r="G1222" s="21"/>
      <c r="H1222" s="22"/>
      <c r="I1222" s="3">
        <f t="shared" si="663"/>
        <v>0</v>
      </c>
    </row>
    <row r="1223" spans="1:9" s="2" customFormat="1" hidden="1" x14ac:dyDescent="0.2">
      <c r="A1223" s="109" t="s">
        <v>106</v>
      </c>
      <c r="B1223" s="48" t="s">
        <v>107</v>
      </c>
      <c r="C1223" s="21">
        <v>0</v>
      </c>
      <c r="D1223" s="21"/>
      <c r="E1223" s="21">
        <f t="shared" si="669"/>
        <v>0</v>
      </c>
      <c r="F1223" s="21"/>
      <c r="G1223" s="21"/>
      <c r="H1223" s="22"/>
      <c r="I1223" s="3">
        <f t="shared" si="663"/>
        <v>0</v>
      </c>
    </row>
    <row r="1224" spans="1:9" s="2" customFormat="1" hidden="1" x14ac:dyDescent="0.2">
      <c r="A1224" s="109" t="s">
        <v>108</v>
      </c>
      <c r="B1224" s="48" t="s">
        <v>109</v>
      </c>
      <c r="C1224" s="21">
        <v>0</v>
      </c>
      <c r="D1224" s="21"/>
      <c r="E1224" s="21">
        <f t="shared" si="669"/>
        <v>0</v>
      </c>
      <c r="F1224" s="21"/>
      <c r="G1224" s="21"/>
      <c r="H1224" s="22"/>
      <c r="I1224" s="3">
        <f t="shared" si="663"/>
        <v>0</v>
      </c>
    </row>
    <row r="1225" spans="1:9" s="2" customFormat="1" ht="25.5" hidden="1" x14ac:dyDescent="0.2">
      <c r="A1225" s="23" t="s">
        <v>9</v>
      </c>
      <c r="B1225" s="49" t="s">
        <v>10</v>
      </c>
      <c r="C1225" s="24">
        <v>0</v>
      </c>
      <c r="D1225" s="24">
        <f t="shared" ref="D1225:H1225" si="670">SUM(D1226,D1230,D1234)</f>
        <v>0</v>
      </c>
      <c r="E1225" s="24">
        <f t="shared" si="670"/>
        <v>0</v>
      </c>
      <c r="F1225" s="24">
        <f t="shared" si="670"/>
        <v>0</v>
      </c>
      <c r="G1225" s="24">
        <f t="shared" si="670"/>
        <v>0</v>
      </c>
      <c r="H1225" s="25">
        <f t="shared" si="670"/>
        <v>0</v>
      </c>
      <c r="I1225" s="3">
        <f t="shared" si="663"/>
        <v>0</v>
      </c>
    </row>
    <row r="1226" spans="1:9" s="2" customFormat="1" hidden="1" x14ac:dyDescent="0.2">
      <c r="A1226" s="26" t="s">
        <v>11</v>
      </c>
      <c r="B1226" s="50" t="s">
        <v>12</v>
      </c>
      <c r="C1226" s="24">
        <v>0</v>
      </c>
      <c r="D1226" s="24">
        <f t="shared" ref="D1226:H1226" si="671">SUM(D1227:D1229)</f>
        <v>0</v>
      </c>
      <c r="E1226" s="24">
        <f t="shared" si="671"/>
        <v>0</v>
      </c>
      <c r="F1226" s="24">
        <f t="shared" si="671"/>
        <v>0</v>
      </c>
      <c r="G1226" s="24">
        <f t="shared" si="671"/>
        <v>0</v>
      </c>
      <c r="H1226" s="25">
        <f t="shared" si="671"/>
        <v>0</v>
      </c>
      <c r="I1226" s="3">
        <f t="shared" si="663"/>
        <v>0</v>
      </c>
    </row>
    <row r="1227" spans="1:9" s="2" customFormat="1" hidden="1" x14ac:dyDescent="0.2">
      <c r="A1227" s="27" t="s">
        <v>13</v>
      </c>
      <c r="B1227" s="51" t="s">
        <v>14</v>
      </c>
      <c r="C1227" s="21">
        <v>0</v>
      </c>
      <c r="D1227" s="21"/>
      <c r="E1227" s="21">
        <f t="shared" ref="E1227:E1229" si="672">SUM(C1227,D1227)</f>
        <v>0</v>
      </c>
      <c r="F1227" s="21"/>
      <c r="G1227" s="21"/>
      <c r="H1227" s="22"/>
      <c r="I1227" s="3">
        <f t="shared" si="663"/>
        <v>0</v>
      </c>
    </row>
    <row r="1228" spans="1:9" s="2" customFormat="1" hidden="1" x14ac:dyDescent="0.2">
      <c r="A1228" s="27" t="s">
        <v>15</v>
      </c>
      <c r="B1228" s="52" t="s">
        <v>16</v>
      </c>
      <c r="C1228" s="21">
        <v>0</v>
      </c>
      <c r="D1228" s="21"/>
      <c r="E1228" s="21">
        <f t="shared" si="672"/>
        <v>0</v>
      </c>
      <c r="F1228" s="21"/>
      <c r="G1228" s="21"/>
      <c r="H1228" s="22"/>
      <c r="I1228" s="3">
        <f t="shared" si="663"/>
        <v>0</v>
      </c>
    </row>
    <row r="1229" spans="1:9" s="2" customFormat="1" hidden="1" x14ac:dyDescent="0.2">
      <c r="A1229" s="27" t="s">
        <v>17</v>
      </c>
      <c r="B1229" s="52" t="s">
        <v>18</v>
      </c>
      <c r="C1229" s="21">
        <v>0</v>
      </c>
      <c r="D1229" s="21"/>
      <c r="E1229" s="21">
        <f t="shared" si="672"/>
        <v>0</v>
      </c>
      <c r="F1229" s="21"/>
      <c r="G1229" s="21"/>
      <c r="H1229" s="22"/>
      <c r="I1229" s="3">
        <f t="shared" si="663"/>
        <v>0</v>
      </c>
    </row>
    <row r="1230" spans="1:9" s="2" customFormat="1" hidden="1" x14ac:dyDescent="0.2">
      <c r="A1230" s="26" t="s">
        <v>19</v>
      </c>
      <c r="B1230" s="53" t="s">
        <v>20</v>
      </c>
      <c r="C1230" s="24">
        <v>0</v>
      </c>
      <c r="D1230" s="24">
        <f t="shared" ref="D1230:H1230" si="673">SUM(D1231:D1233)</f>
        <v>0</v>
      </c>
      <c r="E1230" s="24">
        <f t="shared" si="673"/>
        <v>0</v>
      </c>
      <c r="F1230" s="24">
        <f t="shared" si="673"/>
        <v>0</v>
      </c>
      <c r="G1230" s="24">
        <f t="shared" si="673"/>
        <v>0</v>
      </c>
      <c r="H1230" s="25">
        <f t="shared" si="673"/>
        <v>0</v>
      </c>
      <c r="I1230" s="3">
        <f t="shared" si="663"/>
        <v>0</v>
      </c>
    </row>
    <row r="1231" spans="1:9" s="2" customFormat="1" hidden="1" x14ac:dyDescent="0.2">
      <c r="A1231" s="27" t="s">
        <v>13</v>
      </c>
      <c r="B1231" s="52" t="s">
        <v>21</v>
      </c>
      <c r="C1231" s="21">
        <v>0</v>
      </c>
      <c r="D1231" s="21"/>
      <c r="E1231" s="21">
        <f t="shared" ref="E1231:E1233" si="674">SUM(C1231,D1231)</f>
        <v>0</v>
      </c>
      <c r="F1231" s="21"/>
      <c r="G1231" s="21"/>
      <c r="H1231" s="22"/>
      <c r="I1231" s="3">
        <f t="shared" si="663"/>
        <v>0</v>
      </c>
    </row>
    <row r="1232" spans="1:9" s="2" customFormat="1" hidden="1" x14ac:dyDescent="0.2">
      <c r="A1232" s="27" t="s">
        <v>15</v>
      </c>
      <c r="B1232" s="52" t="s">
        <v>22</v>
      </c>
      <c r="C1232" s="21">
        <v>0</v>
      </c>
      <c r="D1232" s="21"/>
      <c r="E1232" s="21">
        <f t="shared" si="674"/>
        <v>0</v>
      </c>
      <c r="F1232" s="21"/>
      <c r="G1232" s="21"/>
      <c r="H1232" s="22"/>
      <c r="I1232" s="3">
        <f t="shared" si="663"/>
        <v>0</v>
      </c>
    </row>
    <row r="1233" spans="1:11" s="2" customFormat="1" hidden="1" x14ac:dyDescent="0.2">
      <c r="A1233" s="27" t="s">
        <v>17</v>
      </c>
      <c r="B1233" s="52" t="s">
        <v>23</v>
      </c>
      <c r="C1233" s="21">
        <v>0</v>
      </c>
      <c r="D1233" s="21"/>
      <c r="E1233" s="21">
        <f t="shared" si="674"/>
        <v>0</v>
      </c>
      <c r="F1233" s="21"/>
      <c r="G1233" s="21"/>
      <c r="H1233" s="22"/>
      <c r="I1233" s="3">
        <f t="shared" si="663"/>
        <v>0</v>
      </c>
    </row>
    <row r="1234" spans="1:11" s="2" customFormat="1" hidden="1" x14ac:dyDescent="0.2">
      <c r="A1234" s="26" t="s">
        <v>24</v>
      </c>
      <c r="B1234" s="53" t="s">
        <v>25</v>
      </c>
      <c r="C1234" s="24">
        <v>0</v>
      </c>
      <c r="D1234" s="24">
        <f t="shared" ref="D1234:H1234" si="675">SUM(D1235:D1237)</f>
        <v>0</v>
      </c>
      <c r="E1234" s="24">
        <f t="shared" si="675"/>
        <v>0</v>
      </c>
      <c r="F1234" s="24">
        <f t="shared" si="675"/>
        <v>0</v>
      </c>
      <c r="G1234" s="24">
        <f t="shared" si="675"/>
        <v>0</v>
      </c>
      <c r="H1234" s="25">
        <f t="shared" si="675"/>
        <v>0</v>
      </c>
      <c r="I1234" s="3">
        <f t="shared" si="663"/>
        <v>0</v>
      </c>
    </row>
    <row r="1235" spans="1:11" s="2" customFormat="1" hidden="1" x14ac:dyDescent="0.2">
      <c r="A1235" s="27" t="s">
        <v>13</v>
      </c>
      <c r="B1235" s="52" t="s">
        <v>26</v>
      </c>
      <c r="C1235" s="21">
        <v>0</v>
      </c>
      <c r="D1235" s="21"/>
      <c r="E1235" s="21">
        <f t="shared" ref="E1235:E1237" si="676">SUM(C1235,D1235)</f>
        <v>0</v>
      </c>
      <c r="F1235" s="21"/>
      <c r="G1235" s="21"/>
      <c r="H1235" s="22"/>
      <c r="I1235" s="3">
        <f t="shared" si="663"/>
        <v>0</v>
      </c>
    </row>
    <row r="1236" spans="1:11" s="2" customFormat="1" hidden="1" x14ac:dyDescent="0.2">
      <c r="A1236" s="27" t="s">
        <v>15</v>
      </c>
      <c r="B1236" s="52" t="s">
        <v>27</v>
      </c>
      <c r="C1236" s="21">
        <v>0</v>
      </c>
      <c r="D1236" s="21"/>
      <c r="E1236" s="21">
        <f t="shared" si="676"/>
        <v>0</v>
      </c>
      <c r="F1236" s="21"/>
      <c r="G1236" s="21"/>
      <c r="H1236" s="22"/>
      <c r="I1236" s="3">
        <f t="shared" si="663"/>
        <v>0</v>
      </c>
    </row>
    <row r="1237" spans="1:11" s="2" customFormat="1" hidden="1" x14ac:dyDescent="0.2">
      <c r="A1237" s="27" t="s">
        <v>17</v>
      </c>
      <c r="B1237" s="52" t="s">
        <v>28</v>
      </c>
      <c r="C1237" s="21">
        <v>0</v>
      </c>
      <c r="D1237" s="21"/>
      <c r="E1237" s="21">
        <f t="shared" si="676"/>
        <v>0</v>
      </c>
      <c r="F1237" s="21"/>
      <c r="G1237" s="21"/>
      <c r="H1237" s="22"/>
      <c r="I1237" s="3">
        <f t="shared" si="663"/>
        <v>0</v>
      </c>
    </row>
    <row r="1238" spans="1:11" s="40" customFormat="1" hidden="1" x14ac:dyDescent="0.2">
      <c r="A1238" s="36" t="s">
        <v>80</v>
      </c>
      <c r="B1238" s="65"/>
      <c r="C1238" s="37">
        <f>SUM(C1239,C1242,C1268,C1265)</f>
        <v>0</v>
      </c>
      <c r="D1238" s="37">
        <f>SUM(D1239,D1242,D1268,D1265)</f>
        <v>0</v>
      </c>
      <c r="E1238" s="37">
        <f t="shared" ref="E1238" si="677">SUM(E1239,E1242,E1268,E1265)</f>
        <v>0</v>
      </c>
      <c r="F1238" s="37">
        <f t="shared" ref="F1238" si="678">SUM(F1239,F1242,F1268,F1265)</f>
        <v>0</v>
      </c>
      <c r="G1238" s="37">
        <f t="shared" ref="G1238" si="679">SUM(G1239,G1242,G1268,G1265)</f>
        <v>0</v>
      </c>
      <c r="H1238" s="38">
        <f t="shared" ref="H1238" si="680">SUM(H1239,H1242,H1268,H1265)</f>
        <v>0</v>
      </c>
      <c r="I1238" s="3">
        <f t="shared" si="663"/>
        <v>0</v>
      </c>
    </row>
    <row r="1239" spans="1:11" s="2" customFormat="1" hidden="1" x14ac:dyDescent="0.2">
      <c r="A1239" s="31" t="s">
        <v>30</v>
      </c>
      <c r="B1239" s="55">
        <v>20</v>
      </c>
      <c r="C1239" s="24">
        <v>0</v>
      </c>
      <c r="D1239" s="24">
        <f t="shared" ref="D1239:H1239" si="681">SUM(D1240)</f>
        <v>0</v>
      </c>
      <c r="E1239" s="24">
        <f t="shared" si="681"/>
        <v>0</v>
      </c>
      <c r="F1239" s="24">
        <f t="shared" si="681"/>
        <v>0</v>
      </c>
      <c r="G1239" s="24">
        <f t="shared" si="681"/>
        <v>0</v>
      </c>
      <c r="H1239" s="25">
        <f t="shared" si="681"/>
        <v>0</v>
      </c>
      <c r="I1239" s="3">
        <f t="shared" si="663"/>
        <v>0</v>
      </c>
    </row>
    <row r="1240" spans="1:11" s="2" customFormat="1" hidden="1" x14ac:dyDescent="0.2">
      <c r="A1240" s="27" t="s">
        <v>31</v>
      </c>
      <c r="B1240" s="56" t="s">
        <v>32</v>
      </c>
      <c r="C1240" s="21">
        <v>0</v>
      </c>
      <c r="D1240" s="21"/>
      <c r="E1240" s="21">
        <f>C1240+D1240</f>
        <v>0</v>
      </c>
      <c r="F1240" s="21"/>
      <c r="G1240" s="21"/>
      <c r="H1240" s="22"/>
      <c r="I1240" s="3">
        <f t="shared" si="663"/>
        <v>0</v>
      </c>
    </row>
    <row r="1241" spans="1:11" s="2" customFormat="1" hidden="1" x14ac:dyDescent="0.2">
      <c r="A1241" s="27"/>
      <c r="B1241" s="51"/>
      <c r="C1241" s="21"/>
      <c r="D1241" s="21"/>
      <c r="E1241" s="21"/>
      <c r="F1241" s="21"/>
      <c r="G1241" s="21"/>
      <c r="H1241" s="22"/>
      <c r="I1241" s="3">
        <f t="shared" si="663"/>
        <v>0</v>
      </c>
    </row>
    <row r="1242" spans="1:11" s="2" customFormat="1" ht="25.5" hidden="1" x14ac:dyDescent="0.2">
      <c r="A1242" s="110" t="s">
        <v>112</v>
      </c>
      <c r="B1242" s="57">
        <v>60</v>
      </c>
      <c r="C1242" s="24">
        <v>0</v>
      </c>
      <c r="D1242" s="24">
        <f t="shared" ref="D1242:H1242" si="682">SUM(D1243,D1250,D1257)</f>
        <v>0</v>
      </c>
      <c r="E1242" s="24">
        <f t="shared" si="682"/>
        <v>0</v>
      </c>
      <c r="F1242" s="24">
        <f t="shared" si="682"/>
        <v>0</v>
      </c>
      <c r="G1242" s="24">
        <f t="shared" si="682"/>
        <v>0</v>
      </c>
      <c r="H1242" s="25">
        <f t="shared" si="682"/>
        <v>0</v>
      </c>
      <c r="I1242" s="3">
        <f t="shared" si="663"/>
        <v>0</v>
      </c>
    </row>
    <row r="1243" spans="1:11" s="2" customFormat="1" ht="25.5" hidden="1" x14ac:dyDescent="0.2">
      <c r="A1243" s="31" t="s">
        <v>113</v>
      </c>
      <c r="B1243" s="58">
        <v>60</v>
      </c>
      <c r="C1243" s="24">
        <v>0</v>
      </c>
      <c r="D1243" s="24">
        <f t="shared" ref="D1243:H1243" si="683">SUM(D1247,D1248,D1249)</f>
        <v>0</v>
      </c>
      <c r="E1243" s="24">
        <f t="shared" si="683"/>
        <v>0</v>
      </c>
      <c r="F1243" s="24">
        <f t="shared" si="683"/>
        <v>0</v>
      </c>
      <c r="G1243" s="24">
        <f t="shared" si="683"/>
        <v>0</v>
      </c>
      <c r="H1243" s="25">
        <f t="shared" si="683"/>
        <v>0</v>
      </c>
      <c r="I1243" s="3">
        <f t="shared" si="663"/>
        <v>0</v>
      </c>
    </row>
    <row r="1244" spans="1:11" s="2" customFormat="1" hidden="1" x14ac:dyDescent="0.2">
      <c r="A1244" s="32" t="s">
        <v>1</v>
      </c>
      <c r="B1244" s="59"/>
      <c r="C1244" s="24"/>
      <c r="D1244" s="24"/>
      <c r="E1244" s="24"/>
      <c r="F1244" s="24"/>
      <c r="G1244" s="24"/>
      <c r="H1244" s="25"/>
      <c r="I1244" s="3">
        <f t="shared" si="663"/>
        <v>0</v>
      </c>
    </row>
    <row r="1245" spans="1:11" s="2" customFormat="1" hidden="1" x14ac:dyDescent="0.2">
      <c r="A1245" s="32" t="s">
        <v>36</v>
      </c>
      <c r="B1245" s="59"/>
      <c r="C1245" s="24">
        <v>0</v>
      </c>
      <c r="D1245" s="24">
        <f t="shared" ref="D1245:H1245" si="684">D1247+D1248+D1249-D1246</f>
        <v>0</v>
      </c>
      <c r="E1245" s="24">
        <f t="shared" si="684"/>
        <v>0</v>
      </c>
      <c r="F1245" s="24">
        <f t="shared" si="684"/>
        <v>0</v>
      </c>
      <c r="G1245" s="24">
        <f t="shared" si="684"/>
        <v>0</v>
      </c>
      <c r="H1245" s="25">
        <f t="shared" si="684"/>
        <v>0</v>
      </c>
      <c r="I1245" s="3">
        <f t="shared" si="663"/>
        <v>0</v>
      </c>
    </row>
    <row r="1246" spans="1:11" s="2" customFormat="1" hidden="1" x14ac:dyDescent="0.2">
      <c r="A1246" s="32" t="s">
        <v>37</v>
      </c>
      <c r="B1246" s="59"/>
      <c r="C1246" s="24">
        <v>0</v>
      </c>
      <c r="D1246" s="24"/>
      <c r="E1246" s="24">
        <f t="shared" ref="E1246:E1249" si="685">C1246+D1246</f>
        <v>0</v>
      </c>
      <c r="F1246" s="24"/>
      <c r="G1246" s="24"/>
      <c r="H1246" s="25"/>
      <c r="I1246" s="3">
        <f t="shared" si="663"/>
        <v>0</v>
      </c>
    </row>
    <row r="1247" spans="1:11" s="2" customFormat="1" hidden="1" x14ac:dyDescent="0.2">
      <c r="A1247" s="20" t="s">
        <v>114</v>
      </c>
      <c r="B1247" s="60" t="s">
        <v>126</v>
      </c>
      <c r="C1247" s="21">
        <v>0</v>
      </c>
      <c r="D1247" s="21"/>
      <c r="E1247" s="21">
        <f t="shared" si="685"/>
        <v>0</v>
      </c>
      <c r="F1247" s="21"/>
      <c r="G1247" s="21"/>
      <c r="H1247" s="22"/>
      <c r="I1247" s="3">
        <f t="shared" si="663"/>
        <v>0</v>
      </c>
      <c r="J1247" s="2">
        <v>0.02</v>
      </c>
      <c r="K1247" s="2">
        <v>0.13</v>
      </c>
    </row>
    <row r="1248" spans="1:11" s="2" customFormat="1" hidden="1" x14ac:dyDescent="0.2">
      <c r="A1248" s="20" t="s">
        <v>106</v>
      </c>
      <c r="B1248" s="60" t="s">
        <v>130</v>
      </c>
      <c r="C1248" s="21">
        <v>0</v>
      </c>
      <c r="D1248" s="21"/>
      <c r="E1248" s="21">
        <f t="shared" si="685"/>
        <v>0</v>
      </c>
      <c r="F1248" s="21"/>
      <c r="G1248" s="21"/>
      <c r="H1248" s="22"/>
      <c r="I1248" s="3">
        <f t="shared" si="663"/>
        <v>0</v>
      </c>
      <c r="J1248" s="2">
        <v>0.85</v>
      </c>
    </row>
    <row r="1249" spans="1:9" s="2" customFormat="1" hidden="1" x14ac:dyDescent="0.2">
      <c r="A1249" s="20" t="s">
        <v>108</v>
      </c>
      <c r="B1249" s="61" t="s">
        <v>127</v>
      </c>
      <c r="C1249" s="21">
        <v>0</v>
      </c>
      <c r="D1249" s="21"/>
      <c r="E1249" s="21">
        <f t="shared" si="685"/>
        <v>0</v>
      </c>
      <c r="F1249" s="21"/>
      <c r="G1249" s="21"/>
      <c r="H1249" s="22"/>
      <c r="I1249" s="3">
        <f t="shared" si="663"/>
        <v>0</v>
      </c>
    </row>
    <row r="1250" spans="1:9" s="2" customFormat="1" hidden="1" x14ac:dyDescent="0.2">
      <c r="A1250" s="31" t="s">
        <v>44</v>
      </c>
      <c r="B1250" s="62" t="s">
        <v>45</v>
      </c>
      <c r="C1250" s="24">
        <v>0</v>
      </c>
      <c r="D1250" s="24">
        <f t="shared" ref="D1250:H1250" si="686">SUM(D1254,D1255,D1256)</f>
        <v>0</v>
      </c>
      <c r="E1250" s="24">
        <f t="shared" si="686"/>
        <v>0</v>
      </c>
      <c r="F1250" s="24">
        <f t="shared" si="686"/>
        <v>0</v>
      </c>
      <c r="G1250" s="24">
        <f t="shared" si="686"/>
        <v>0</v>
      </c>
      <c r="H1250" s="25">
        <f t="shared" si="686"/>
        <v>0</v>
      </c>
      <c r="I1250" s="3">
        <f t="shared" si="663"/>
        <v>0</v>
      </c>
    </row>
    <row r="1251" spans="1:9" s="2" customFormat="1" hidden="1" x14ac:dyDescent="0.2">
      <c r="A1251" s="82" t="s">
        <v>1</v>
      </c>
      <c r="B1251" s="62"/>
      <c r="C1251" s="24"/>
      <c r="D1251" s="24"/>
      <c r="E1251" s="24"/>
      <c r="F1251" s="24"/>
      <c r="G1251" s="24"/>
      <c r="H1251" s="25"/>
      <c r="I1251" s="3">
        <f t="shared" si="663"/>
        <v>0</v>
      </c>
    </row>
    <row r="1252" spans="1:9" s="2" customFormat="1" hidden="1" x14ac:dyDescent="0.2">
      <c r="A1252" s="32" t="s">
        <v>36</v>
      </c>
      <c r="B1252" s="59"/>
      <c r="C1252" s="24">
        <v>0</v>
      </c>
      <c r="D1252" s="24">
        <f t="shared" ref="D1252:H1252" si="687">D1254+D1255+D1256-D1253</f>
        <v>0</v>
      </c>
      <c r="E1252" s="24">
        <f t="shared" si="687"/>
        <v>0</v>
      </c>
      <c r="F1252" s="24">
        <f t="shared" si="687"/>
        <v>0</v>
      </c>
      <c r="G1252" s="24">
        <f t="shared" si="687"/>
        <v>0</v>
      </c>
      <c r="H1252" s="25">
        <f t="shared" si="687"/>
        <v>0</v>
      </c>
      <c r="I1252" s="3">
        <f t="shared" si="663"/>
        <v>0</v>
      </c>
    </row>
    <row r="1253" spans="1:9" s="2" customFormat="1" hidden="1" x14ac:dyDescent="0.2">
      <c r="A1253" s="32" t="s">
        <v>37</v>
      </c>
      <c r="B1253" s="59"/>
      <c r="C1253" s="24">
        <v>0</v>
      </c>
      <c r="D1253" s="24"/>
      <c r="E1253" s="24">
        <f t="shared" ref="E1253:E1256" si="688">C1253+D1253</f>
        <v>0</v>
      </c>
      <c r="F1253" s="24"/>
      <c r="G1253" s="24"/>
      <c r="H1253" s="25"/>
      <c r="I1253" s="3">
        <f t="shared" si="663"/>
        <v>0</v>
      </c>
    </row>
    <row r="1254" spans="1:9" s="2" customFormat="1" hidden="1" x14ac:dyDescent="0.2">
      <c r="A1254" s="20" t="s">
        <v>38</v>
      </c>
      <c r="B1254" s="61" t="s">
        <v>46</v>
      </c>
      <c r="C1254" s="21">
        <v>0</v>
      </c>
      <c r="D1254" s="21"/>
      <c r="E1254" s="21">
        <f t="shared" si="688"/>
        <v>0</v>
      </c>
      <c r="F1254" s="21"/>
      <c r="G1254" s="21"/>
      <c r="H1254" s="22"/>
      <c r="I1254" s="3">
        <f t="shared" si="663"/>
        <v>0</v>
      </c>
    </row>
    <row r="1255" spans="1:9" s="2" customFormat="1" hidden="1" x14ac:dyDescent="0.2">
      <c r="A1255" s="20" t="s">
        <v>40</v>
      </c>
      <c r="B1255" s="61" t="s">
        <v>47</v>
      </c>
      <c r="C1255" s="21">
        <v>0</v>
      </c>
      <c r="D1255" s="21"/>
      <c r="E1255" s="21">
        <f t="shared" si="688"/>
        <v>0</v>
      </c>
      <c r="F1255" s="21"/>
      <c r="G1255" s="21"/>
      <c r="H1255" s="22"/>
      <c r="I1255" s="3">
        <f t="shared" si="663"/>
        <v>0</v>
      </c>
    </row>
    <row r="1256" spans="1:9" s="2" customFormat="1" hidden="1" x14ac:dyDescent="0.2">
      <c r="A1256" s="20" t="s">
        <v>42</v>
      </c>
      <c r="B1256" s="61" t="s">
        <v>48</v>
      </c>
      <c r="C1256" s="21">
        <v>0</v>
      </c>
      <c r="D1256" s="21"/>
      <c r="E1256" s="21">
        <f t="shared" si="688"/>
        <v>0</v>
      </c>
      <c r="F1256" s="21"/>
      <c r="G1256" s="21"/>
      <c r="H1256" s="22"/>
      <c r="I1256" s="3">
        <f t="shared" si="663"/>
        <v>0</v>
      </c>
    </row>
    <row r="1257" spans="1:9" s="2" customFormat="1" hidden="1" x14ac:dyDescent="0.2">
      <c r="A1257" s="31" t="s">
        <v>49</v>
      </c>
      <c r="B1257" s="63" t="s">
        <v>50</v>
      </c>
      <c r="C1257" s="24">
        <v>0</v>
      </c>
      <c r="D1257" s="24">
        <f t="shared" ref="D1257:H1257" si="689">SUM(D1261,D1262,D1263)</f>
        <v>0</v>
      </c>
      <c r="E1257" s="24">
        <f t="shared" si="689"/>
        <v>0</v>
      </c>
      <c r="F1257" s="24">
        <f t="shared" si="689"/>
        <v>0</v>
      </c>
      <c r="G1257" s="24">
        <f t="shared" si="689"/>
        <v>0</v>
      </c>
      <c r="H1257" s="25">
        <f t="shared" si="689"/>
        <v>0</v>
      </c>
      <c r="I1257" s="3">
        <f t="shared" si="663"/>
        <v>0</v>
      </c>
    </row>
    <row r="1258" spans="1:9" s="2" customFormat="1" hidden="1" x14ac:dyDescent="0.2">
      <c r="A1258" s="82" t="s">
        <v>1</v>
      </c>
      <c r="B1258" s="63"/>
      <c r="C1258" s="24"/>
      <c r="D1258" s="24"/>
      <c r="E1258" s="24"/>
      <c r="F1258" s="24"/>
      <c r="G1258" s="24"/>
      <c r="H1258" s="25"/>
      <c r="I1258" s="3">
        <f t="shared" si="663"/>
        <v>0</v>
      </c>
    </row>
    <row r="1259" spans="1:9" s="2" customFormat="1" hidden="1" x14ac:dyDescent="0.2">
      <c r="A1259" s="32" t="s">
        <v>36</v>
      </c>
      <c r="B1259" s="59"/>
      <c r="C1259" s="24">
        <v>0</v>
      </c>
      <c r="D1259" s="24">
        <f t="shared" ref="D1259:H1259" si="690">D1261+D1262+D1263-D1260</f>
        <v>0</v>
      </c>
      <c r="E1259" s="24">
        <f t="shared" si="690"/>
        <v>0</v>
      </c>
      <c r="F1259" s="24">
        <f t="shared" si="690"/>
        <v>0</v>
      </c>
      <c r="G1259" s="24">
        <f t="shared" si="690"/>
        <v>0</v>
      </c>
      <c r="H1259" s="25">
        <f t="shared" si="690"/>
        <v>0</v>
      </c>
      <c r="I1259" s="3">
        <f t="shared" si="663"/>
        <v>0</v>
      </c>
    </row>
    <row r="1260" spans="1:9" s="2" customFormat="1" hidden="1" x14ac:dyDescent="0.2">
      <c r="A1260" s="32" t="s">
        <v>37</v>
      </c>
      <c r="B1260" s="59"/>
      <c r="C1260" s="24">
        <v>0</v>
      </c>
      <c r="D1260" s="24"/>
      <c r="E1260" s="24">
        <f t="shared" ref="E1260:E1263" si="691">C1260+D1260</f>
        <v>0</v>
      </c>
      <c r="F1260" s="24"/>
      <c r="G1260" s="24"/>
      <c r="H1260" s="25"/>
      <c r="I1260" s="3">
        <f t="shared" si="663"/>
        <v>0</v>
      </c>
    </row>
    <row r="1261" spans="1:9" s="2" customFormat="1" hidden="1" x14ac:dyDescent="0.2">
      <c r="A1261" s="20" t="s">
        <v>38</v>
      </c>
      <c r="B1261" s="61" t="s">
        <v>51</v>
      </c>
      <c r="C1261" s="21">
        <v>0</v>
      </c>
      <c r="D1261" s="21"/>
      <c r="E1261" s="21">
        <f t="shared" si="691"/>
        <v>0</v>
      </c>
      <c r="F1261" s="21"/>
      <c r="G1261" s="21"/>
      <c r="H1261" s="22"/>
      <c r="I1261" s="3">
        <f t="shared" si="663"/>
        <v>0</v>
      </c>
    </row>
    <row r="1262" spans="1:9" s="2" customFormat="1" hidden="1" x14ac:dyDescent="0.2">
      <c r="A1262" s="20" t="s">
        <v>40</v>
      </c>
      <c r="B1262" s="61" t="s">
        <v>52</v>
      </c>
      <c r="C1262" s="21">
        <v>0</v>
      </c>
      <c r="D1262" s="21"/>
      <c r="E1262" s="21">
        <f t="shared" si="691"/>
        <v>0</v>
      </c>
      <c r="F1262" s="21"/>
      <c r="G1262" s="21"/>
      <c r="H1262" s="22"/>
      <c r="I1262" s="3">
        <f t="shared" si="663"/>
        <v>0</v>
      </c>
    </row>
    <row r="1263" spans="1:9" s="2" customFormat="1" hidden="1" x14ac:dyDescent="0.2">
      <c r="A1263" s="20" t="s">
        <v>42</v>
      </c>
      <c r="B1263" s="61" t="s">
        <v>53</v>
      </c>
      <c r="C1263" s="21">
        <v>0</v>
      </c>
      <c r="D1263" s="21"/>
      <c r="E1263" s="21">
        <f t="shared" si="691"/>
        <v>0</v>
      </c>
      <c r="F1263" s="21"/>
      <c r="G1263" s="21"/>
      <c r="H1263" s="22"/>
      <c r="I1263" s="3">
        <f t="shared" si="663"/>
        <v>0</v>
      </c>
    </row>
    <row r="1264" spans="1:9" s="2" customFormat="1" hidden="1" x14ac:dyDescent="0.2">
      <c r="A1264" s="83"/>
      <c r="B1264" s="95"/>
      <c r="C1264" s="21"/>
      <c r="D1264" s="21"/>
      <c r="E1264" s="21"/>
      <c r="F1264" s="21"/>
      <c r="G1264" s="21"/>
      <c r="H1264" s="22"/>
      <c r="I1264" s="3">
        <f t="shared" ref="I1264" si="692">SUM(E1264:H1264)</f>
        <v>0</v>
      </c>
    </row>
    <row r="1265" spans="1:9" s="2" customFormat="1" hidden="1" x14ac:dyDescent="0.2">
      <c r="A1265" s="31" t="s">
        <v>133</v>
      </c>
      <c r="B1265" s="55">
        <v>71</v>
      </c>
      <c r="C1265" s="24">
        <v>0</v>
      </c>
      <c r="D1265" s="24">
        <f t="shared" ref="D1265:H1265" si="693">SUM(D1266)</f>
        <v>0</v>
      </c>
      <c r="E1265" s="24">
        <f t="shared" si="693"/>
        <v>0</v>
      </c>
      <c r="F1265" s="24">
        <f t="shared" si="693"/>
        <v>0</v>
      </c>
      <c r="G1265" s="24">
        <f t="shared" si="693"/>
        <v>0</v>
      </c>
      <c r="H1265" s="25">
        <f t="shared" si="693"/>
        <v>0</v>
      </c>
      <c r="I1265" s="3">
        <f t="shared" ref="I1265:I1266" si="694">SUM(E1265:H1265)</f>
        <v>0</v>
      </c>
    </row>
    <row r="1266" spans="1:9" s="2" customFormat="1" hidden="1" x14ac:dyDescent="0.2">
      <c r="A1266" s="27" t="s">
        <v>134</v>
      </c>
      <c r="B1266" s="56" t="s">
        <v>135</v>
      </c>
      <c r="C1266" s="21">
        <v>0</v>
      </c>
      <c r="D1266" s="21"/>
      <c r="E1266" s="21">
        <f>C1266+D1266</f>
        <v>0</v>
      </c>
      <c r="F1266" s="21"/>
      <c r="G1266" s="21"/>
      <c r="H1266" s="22"/>
      <c r="I1266" s="3">
        <f t="shared" si="694"/>
        <v>0</v>
      </c>
    </row>
    <row r="1267" spans="1:9" s="2" customFormat="1" hidden="1" x14ac:dyDescent="0.2">
      <c r="A1267" s="83"/>
      <c r="B1267" s="95"/>
      <c r="C1267" s="21"/>
      <c r="D1267" s="21"/>
      <c r="E1267" s="21"/>
      <c r="F1267" s="21"/>
      <c r="G1267" s="21"/>
      <c r="H1267" s="22"/>
      <c r="I1267" s="3">
        <f t="shared" si="663"/>
        <v>0</v>
      </c>
    </row>
    <row r="1268" spans="1:9" s="2" customFormat="1" hidden="1" x14ac:dyDescent="0.2">
      <c r="A1268" s="26" t="s">
        <v>54</v>
      </c>
      <c r="B1268" s="63" t="s">
        <v>55</v>
      </c>
      <c r="C1268" s="24">
        <v>0</v>
      </c>
      <c r="D1268" s="24"/>
      <c r="E1268" s="24">
        <f>C1268+D1268</f>
        <v>0</v>
      </c>
      <c r="F1268" s="24"/>
      <c r="G1268" s="24"/>
      <c r="H1268" s="25"/>
      <c r="I1268" s="3">
        <f t="shared" si="663"/>
        <v>0</v>
      </c>
    </row>
    <row r="1269" spans="1:9" s="2" customFormat="1" hidden="1" x14ac:dyDescent="0.2">
      <c r="A1269" s="83"/>
      <c r="B1269" s="95"/>
      <c r="C1269" s="21"/>
      <c r="D1269" s="21"/>
      <c r="E1269" s="21"/>
      <c r="F1269" s="21"/>
      <c r="G1269" s="21"/>
      <c r="H1269" s="22"/>
      <c r="I1269" s="3">
        <f t="shared" si="663"/>
        <v>0</v>
      </c>
    </row>
    <row r="1270" spans="1:9" s="2" customFormat="1" hidden="1" x14ac:dyDescent="0.2">
      <c r="A1270" s="26" t="s">
        <v>56</v>
      </c>
      <c r="B1270" s="63"/>
      <c r="C1270" s="24">
        <v>0</v>
      </c>
      <c r="D1270" s="24">
        <f t="shared" ref="D1270:H1270" si="695">D1217-D1238</f>
        <v>0</v>
      </c>
      <c r="E1270" s="24">
        <f t="shared" si="695"/>
        <v>0</v>
      </c>
      <c r="F1270" s="24">
        <f t="shared" si="695"/>
        <v>0</v>
      </c>
      <c r="G1270" s="24">
        <f t="shared" si="695"/>
        <v>0</v>
      </c>
      <c r="H1270" s="25">
        <f t="shared" si="695"/>
        <v>0</v>
      </c>
      <c r="I1270" s="3">
        <f t="shared" si="663"/>
        <v>0</v>
      </c>
    </row>
    <row r="1271" spans="1:9" s="2" customFormat="1" hidden="1" x14ac:dyDescent="0.2">
      <c r="A1271" s="81"/>
      <c r="B1271" s="95"/>
      <c r="C1271" s="21"/>
      <c r="D1271" s="21"/>
      <c r="E1271" s="21"/>
      <c r="F1271" s="21"/>
      <c r="G1271" s="21"/>
      <c r="H1271" s="22"/>
      <c r="I1271" s="3">
        <f t="shared" si="663"/>
        <v>0</v>
      </c>
    </row>
    <row r="1272" spans="1:9" s="2" customFormat="1" hidden="1" x14ac:dyDescent="0.2">
      <c r="A1272" s="81"/>
      <c r="B1272" s="95"/>
      <c r="C1272" s="21"/>
      <c r="D1272" s="21"/>
      <c r="E1272" s="21"/>
      <c r="F1272" s="21"/>
      <c r="G1272" s="21"/>
      <c r="H1272" s="22"/>
      <c r="I1272" s="3">
        <f t="shared" si="663"/>
        <v>0</v>
      </c>
    </row>
    <row r="1273" spans="1:9" s="6" customFormat="1" hidden="1" x14ac:dyDescent="0.2">
      <c r="A1273" s="28" t="s">
        <v>76</v>
      </c>
      <c r="B1273" s="54" t="s">
        <v>3</v>
      </c>
      <c r="C1273" s="29">
        <v>0</v>
      </c>
      <c r="D1273" s="29">
        <f t="shared" ref="D1273:H1273" si="696">SUM(D1306)</f>
        <v>0</v>
      </c>
      <c r="E1273" s="29">
        <f t="shared" si="696"/>
        <v>0</v>
      </c>
      <c r="F1273" s="29">
        <f t="shared" si="696"/>
        <v>0</v>
      </c>
      <c r="G1273" s="29">
        <f t="shared" si="696"/>
        <v>0</v>
      </c>
      <c r="H1273" s="30">
        <f t="shared" si="696"/>
        <v>0</v>
      </c>
      <c r="I1273" s="3">
        <f t="shared" si="663"/>
        <v>0</v>
      </c>
    </row>
    <row r="1274" spans="1:9" s="2" customFormat="1" hidden="1" x14ac:dyDescent="0.2">
      <c r="A1274" s="33" t="s">
        <v>80</v>
      </c>
      <c r="B1274" s="64"/>
      <c r="C1274" s="37">
        <f>SUM(C1275,C1278,C1304,C1301)</f>
        <v>0</v>
      </c>
      <c r="D1274" s="37">
        <f>SUM(D1275,D1278,D1304,D1301)</f>
        <v>0</v>
      </c>
      <c r="E1274" s="37">
        <f t="shared" ref="E1274" si="697">SUM(E1275,E1278,E1304,E1301)</f>
        <v>0</v>
      </c>
      <c r="F1274" s="37">
        <f t="shared" ref="F1274" si="698">SUM(F1275,F1278,F1304,F1301)</f>
        <v>0</v>
      </c>
      <c r="G1274" s="37">
        <f t="shared" ref="G1274" si="699">SUM(G1275,G1278,G1304,G1301)</f>
        <v>0</v>
      </c>
      <c r="H1274" s="38">
        <f t="shared" ref="H1274" si="700">SUM(H1275,H1278,H1304,H1301)</f>
        <v>0</v>
      </c>
      <c r="I1274" s="3">
        <f t="shared" si="663"/>
        <v>0</v>
      </c>
    </row>
    <row r="1275" spans="1:9" s="2" customFormat="1" hidden="1" x14ac:dyDescent="0.2">
      <c r="A1275" s="31" t="s">
        <v>30</v>
      </c>
      <c r="B1275" s="55">
        <v>20</v>
      </c>
      <c r="C1275" s="24">
        <v>0</v>
      </c>
      <c r="D1275" s="24">
        <f t="shared" ref="D1275:H1275" si="701">SUM(D1276)</f>
        <v>0</v>
      </c>
      <c r="E1275" s="24">
        <f t="shared" si="701"/>
        <v>0</v>
      </c>
      <c r="F1275" s="24">
        <f t="shared" si="701"/>
        <v>0</v>
      </c>
      <c r="G1275" s="24">
        <f t="shared" si="701"/>
        <v>0</v>
      </c>
      <c r="H1275" s="25">
        <f t="shared" si="701"/>
        <v>0</v>
      </c>
      <c r="I1275" s="3">
        <f t="shared" si="663"/>
        <v>0</v>
      </c>
    </row>
    <row r="1276" spans="1:9" s="2" customFormat="1" hidden="1" x14ac:dyDescent="0.2">
      <c r="A1276" s="27" t="s">
        <v>31</v>
      </c>
      <c r="B1276" s="56" t="s">
        <v>32</v>
      </c>
      <c r="C1276" s="21">
        <v>0</v>
      </c>
      <c r="D1276" s="21">
        <f>D1329</f>
        <v>0</v>
      </c>
      <c r="E1276" s="21">
        <f>C1276+D1276</f>
        <v>0</v>
      </c>
      <c r="F1276" s="21">
        <f t="shared" ref="F1276:H1276" si="702">F1329</f>
        <v>0</v>
      </c>
      <c r="G1276" s="21">
        <f t="shared" si="702"/>
        <v>0</v>
      </c>
      <c r="H1276" s="22">
        <f t="shared" si="702"/>
        <v>0</v>
      </c>
      <c r="I1276" s="3">
        <f t="shared" ref="I1276:I1342" si="703">SUM(E1276:H1276)</f>
        <v>0</v>
      </c>
    </row>
    <row r="1277" spans="1:9" s="2" customFormat="1" hidden="1" x14ac:dyDescent="0.2">
      <c r="A1277" s="27"/>
      <c r="B1277" s="51"/>
      <c r="C1277" s="21"/>
      <c r="D1277" s="21"/>
      <c r="E1277" s="21"/>
      <c r="F1277" s="21"/>
      <c r="G1277" s="21"/>
      <c r="H1277" s="22"/>
      <c r="I1277" s="3">
        <f t="shared" si="703"/>
        <v>0</v>
      </c>
    </row>
    <row r="1278" spans="1:9" s="2" customFormat="1" ht="25.5" hidden="1" x14ac:dyDescent="0.2">
      <c r="A1278" s="110" t="s">
        <v>112</v>
      </c>
      <c r="B1278" s="57">
        <v>60</v>
      </c>
      <c r="C1278" s="24">
        <v>0</v>
      </c>
      <c r="D1278" s="24">
        <f t="shared" ref="D1278:H1278" si="704">SUM(D1279,D1286,D1293)</f>
        <v>0</v>
      </c>
      <c r="E1278" s="24">
        <f t="shared" si="704"/>
        <v>0</v>
      </c>
      <c r="F1278" s="24">
        <f t="shared" si="704"/>
        <v>0</v>
      </c>
      <c r="G1278" s="24">
        <f t="shared" si="704"/>
        <v>0</v>
      </c>
      <c r="H1278" s="25">
        <f t="shared" si="704"/>
        <v>0</v>
      </c>
      <c r="I1278" s="3">
        <f t="shared" si="703"/>
        <v>0</v>
      </c>
    </row>
    <row r="1279" spans="1:9" s="2" customFormat="1" ht="25.5" hidden="1" x14ac:dyDescent="0.2">
      <c r="A1279" s="31" t="s">
        <v>113</v>
      </c>
      <c r="B1279" s="58">
        <v>60</v>
      </c>
      <c r="C1279" s="24">
        <v>0</v>
      </c>
      <c r="D1279" s="24">
        <f t="shared" ref="D1279:H1279" si="705">SUM(D1283,D1284,D1285)</f>
        <v>0</v>
      </c>
      <c r="E1279" s="24">
        <f t="shared" si="705"/>
        <v>0</v>
      </c>
      <c r="F1279" s="24">
        <f t="shared" si="705"/>
        <v>0</v>
      </c>
      <c r="G1279" s="24">
        <f t="shared" si="705"/>
        <v>0</v>
      </c>
      <c r="H1279" s="25">
        <f t="shared" si="705"/>
        <v>0</v>
      </c>
      <c r="I1279" s="3">
        <f t="shared" si="703"/>
        <v>0</v>
      </c>
    </row>
    <row r="1280" spans="1:9" s="2" customFormat="1" hidden="1" x14ac:dyDescent="0.2">
      <c r="A1280" s="32" t="s">
        <v>1</v>
      </c>
      <c r="B1280" s="59"/>
      <c r="C1280" s="24"/>
      <c r="D1280" s="24"/>
      <c r="E1280" s="24"/>
      <c r="F1280" s="24"/>
      <c r="G1280" s="24"/>
      <c r="H1280" s="25"/>
      <c r="I1280" s="3">
        <f t="shared" si="703"/>
        <v>0</v>
      </c>
    </row>
    <row r="1281" spans="1:9" s="2" customFormat="1" hidden="1" x14ac:dyDescent="0.2">
      <c r="A1281" s="32" t="s">
        <v>36</v>
      </c>
      <c r="B1281" s="59"/>
      <c r="C1281" s="24">
        <v>0</v>
      </c>
      <c r="D1281" s="24">
        <f t="shared" ref="D1281:E1281" si="706">D1283+D1284+D1285-D1282</f>
        <v>0</v>
      </c>
      <c r="E1281" s="24">
        <f t="shared" si="706"/>
        <v>0</v>
      </c>
      <c r="F1281" s="24">
        <f>F1283+F1284+F1285-F1282</f>
        <v>0</v>
      </c>
      <c r="G1281" s="24">
        <f t="shared" ref="G1281:H1281" si="707">G1283+G1284+G1285-G1282</f>
        <v>0</v>
      </c>
      <c r="H1281" s="25">
        <f t="shared" si="707"/>
        <v>0</v>
      </c>
      <c r="I1281" s="3">
        <f t="shared" si="703"/>
        <v>0</v>
      </c>
    </row>
    <row r="1282" spans="1:9" s="2" customFormat="1" hidden="1" x14ac:dyDescent="0.2">
      <c r="A1282" s="32" t="s">
        <v>37</v>
      </c>
      <c r="B1282" s="59"/>
      <c r="C1282" s="24">
        <v>0</v>
      </c>
      <c r="D1282" s="24">
        <f t="shared" ref="D1282:H1285" si="708">D1335</f>
        <v>0</v>
      </c>
      <c r="E1282" s="24">
        <f t="shared" si="708"/>
        <v>0</v>
      </c>
      <c r="F1282" s="24">
        <f t="shared" si="708"/>
        <v>0</v>
      </c>
      <c r="G1282" s="24">
        <f t="shared" si="708"/>
        <v>0</v>
      </c>
      <c r="H1282" s="25">
        <f t="shared" si="708"/>
        <v>0</v>
      </c>
      <c r="I1282" s="3">
        <f t="shared" si="703"/>
        <v>0</v>
      </c>
    </row>
    <row r="1283" spans="1:9" s="2" customFormat="1" hidden="1" x14ac:dyDescent="0.2">
      <c r="A1283" s="20" t="s">
        <v>114</v>
      </c>
      <c r="B1283" s="60" t="s">
        <v>126</v>
      </c>
      <c r="C1283" s="21">
        <v>0</v>
      </c>
      <c r="D1283" s="21">
        <f t="shared" si="708"/>
        <v>0</v>
      </c>
      <c r="E1283" s="21">
        <f t="shared" ref="E1283:E1285" si="709">C1283+D1283</f>
        <v>0</v>
      </c>
      <c r="F1283" s="21">
        <f>F1336</f>
        <v>0</v>
      </c>
      <c r="G1283" s="21">
        <f>G1336</f>
        <v>0</v>
      </c>
      <c r="H1283" s="22">
        <f>H1336</f>
        <v>0</v>
      </c>
      <c r="I1283" s="3">
        <f t="shared" si="703"/>
        <v>0</v>
      </c>
    </row>
    <row r="1284" spans="1:9" s="2" customFormat="1" hidden="1" x14ac:dyDescent="0.2">
      <c r="A1284" s="20" t="s">
        <v>106</v>
      </c>
      <c r="B1284" s="60" t="s">
        <v>130</v>
      </c>
      <c r="C1284" s="21">
        <v>0</v>
      </c>
      <c r="D1284" s="21">
        <f t="shared" si="708"/>
        <v>0</v>
      </c>
      <c r="E1284" s="21">
        <f t="shared" si="709"/>
        <v>0</v>
      </c>
      <c r="F1284" s="21">
        <f t="shared" ref="F1284:H1285" si="710">F1337</f>
        <v>0</v>
      </c>
      <c r="G1284" s="21">
        <f t="shared" si="710"/>
        <v>0</v>
      </c>
      <c r="H1284" s="22">
        <f t="shared" si="710"/>
        <v>0</v>
      </c>
      <c r="I1284" s="3">
        <f t="shared" si="703"/>
        <v>0</v>
      </c>
    </row>
    <row r="1285" spans="1:9" s="2" customFormat="1" hidden="1" x14ac:dyDescent="0.2">
      <c r="A1285" s="20" t="s">
        <v>108</v>
      </c>
      <c r="B1285" s="61" t="s">
        <v>127</v>
      </c>
      <c r="C1285" s="21">
        <v>0</v>
      </c>
      <c r="D1285" s="21">
        <f t="shared" si="708"/>
        <v>0</v>
      </c>
      <c r="E1285" s="21">
        <f t="shared" si="709"/>
        <v>0</v>
      </c>
      <c r="F1285" s="21">
        <f t="shared" si="710"/>
        <v>0</v>
      </c>
      <c r="G1285" s="21">
        <f t="shared" si="710"/>
        <v>0</v>
      </c>
      <c r="H1285" s="22">
        <f t="shared" si="710"/>
        <v>0</v>
      </c>
      <c r="I1285" s="3">
        <f t="shared" si="703"/>
        <v>0</v>
      </c>
    </row>
    <row r="1286" spans="1:9" s="2" customFormat="1" hidden="1" x14ac:dyDescent="0.2">
      <c r="A1286" s="31" t="s">
        <v>44</v>
      </c>
      <c r="B1286" s="62" t="s">
        <v>45</v>
      </c>
      <c r="C1286" s="24">
        <v>0</v>
      </c>
      <c r="D1286" s="24">
        <f t="shared" ref="D1286:H1286" si="711">SUM(D1290,D1291,D1292)</f>
        <v>0</v>
      </c>
      <c r="E1286" s="24">
        <f t="shared" si="711"/>
        <v>0</v>
      </c>
      <c r="F1286" s="24">
        <f t="shared" si="711"/>
        <v>0</v>
      </c>
      <c r="G1286" s="24">
        <f t="shared" si="711"/>
        <v>0</v>
      </c>
      <c r="H1286" s="25">
        <f t="shared" si="711"/>
        <v>0</v>
      </c>
      <c r="I1286" s="3">
        <f t="shared" si="703"/>
        <v>0</v>
      </c>
    </row>
    <row r="1287" spans="1:9" s="2" customFormat="1" hidden="1" x14ac:dyDescent="0.2">
      <c r="A1287" s="82" t="s">
        <v>1</v>
      </c>
      <c r="B1287" s="62"/>
      <c r="C1287" s="24"/>
      <c r="D1287" s="24"/>
      <c r="E1287" s="24"/>
      <c r="F1287" s="24"/>
      <c r="G1287" s="24"/>
      <c r="H1287" s="25"/>
      <c r="I1287" s="3">
        <f t="shared" si="703"/>
        <v>0</v>
      </c>
    </row>
    <row r="1288" spans="1:9" s="2" customFormat="1" hidden="1" x14ac:dyDescent="0.2">
      <c r="A1288" s="32" t="s">
        <v>36</v>
      </c>
      <c r="B1288" s="59"/>
      <c r="C1288" s="24">
        <v>0</v>
      </c>
      <c r="D1288" s="24">
        <f t="shared" ref="D1288:H1288" si="712">D1290+D1291+D1292-D1289</f>
        <v>0</v>
      </c>
      <c r="E1288" s="24">
        <f t="shared" si="712"/>
        <v>0</v>
      </c>
      <c r="F1288" s="24">
        <f t="shared" si="712"/>
        <v>0</v>
      </c>
      <c r="G1288" s="24">
        <f t="shared" si="712"/>
        <v>0</v>
      </c>
      <c r="H1288" s="25">
        <f t="shared" si="712"/>
        <v>0</v>
      </c>
      <c r="I1288" s="3">
        <f t="shared" si="703"/>
        <v>0</v>
      </c>
    </row>
    <row r="1289" spans="1:9" s="2" customFormat="1" hidden="1" x14ac:dyDescent="0.2">
      <c r="A1289" s="32" t="s">
        <v>37</v>
      </c>
      <c r="B1289" s="59"/>
      <c r="C1289" s="24">
        <v>0</v>
      </c>
      <c r="D1289" s="24">
        <f t="shared" ref="D1289:H1292" si="713">D1342</f>
        <v>0</v>
      </c>
      <c r="E1289" s="24">
        <f t="shared" si="713"/>
        <v>0</v>
      </c>
      <c r="F1289" s="24">
        <f t="shared" si="713"/>
        <v>0</v>
      </c>
      <c r="G1289" s="24">
        <f t="shared" si="713"/>
        <v>0</v>
      </c>
      <c r="H1289" s="25">
        <f t="shared" si="713"/>
        <v>0</v>
      </c>
      <c r="I1289" s="3">
        <f t="shared" si="703"/>
        <v>0</v>
      </c>
    </row>
    <row r="1290" spans="1:9" s="2" customFormat="1" hidden="1" x14ac:dyDescent="0.2">
      <c r="A1290" s="20" t="s">
        <v>38</v>
      </c>
      <c r="B1290" s="61" t="s">
        <v>46</v>
      </c>
      <c r="C1290" s="21">
        <v>0</v>
      </c>
      <c r="D1290" s="21">
        <f t="shared" si="713"/>
        <v>0</v>
      </c>
      <c r="E1290" s="21">
        <f t="shared" ref="E1290:E1292" si="714">C1290+D1290</f>
        <v>0</v>
      </c>
      <c r="F1290" s="21">
        <f t="shared" si="713"/>
        <v>0</v>
      </c>
      <c r="G1290" s="21">
        <f t="shared" si="713"/>
        <v>0</v>
      </c>
      <c r="H1290" s="22">
        <f t="shared" si="713"/>
        <v>0</v>
      </c>
      <c r="I1290" s="3">
        <f t="shared" si="703"/>
        <v>0</v>
      </c>
    </row>
    <row r="1291" spans="1:9" s="2" customFormat="1" hidden="1" x14ac:dyDescent="0.2">
      <c r="A1291" s="20" t="s">
        <v>40</v>
      </c>
      <c r="B1291" s="61" t="s">
        <v>47</v>
      </c>
      <c r="C1291" s="21">
        <v>0</v>
      </c>
      <c r="D1291" s="21">
        <f t="shared" si="713"/>
        <v>0</v>
      </c>
      <c r="E1291" s="21">
        <f t="shared" si="714"/>
        <v>0</v>
      </c>
      <c r="F1291" s="21">
        <f t="shared" si="713"/>
        <v>0</v>
      </c>
      <c r="G1291" s="21">
        <f t="shared" si="713"/>
        <v>0</v>
      </c>
      <c r="H1291" s="22">
        <f t="shared" si="713"/>
        <v>0</v>
      </c>
      <c r="I1291" s="3">
        <f t="shared" si="703"/>
        <v>0</v>
      </c>
    </row>
    <row r="1292" spans="1:9" s="2" customFormat="1" hidden="1" x14ac:dyDescent="0.2">
      <c r="A1292" s="20" t="s">
        <v>42</v>
      </c>
      <c r="B1292" s="61" t="s">
        <v>48</v>
      </c>
      <c r="C1292" s="21">
        <v>0</v>
      </c>
      <c r="D1292" s="21">
        <f t="shared" si="713"/>
        <v>0</v>
      </c>
      <c r="E1292" s="21">
        <f t="shared" si="714"/>
        <v>0</v>
      </c>
      <c r="F1292" s="21">
        <f t="shared" si="713"/>
        <v>0</v>
      </c>
      <c r="G1292" s="21">
        <f t="shared" si="713"/>
        <v>0</v>
      </c>
      <c r="H1292" s="22">
        <f t="shared" si="713"/>
        <v>0</v>
      </c>
      <c r="I1292" s="3">
        <f t="shared" si="703"/>
        <v>0</v>
      </c>
    </row>
    <row r="1293" spans="1:9" s="2" customFormat="1" hidden="1" x14ac:dyDescent="0.2">
      <c r="A1293" s="31" t="s">
        <v>49</v>
      </c>
      <c r="B1293" s="63" t="s">
        <v>50</v>
      </c>
      <c r="C1293" s="24">
        <v>0</v>
      </c>
      <c r="D1293" s="24">
        <f t="shared" ref="D1293:H1293" si="715">SUM(D1297,D1298,D1299)</f>
        <v>0</v>
      </c>
      <c r="E1293" s="24">
        <f t="shared" si="715"/>
        <v>0</v>
      </c>
      <c r="F1293" s="24">
        <f t="shared" si="715"/>
        <v>0</v>
      </c>
      <c r="G1293" s="24">
        <f t="shared" si="715"/>
        <v>0</v>
      </c>
      <c r="H1293" s="25">
        <f t="shared" si="715"/>
        <v>0</v>
      </c>
      <c r="I1293" s="3">
        <f t="shared" si="703"/>
        <v>0</v>
      </c>
    </row>
    <row r="1294" spans="1:9" s="2" customFormat="1" hidden="1" x14ac:dyDescent="0.2">
      <c r="A1294" s="82" t="s">
        <v>1</v>
      </c>
      <c r="B1294" s="63"/>
      <c r="C1294" s="24"/>
      <c r="D1294" s="24"/>
      <c r="E1294" s="24"/>
      <c r="F1294" s="24"/>
      <c r="G1294" s="24"/>
      <c r="H1294" s="25"/>
      <c r="I1294" s="3">
        <f t="shared" si="703"/>
        <v>0</v>
      </c>
    </row>
    <row r="1295" spans="1:9" s="2" customFormat="1" hidden="1" x14ac:dyDescent="0.2">
      <c r="A1295" s="32" t="s">
        <v>36</v>
      </c>
      <c r="B1295" s="59"/>
      <c r="C1295" s="24">
        <v>0</v>
      </c>
      <c r="D1295" s="24">
        <f t="shared" ref="D1295:H1295" si="716">D1297+D1298+D1299-D1296</f>
        <v>0</v>
      </c>
      <c r="E1295" s="24">
        <f t="shared" si="716"/>
        <v>0</v>
      </c>
      <c r="F1295" s="24">
        <f t="shared" si="716"/>
        <v>0</v>
      </c>
      <c r="G1295" s="24">
        <f t="shared" si="716"/>
        <v>0</v>
      </c>
      <c r="H1295" s="25">
        <f t="shared" si="716"/>
        <v>0</v>
      </c>
      <c r="I1295" s="3">
        <f t="shared" si="703"/>
        <v>0</v>
      </c>
    </row>
    <row r="1296" spans="1:9" s="2" customFormat="1" hidden="1" x14ac:dyDescent="0.2">
      <c r="A1296" s="32" t="s">
        <v>37</v>
      </c>
      <c r="B1296" s="59"/>
      <c r="C1296" s="24">
        <v>0</v>
      </c>
      <c r="D1296" s="24">
        <f t="shared" ref="D1296:H1299" si="717">D1349</f>
        <v>0</v>
      </c>
      <c r="E1296" s="24">
        <f t="shared" si="717"/>
        <v>0</v>
      </c>
      <c r="F1296" s="24">
        <f t="shared" si="717"/>
        <v>0</v>
      </c>
      <c r="G1296" s="24">
        <f t="shared" si="717"/>
        <v>0</v>
      </c>
      <c r="H1296" s="25">
        <f t="shared" si="717"/>
        <v>0</v>
      </c>
      <c r="I1296" s="3">
        <f t="shared" si="703"/>
        <v>0</v>
      </c>
    </row>
    <row r="1297" spans="1:11" s="2" customFormat="1" hidden="1" x14ac:dyDescent="0.2">
      <c r="A1297" s="20" t="s">
        <v>38</v>
      </c>
      <c r="B1297" s="61" t="s">
        <v>51</v>
      </c>
      <c r="C1297" s="21">
        <v>0</v>
      </c>
      <c r="D1297" s="21">
        <f t="shared" si="717"/>
        <v>0</v>
      </c>
      <c r="E1297" s="21">
        <f t="shared" ref="E1297:E1299" si="718">C1297+D1297</f>
        <v>0</v>
      </c>
      <c r="F1297" s="21">
        <f t="shared" si="717"/>
        <v>0</v>
      </c>
      <c r="G1297" s="21">
        <f t="shared" si="717"/>
        <v>0</v>
      </c>
      <c r="H1297" s="22">
        <f t="shared" si="717"/>
        <v>0</v>
      </c>
      <c r="I1297" s="3">
        <f t="shared" si="703"/>
        <v>0</v>
      </c>
    </row>
    <row r="1298" spans="1:11" s="2" customFormat="1" hidden="1" x14ac:dyDescent="0.2">
      <c r="A1298" s="20" t="s">
        <v>40</v>
      </c>
      <c r="B1298" s="61" t="s">
        <v>52</v>
      </c>
      <c r="C1298" s="21">
        <v>0</v>
      </c>
      <c r="D1298" s="21">
        <f t="shared" si="717"/>
        <v>0</v>
      </c>
      <c r="E1298" s="21">
        <f t="shared" si="718"/>
        <v>0</v>
      </c>
      <c r="F1298" s="21">
        <f t="shared" si="717"/>
        <v>0</v>
      </c>
      <c r="G1298" s="21">
        <f t="shared" si="717"/>
        <v>0</v>
      </c>
      <c r="H1298" s="22">
        <f t="shared" si="717"/>
        <v>0</v>
      </c>
      <c r="I1298" s="3">
        <f t="shared" si="703"/>
        <v>0</v>
      </c>
    </row>
    <row r="1299" spans="1:11" s="2" customFormat="1" hidden="1" x14ac:dyDescent="0.2">
      <c r="A1299" s="20" t="s">
        <v>42</v>
      </c>
      <c r="B1299" s="61" t="s">
        <v>53</v>
      </c>
      <c r="C1299" s="21">
        <v>0</v>
      </c>
      <c r="D1299" s="21">
        <f t="shared" si="717"/>
        <v>0</v>
      </c>
      <c r="E1299" s="21">
        <f t="shared" si="718"/>
        <v>0</v>
      </c>
      <c r="F1299" s="21">
        <f t="shared" si="717"/>
        <v>0</v>
      </c>
      <c r="G1299" s="21">
        <f t="shared" si="717"/>
        <v>0</v>
      </c>
      <c r="H1299" s="22">
        <f t="shared" si="717"/>
        <v>0</v>
      </c>
      <c r="I1299" s="3">
        <f t="shared" si="703"/>
        <v>0</v>
      </c>
    </row>
    <row r="1300" spans="1:11" s="2" customFormat="1" hidden="1" x14ac:dyDescent="0.2">
      <c r="A1300" s="83"/>
      <c r="B1300" s="95"/>
      <c r="C1300" s="21"/>
      <c r="D1300" s="21"/>
      <c r="E1300" s="21"/>
      <c r="F1300" s="21"/>
      <c r="G1300" s="21"/>
      <c r="H1300" s="22"/>
      <c r="I1300" s="3">
        <f t="shared" si="703"/>
        <v>0</v>
      </c>
    </row>
    <row r="1301" spans="1:11" s="2" customFormat="1" hidden="1" x14ac:dyDescent="0.2">
      <c r="A1301" s="178" t="s">
        <v>133</v>
      </c>
      <c r="B1301" s="55">
        <v>20</v>
      </c>
      <c r="C1301" s="24">
        <v>0</v>
      </c>
      <c r="D1301" s="24">
        <f t="shared" ref="D1301:H1301" si="719">SUM(D1302)</f>
        <v>0</v>
      </c>
      <c r="E1301" s="24">
        <f t="shared" si="719"/>
        <v>0</v>
      </c>
      <c r="F1301" s="24">
        <f t="shared" si="719"/>
        <v>0</v>
      </c>
      <c r="G1301" s="24">
        <f t="shared" si="719"/>
        <v>0</v>
      </c>
      <c r="H1301" s="25">
        <f t="shared" si="719"/>
        <v>0</v>
      </c>
      <c r="I1301" s="3">
        <f t="shared" ref="I1301:I1302" si="720">SUM(E1301:H1301)</f>
        <v>0</v>
      </c>
    </row>
    <row r="1302" spans="1:11" s="2" customFormat="1" hidden="1" x14ac:dyDescent="0.2">
      <c r="A1302" s="179" t="s">
        <v>134</v>
      </c>
      <c r="B1302" s="56" t="s">
        <v>135</v>
      </c>
      <c r="C1302" s="21">
        <v>0</v>
      </c>
      <c r="D1302" s="21">
        <f>D1355</f>
        <v>0</v>
      </c>
      <c r="E1302" s="21">
        <f>C1302+D1302</f>
        <v>0</v>
      </c>
      <c r="F1302" s="21">
        <f t="shared" ref="F1302:H1302" si="721">F1355</f>
        <v>0</v>
      </c>
      <c r="G1302" s="21">
        <f t="shared" si="721"/>
        <v>0</v>
      </c>
      <c r="H1302" s="22">
        <f t="shared" si="721"/>
        <v>0</v>
      </c>
      <c r="I1302" s="3">
        <f t="shared" si="720"/>
        <v>0</v>
      </c>
    </row>
    <row r="1303" spans="1:11" s="2" customFormat="1" hidden="1" x14ac:dyDescent="0.2">
      <c r="A1303" s="83"/>
      <c r="B1303" s="95"/>
      <c r="C1303" s="21"/>
      <c r="D1303" s="21"/>
      <c r="E1303" s="21"/>
      <c r="F1303" s="21"/>
      <c r="G1303" s="21"/>
      <c r="H1303" s="22"/>
      <c r="I1303" s="3">
        <f t="shared" si="703"/>
        <v>0</v>
      </c>
    </row>
    <row r="1304" spans="1:11" s="2" customFormat="1" hidden="1" x14ac:dyDescent="0.2">
      <c r="A1304" s="26" t="s">
        <v>54</v>
      </c>
      <c r="B1304" s="63" t="s">
        <v>55</v>
      </c>
      <c r="C1304" s="24">
        <v>0</v>
      </c>
      <c r="D1304" s="24">
        <f t="shared" ref="D1304" si="722">D1357</f>
        <v>0</v>
      </c>
      <c r="E1304" s="24">
        <f>C1304+D1304</f>
        <v>0</v>
      </c>
      <c r="F1304" s="24">
        <f t="shared" ref="F1304:H1304" si="723">F1357</f>
        <v>0</v>
      </c>
      <c r="G1304" s="24">
        <f t="shared" si="723"/>
        <v>0</v>
      </c>
      <c r="H1304" s="25">
        <f t="shared" si="723"/>
        <v>0</v>
      </c>
      <c r="I1304" s="3">
        <f t="shared" si="703"/>
        <v>0</v>
      </c>
    </row>
    <row r="1305" spans="1:11" s="2" customFormat="1" hidden="1" x14ac:dyDescent="0.2">
      <c r="A1305" s="81"/>
      <c r="B1305" s="95"/>
      <c r="C1305" s="21"/>
      <c r="D1305" s="21"/>
      <c r="E1305" s="21"/>
      <c r="F1305" s="21"/>
      <c r="G1305" s="21"/>
      <c r="H1305" s="22"/>
      <c r="I1305" s="3">
        <f t="shared" si="703"/>
        <v>0</v>
      </c>
    </row>
    <row r="1306" spans="1:11" s="6" customFormat="1" ht="25.5" hidden="1" x14ac:dyDescent="0.2">
      <c r="A1306" s="77" t="s">
        <v>65</v>
      </c>
      <c r="B1306" s="78"/>
      <c r="C1306" s="79">
        <v>0</v>
      </c>
      <c r="D1306" s="79">
        <f t="shared" ref="D1306:H1306" si="724">D1307</f>
        <v>0</v>
      </c>
      <c r="E1306" s="79">
        <f t="shared" si="724"/>
        <v>0</v>
      </c>
      <c r="F1306" s="79">
        <f t="shared" si="724"/>
        <v>0</v>
      </c>
      <c r="G1306" s="79">
        <f t="shared" si="724"/>
        <v>0</v>
      </c>
      <c r="H1306" s="80">
        <f t="shared" si="724"/>
        <v>0</v>
      </c>
      <c r="I1306" s="3">
        <f t="shared" si="703"/>
        <v>0</v>
      </c>
    </row>
    <row r="1307" spans="1:11" s="40" customFormat="1" hidden="1" x14ac:dyDescent="0.2">
      <c r="A1307" s="36" t="s">
        <v>61</v>
      </c>
      <c r="B1307" s="65"/>
      <c r="C1307" s="37">
        <f>SUM(C1308,C1311,C1337,C1334)</f>
        <v>0</v>
      </c>
      <c r="D1307" s="37">
        <f>SUM(D1308,D1311,D1337,D1334)</f>
        <v>0</v>
      </c>
      <c r="E1307" s="37">
        <f t="shared" ref="E1307" si="725">SUM(E1308,E1311,E1337,E1334)</f>
        <v>0</v>
      </c>
      <c r="F1307" s="37">
        <f t="shared" ref="F1307" si="726">SUM(F1308,F1311,F1337,F1334)</f>
        <v>0</v>
      </c>
      <c r="G1307" s="37">
        <f t="shared" ref="G1307" si="727">SUM(G1308,G1311,G1337,G1334)</f>
        <v>0</v>
      </c>
      <c r="H1307" s="38">
        <f t="shared" ref="H1307" si="728">SUM(H1308,H1311,H1337,H1334)</f>
        <v>0</v>
      </c>
      <c r="I1307" s="3">
        <f t="shared" si="703"/>
        <v>0</v>
      </c>
    </row>
    <row r="1308" spans="1:11" s="2" customFormat="1" hidden="1" x14ac:dyDescent="0.2">
      <c r="A1308" s="20" t="s">
        <v>6</v>
      </c>
      <c r="B1308" s="48"/>
      <c r="C1308" s="21">
        <v>0</v>
      </c>
      <c r="D1308" s="21"/>
      <c r="E1308" s="21">
        <f>SUM(C1308,D1308)</f>
        <v>0</v>
      </c>
      <c r="F1308" s="21"/>
      <c r="G1308" s="21"/>
      <c r="H1308" s="22"/>
      <c r="I1308" s="3">
        <f t="shared" si="703"/>
        <v>0</v>
      </c>
      <c r="K1308" s="2">
        <v>2.5899999999999999E-2</v>
      </c>
    </row>
    <row r="1309" spans="1:11" s="2" customFormat="1" hidden="1" x14ac:dyDescent="0.2">
      <c r="A1309" s="20" t="s">
        <v>7</v>
      </c>
      <c r="B1309" s="94"/>
      <c r="C1309" s="21">
        <v>0</v>
      </c>
      <c r="D1309" s="21"/>
      <c r="E1309" s="21">
        <f t="shared" ref="E1309" si="729">SUM(C1309,D1309)</f>
        <v>0</v>
      </c>
      <c r="F1309" s="21"/>
      <c r="G1309" s="21"/>
      <c r="H1309" s="22"/>
      <c r="I1309" s="3">
        <f t="shared" si="703"/>
        <v>0</v>
      </c>
    </row>
    <row r="1310" spans="1:11" s="2" customFormat="1" hidden="1" x14ac:dyDescent="0.2">
      <c r="A1310" s="23" t="s">
        <v>111</v>
      </c>
      <c r="B1310" s="49" t="s">
        <v>103</v>
      </c>
      <c r="C1310" s="24">
        <v>0</v>
      </c>
      <c r="D1310" s="24">
        <f>SUM(D1311:D1313)</f>
        <v>0</v>
      </c>
      <c r="E1310" s="24">
        <f>SUM(C1310,D1310)</f>
        <v>0</v>
      </c>
      <c r="F1310" s="24">
        <f t="shared" ref="F1310" si="730">SUM(F1311:F1313)</f>
        <v>0</v>
      </c>
      <c r="G1310" s="24">
        <f t="shared" ref="G1310:H1310" si="731">SUM(G1311:G1313)</f>
        <v>0</v>
      </c>
      <c r="H1310" s="25">
        <f t="shared" si="731"/>
        <v>0</v>
      </c>
      <c r="I1310" s="3">
        <f t="shared" si="703"/>
        <v>0</v>
      </c>
    </row>
    <row r="1311" spans="1:11" s="2" customFormat="1" hidden="1" x14ac:dyDescent="0.2">
      <c r="A1311" s="109" t="s">
        <v>104</v>
      </c>
      <c r="B1311" s="48" t="s">
        <v>105</v>
      </c>
      <c r="C1311" s="21">
        <v>0</v>
      </c>
      <c r="D1311" s="21"/>
      <c r="E1311" s="21">
        <f t="shared" ref="E1311:E1313" si="732">SUM(C1311,D1311)</f>
        <v>0</v>
      </c>
      <c r="F1311" s="21"/>
      <c r="G1311" s="21"/>
      <c r="H1311" s="22"/>
      <c r="I1311" s="3">
        <f t="shared" si="703"/>
        <v>0</v>
      </c>
    </row>
    <row r="1312" spans="1:11" s="2" customFormat="1" hidden="1" x14ac:dyDescent="0.2">
      <c r="A1312" s="109" t="s">
        <v>106</v>
      </c>
      <c r="B1312" s="48" t="s">
        <v>107</v>
      </c>
      <c r="C1312" s="21">
        <v>0</v>
      </c>
      <c r="D1312" s="21"/>
      <c r="E1312" s="21">
        <f t="shared" si="732"/>
        <v>0</v>
      </c>
      <c r="F1312" s="21"/>
      <c r="G1312" s="21"/>
      <c r="H1312" s="22"/>
      <c r="I1312" s="3">
        <f t="shared" si="703"/>
        <v>0</v>
      </c>
    </row>
    <row r="1313" spans="1:11" s="2" customFormat="1" hidden="1" x14ac:dyDescent="0.2">
      <c r="A1313" s="109" t="s">
        <v>108</v>
      </c>
      <c r="B1313" s="48" t="s">
        <v>109</v>
      </c>
      <c r="C1313" s="21">
        <v>0</v>
      </c>
      <c r="D1313" s="21"/>
      <c r="E1313" s="21">
        <f t="shared" si="732"/>
        <v>0</v>
      </c>
      <c r="F1313" s="21"/>
      <c r="G1313" s="21"/>
      <c r="H1313" s="22"/>
      <c r="I1313" s="3">
        <f t="shared" si="703"/>
        <v>0</v>
      </c>
    </row>
    <row r="1314" spans="1:11" s="2" customFormat="1" ht="25.5" hidden="1" x14ac:dyDescent="0.2">
      <c r="A1314" s="23" t="s">
        <v>9</v>
      </c>
      <c r="B1314" s="49" t="s">
        <v>10</v>
      </c>
      <c r="C1314" s="24">
        <v>0</v>
      </c>
      <c r="D1314" s="24">
        <f t="shared" ref="D1314:H1314" si="733">SUM(D1315,D1319,D1323)</f>
        <v>0</v>
      </c>
      <c r="E1314" s="24">
        <f t="shared" si="733"/>
        <v>0</v>
      </c>
      <c r="F1314" s="24">
        <f t="shared" si="733"/>
        <v>0</v>
      </c>
      <c r="G1314" s="24">
        <f t="shared" si="733"/>
        <v>0</v>
      </c>
      <c r="H1314" s="25">
        <f t="shared" si="733"/>
        <v>0</v>
      </c>
      <c r="I1314" s="3">
        <f t="shared" si="703"/>
        <v>0</v>
      </c>
    </row>
    <row r="1315" spans="1:11" s="2" customFormat="1" hidden="1" x14ac:dyDescent="0.2">
      <c r="A1315" s="26" t="s">
        <v>11</v>
      </c>
      <c r="B1315" s="50" t="s">
        <v>12</v>
      </c>
      <c r="C1315" s="24">
        <v>0</v>
      </c>
      <c r="D1315" s="24">
        <f t="shared" ref="D1315:H1315" si="734">SUM(D1316:D1318)</f>
        <v>0</v>
      </c>
      <c r="E1315" s="24">
        <f t="shared" si="734"/>
        <v>0</v>
      </c>
      <c r="F1315" s="24">
        <f t="shared" si="734"/>
        <v>0</v>
      </c>
      <c r="G1315" s="24">
        <f t="shared" si="734"/>
        <v>0</v>
      </c>
      <c r="H1315" s="25">
        <f t="shared" si="734"/>
        <v>0</v>
      </c>
      <c r="I1315" s="3">
        <f t="shared" si="703"/>
        <v>0</v>
      </c>
      <c r="K1315" s="2">
        <v>0.84489999999999998</v>
      </c>
    </row>
    <row r="1316" spans="1:11" s="2" customFormat="1" hidden="1" x14ac:dyDescent="0.2">
      <c r="A1316" s="27" t="s">
        <v>13</v>
      </c>
      <c r="B1316" s="51" t="s">
        <v>14</v>
      </c>
      <c r="C1316" s="21">
        <v>0</v>
      </c>
      <c r="D1316" s="21"/>
      <c r="E1316" s="21">
        <f t="shared" ref="E1316:E1318" si="735">SUM(C1316,D1316)</f>
        <v>0</v>
      </c>
      <c r="F1316" s="21"/>
      <c r="G1316" s="21"/>
      <c r="H1316" s="22"/>
      <c r="I1316" s="3">
        <f t="shared" si="703"/>
        <v>0</v>
      </c>
    </row>
    <row r="1317" spans="1:11" s="2" customFormat="1" hidden="1" x14ac:dyDescent="0.2">
      <c r="A1317" s="27" t="s">
        <v>15</v>
      </c>
      <c r="B1317" s="52" t="s">
        <v>16</v>
      </c>
      <c r="C1317" s="21">
        <v>0</v>
      </c>
      <c r="D1317" s="21"/>
      <c r="E1317" s="21">
        <f t="shared" si="735"/>
        <v>0</v>
      </c>
      <c r="F1317" s="21"/>
      <c r="G1317" s="21"/>
      <c r="H1317" s="22"/>
      <c r="I1317" s="3">
        <f t="shared" si="703"/>
        <v>0</v>
      </c>
    </row>
    <row r="1318" spans="1:11" s="2" customFormat="1" hidden="1" x14ac:dyDescent="0.2">
      <c r="A1318" s="27" t="s">
        <v>17</v>
      </c>
      <c r="B1318" s="52" t="s">
        <v>18</v>
      </c>
      <c r="C1318" s="21">
        <v>0</v>
      </c>
      <c r="D1318" s="21"/>
      <c r="E1318" s="21">
        <f t="shared" si="735"/>
        <v>0</v>
      </c>
      <c r="F1318" s="21"/>
      <c r="G1318" s="21"/>
      <c r="H1318" s="22"/>
      <c r="I1318" s="3">
        <f t="shared" si="703"/>
        <v>0</v>
      </c>
    </row>
    <row r="1319" spans="1:11" s="2" customFormat="1" hidden="1" x14ac:dyDescent="0.2">
      <c r="A1319" s="26" t="s">
        <v>19</v>
      </c>
      <c r="B1319" s="53" t="s">
        <v>20</v>
      </c>
      <c r="C1319" s="24">
        <v>0</v>
      </c>
      <c r="D1319" s="24">
        <f t="shared" ref="D1319:H1319" si="736">SUM(D1320:D1322)</f>
        <v>0</v>
      </c>
      <c r="E1319" s="24">
        <f t="shared" si="736"/>
        <v>0</v>
      </c>
      <c r="F1319" s="24">
        <f t="shared" si="736"/>
        <v>0</v>
      </c>
      <c r="G1319" s="24">
        <f t="shared" si="736"/>
        <v>0</v>
      </c>
      <c r="H1319" s="25">
        <f t="shared" si="736"/>
        <v>0</v>
      </c>
      <c r="I1319" s="3">
        <f t="shared" si="703"/>
        <v>0</v>
      </c>
    </row>
    <row r="1320" spans="1:11" s="2" customFormat="1" hidden="1" x14ac:dyDescent="0.2">
      <c r="A1320" s="27" t="s">
        <v>13</v>
      </c>
      <c r="B1320" s="52" t="s">
        <v>21</v>
      </c>
      <c r="C1320" s="21">
        <v>0</v>
      </c>
      <c r="D1320" s="21"/>
      <c r="E1320" s="21">
        <f t="shared" ref="E1320:E1322" si="737">SUM(C1320,D1320)</f>
        <v>0</v>
      </c>
      <c r="F1320" s="21"/>
      <c r="G1320" s="21"/>
      <c r="H1320" s="22"/>
      <c r="I1320" s="3">
        <f t="shared" si="703"/>
        <v>0</v>
      </c>
    </row>
    <row r="1321" spans="1:11" s="2" customFormat="1" hidden="1" x14ac:dyDescent="0.2">
      <c r="A1321" s="27" t="s">
        <v>15</v>
      </c>
      <c r="B1321" s="52" t="s">
        <v>22</v>
      </c>
      <c r="C1321" s="21">
        <v>0</v>
      </c>
      <c r="D1321" s="21"/>
      <c r="E1321" s="21">
        <f t="shared" si="737"/>
        <v>0</v>
      </c>
      <c r="F1321" s="21"/>
      <c r="G1321" s="21"/>
      <c r="H1321" s="22"/>
      <c r="I1321" s="3">
        <f t="shared" si="703"/>
        <v>0</v>
      </c>
    </row>
    <row r="1322" spans="1:11" s="2" customFormat="1" hidden="1" x14ac:dyDescent="0.2">
      <c r="A1322" s="27" t="s">
        <v>17</v>
      </c>
      <c r="B1322" s="52" t="s">
        <v>23</v>
      </c>
      <c r="C1322" s="21">
        <v>0</v>
      </c>
      <c r="D1322" s="21"/>
      <c r="E1322" s="21">
        <f t="shared" si="737"/>
        <v>0</v>
      </c>
      <c r="F1322" s="21"/>
      <c r="G1322" s="21"/>
      <c r="H1322" s="22"/>
      <c r="I1322" s="3">
        <f t="shared" si="703"/>
        <v>0</v>
      </c>
    </row>
    <row r="1323" spans="1:11" s="2" customFormat="1" hidden="1" x14ac:dyDescent="0.2">
      <c r="A1323" s="26" t="s">
        <v>24</v>
      </c>
      <c r="B1323" s="53" t="s">
        <v>25</v>
      </c>
      <c r="C1323" s="24">
        <v>0</v>
      </c>
      <c r="D1323" s="24">
        <f t="shared" ref="D1323:H1323" si="738">SUM(D1324:D1326)</f>
        <v>0</v>
      </c>
      <c r="E1323" s="24">
        <f t="shared" si="738"/>
        <v>0</v>
      </c>
      <c r="F1323" s="24">
        <f t="shared" si="738"/>
        <v>0</v>
      </c>
      <c r="G1323" s="24">
        <f t="shared" si="738"/>
        <v>0</v>
      </c>
      <c r="H1323" s="25">
        <f t="shared" si="738"/>
        <v>0</v>
      </c>
      <c r="I1323" s="3">
        <f t="shared" si="703"/>
        <v>0</v>
      </c>
    </row>
    <row r="1324" spans="1:11" s="2" customFormat="1" hidden="1" x14ac:dyDescent="0.2">
      <c r="A1324" s="27" t="s">
        <v>13</v>
      </c>
      <c r="B1324" s="52" t="s">
        <v>26</v>
      </c>
      <c r="C1324" s="21">
        <v>0</v>
      </c>
      <c r="D1324" s="21"/>
      <c r="E1324" s="21">
        <f t="shared" ref="E1324:E1326" si="739">SUM(C1324,D1324)</f>
        <v>0</v>
      </c>
      <c r="F1324" s="21"/>
      <c r="G1324" s="21"/>
      <c r="H1324" s="22"/>
      <c r="I1324" s="3">
        <f t="shared" si="703"/>
        <v>0</v>
      </c>
    </row>
    <row r="1325" spans="1:11" s="2" customFormat="1" hidden="1" x14ac:dyDescent="0.2">
      <c r="A1325" s="27" t="s">
        <v>15</v>
      </c>
      <c r="B1325" s="52" t="s">
        <v>27</v>
      </c>
      <c r="C1325" s="21">
        <v>0</v>
      </c>
      <c r="D1325" s="21"/>
      <c r="E1325" s="21">
        <f t="shared" si="739"/>
        <v>0</v>
      </c>
      <c r="F1325" s="21"/>
      <c r="G1325" s="21"/>
      <c r="H1325" s="22"/>
      <c r="I1325" s="3">
        <f t="shared" si="703"/>
        <v>0</v>
      </c>
    </row>
    <row r="1326" spans="1:11" s="2" customFormat="1" hidden="1" x14ac:dyDescent="0.2">
      <c r="A1326" s="27" t="s">
        <v>17</v>
      </c>
      <c r="B1326" s="52" t="s">
        <v>28</v>
      </c>
      <c r="C1326" s="21">
        <v>0</v>
      </c>
      <c r="D1326" s="21"/>
      <c r="E1326" s="21">
        <f t="shared" si="739"/>
        <v>0</v>
      </c>
      <c r="F1326" s="21"/>
      <c r="G1326" s="21"/>
      <c r="H1326" s="22"/>
      <c r="I1326" s="3">
        <f t="shared" si="703"/>
        <v>0</v>
      </c>
    </row>
    <row r="1327" spans="1:11" s="40" customFormat="1" hidden="1" x14ac:dyDescent="0.2">
      <c r="A1327" s="36" t="s">
        <v>80</v>
      </c>
      <c r="B1327" s="65"/>
      <c r="C1327" s="37">
        <f>SUM(C1328,C1331,C1357,C1354)</f>
        <v>0</v>
      </c>
      <c r="D1327" s="37">
        <f>SUM(D1328,D1331,D1357,D1354)</f>
        <v>0</v>
      </c>
      <c r="E1327" s="37">
        <f t="shared" ref="E1327" si="740">SUM(E1328,E1331,E1357,E1354)</f>
        <v>0</v>
      </c>
      <c r="F1327" s="37">
        <f t="shared" ref="F1327" si="741">SUM(F1328,F1331,F1357,F1354)</f>
        <v>0</v>
      </c>
      <c r="G1327" s="37">
        <f t="shared" ref="G1327" si="742">SUM(G1328,G1331,G1357,G1354)</f>
        <v>0</v>
      </c>
      <c r="H1327" s="38">
        <f t="shared" ref="H1327" si="743">SUM(H1328,H1331,H1357,H1354)</f>
        <v>0</v>
      </c>
      <c r="I1327" s="3">
        <f t="shared" si="703"/>
        <v>0</v>
      </c>
    </row>
    <row r="1328" spans="1:11" s="2" customFormat="1" hidden="1" x14ac:dyDescent="0.2">
      <c r="A1328" s="31" t="s">
        <v>30</v>
      </c>
      <c r="B1328" s="55">
        <v>20</v>
      </c>
      <c r="C1328" s="24">
        <v>0</v>
      </c>
      <c r="D1328" s="24">
        <f t="shared" ref="D1328:H1328" si="744">SUM(D1329)</f>
        <v>0</v>
      </c>
      <c r="E1328" s="24">
        <f t="shared" si="744"/>
        <v>0</v>
      </c>
      <c r="F1328" s="24">
        <f t="shared" si="744"/>
        <v>0</v>
      </c>
      <c r="G1328" s="24">
        <f t="shared" si="744"/>
        <v>0</v>
      </c>
      <c r="H1328" s="25">
        <f t="shared" si="744"/>
        <v>0</v>
      </c>
      <c r="I1328" s="3">
        <f t="shared" si="703"/>
        <v>0</v>
      </c>
    </row>
    <row r="1329" spans="1:11" s="2" customFormat="1" hidden="1" x14ac:dyDescent="0.2">
      <c r="A1329" s="27" t="s">
        <v>31</v>
      </c>
      <c r="B1329" s="56" t="s">
        <v>32</v>
      </c>
      <c r="C1329" s="21">
        <v>0</v>
      </c>
      <c r="D1329" s="21"/>
      <c r="E1329" s="21">
        <f>C1329+D1329</f>
        <v>0</v>
      </c>
      <c r="F1329" s="21"/>
      <c r="G1329" s="21"/>
      <c r="H1329" s="22"/>
      <c r="I1329" s="3">
        <f t="shared" si="703"/>
        <v>0</v>
      </c>
    </row>
    <row r="1330" spans="1:11" s="2" customFormat="1" hidden="1" x14ac:dyDescent="0.2">
      <c r="A1330" s="27"/>
      <c r="B1330" s="51"/>
      <c r="C1330" s="21"/>
      <c r="D1330" s="21"/>
      <c r="E1330" s="21"/>
      <c r="F1330" s="21"/>
      <c r="G1330" s="21"/>
      <c r="H1330" s="22"/>
      <c r="I1330" s="3">
        <f t="shared" si="703"/>
        <v>0</v>
      </c>
    </row>
    <row r="1331" spans="1:11" s="2" customFormat="1" ht="25.5" hidden="1" x14ac:dyDescent="0.2">
      <c r="A1331" s="110" t="s">
        <v>112</v>
      </c>
      <c r="B1331" s="57">
        <v>60</v>
      </c>
      <c r="C1331" s="24">
        <v>0</v>
      </c>
      <c r="D1331" s="24">
        <f t="shared" ref="D1331:H1331" si="745">SUM(D1332,D1339,D1346)</f>
        <v>0</v>
      </c>
      <c r="E1331" s="24">
        <f t="shared" si="745"/>
        <v>0</v>
      </c>
      <c r="F1331" s="24">
        <f t="shared" si="745"/>
        <v>0</v>
      </c>
      <c r="G1331" s="24">
        <f t="shared" si="745"/>
        <v>0</v>
      </c>
      <c r="H1331" s="25">
        <f t="shared" si="745"/>
        <v>0</v>
      </c>
      <c r="I1331" s="3">
        <f t="shared" si="703"/>
        <v>0</v>
      </c>
    </row>
    <row r="1332" spans="1:11" s="2" customFormat="1" ht="25.5" hidden="1" x14ac:dyDescent="0.2">
      <c r="A1332" s="31" t="s">
        <v>113</v>
      </c>
      <c r="B1332" s="58">
        <v>60</v>
      </c>
      <c r="C1332" s="24">
        <v>0</v>
      </c>
      <c r="D1332" s="24">
        <f t="shared" ref="D1332:H1332" si="746">SUM(D1336,D1337,D1338)</f>
        <v>0</v>
      </c>
      <c r="E1332" s="24">
        <f t="shared" si="746"/>
        <v>0</v>
      </c>
      <c r="F1332" s="24">
        <f t="shared" si="746"/>
        <v>0</v>
      </c>
      <c r="G1332" s="24">
        <f t="shared" si="746"/>
        <v>0</v>
      </c>
      <c r="H1332" s="25">
        <f t="shared" si="746"/>
        <v>0</v>
      </c>
      <c r="I1332" s="3">
        <f t="shared" si="703"/>
        <v>0</v>
      </c>
    </row>
    <row r="1333" spans="1:11" s="2" customFormat="1" hidden="1" x14ac:dyDescent="0.2">
      <c r="A1333" s="32" t="s">
        <v>1</v>
      </c>
      <c r="B1333" s="59"/>
      <c r="C1333" s="24"/>
      <c r="D1333" s="24"/>
      <c r="E1333" s="24"/>
      <c r="F1333" s="24"/>
      <c r="G1333" s="24"/>
      <c r="H1333" s="25"/>
      <c r="I1333" s="3">
        <f t="shared" si="703"/>
        <v>0</v>
      </c>
    </row>
    <row r="1334" spans="1:11" s="2" customFormat="1" hidden="1" x14ac:dyDescent="0.2">
      <c r="A1334" s="32" t="s">
        <v>36</v>
      </c>
      <c r="B1334" s="59"/>
      <c r="C1334" s="24">
        <v>0</v>
      </c>
      <c r="D1334" s="24">
        <f t="shared" ref="D1334:E1334" si="747">D1336+D1337+D1338-D1335</f>
        <v>0</v>
      </c>
      <c r="E1334" s="24">
        <f t="shared" si="747"/>
        <v>0</v>
      </c>
      <c r="F1334" s="24">
        <f>F1336+F1337+F1338-F1335</f>
        <v>0</v>
      </c>
      <c r="G1334" s="24">
        <f t="shared" ref="G1334:H1334" si="748">G1336+G1337+G1338-G1335</f>
        <v>0</v>
      </c>
      <c r="H1334" s="25">
        <f t="shared" si="748"/>
        <v>0</v>
      </c>
      <c r="I1334" s="3">
        <f t="shared" si="703"/>
        <v>0</v>
      </c>
    </row>
    <row r="1335" spans="1:11" s="2" customFormat="1" hidden="1" x14ac:dyDescent="0.2">
      <c r="A1335" s="32" t="s">
        <v>37</v>
      </c>
      <c r="B1335" s="59"/>
      <c r="C1335" s="24">
        <v>0</v>
      </c>
      <c r="D1335" s="24"/>
      <c r="E1335" s="24">
        <f t="shared" ref="E1335:E1338" si="749">C1335+D1335</f>
        <v>0</v>
      </c>
      <c r="F1335" s="24"/>
      <c r="G1335" s="24"/>
      <c r="H1335" s="25"/>
      <c r="I1335" s="3">
        <f t="shared" si="703"/>
        <v>0</v>
      </c>
    </row>
    <row r="1336" spans="1:11" s="2" customFormat="1" hidden="1" x14ac:dyDescent="0.2">
      <c r="A1336" s="20" t="s">
        <v>114</v>
      </c>
      <c r="B1336" s="60" t="s">
        <v>126</v>
      </c>
      <c r="C1336" s="21">
        <v>0</v>
      </c>
      <c r="D1336" s="21"/>
      <c r="E1336" s="21">
        <f t="shared" si="749"/>
        <v>0</v>
      </c>
      <c r="F1336" s="21"/>
      <c r="G1336" s="21"/>
      <c r="H1336" s="22"/>
      <c r="I1336" s="3">
        <f t="shared" si="703"/>
        <v>0</v>
      </c>
      <c r="J1336" s="2">
        <v>2.5899999999999999E-2</v>
      </c>
      <c r="K1336" s="2">
        <v>0.12920000000000001</v>
      </c>
    </row>
    <row r="1337" spans="1:11" s="2" customFormat="1" hidden="1" x14ac:dyDescent="0.2">
      <c r="A1337" s="20" t="s">
        <v>106</v>
      </c>
      <c r="B1337" s="60" t="s">
        <v>130</v>
      </c>
      <c r="C1337" s="21">
        <v>0</v>
      </c>
      <c r="D1337" s="21"/>
      <c r="E1337" s="21">
        <f t="shared" si="749"/>
        <v>0</v>
      </c>
      <c r="F1337" s="21"/>
      <c r="G1337" s="21"/>
      <c r="H1337" s="22"/>
      <c r="I1337" s="3">
        <f t="shared" si="703"/>
        <v>0</v>
      </c>
      <c r="J1337" s="2">
        <v>0.84489999999999998</v>
      </c>
    </row>
    <row r="1338" spans="1:11" s="2" customFormat="1" hidden="1" x14ac:dyDescent="0.2">
      <c r="A1338" s="20" t="s">
        <v>108</v>
      </c>
      <c r="B1338" s="61" t="s">
        <v>127</v>
      </c>
      <c r="C1338" s="21">
        <v>0</v>
      </c>
      <c r="D1338" s="21"/>
      <c r="E1338" s="21">
        <f t="shared" si="749"/>
        <v>0</v>
      </c>
      <c r="F1338" s="21"/>
      <c r="G1338" s="21"/>
      <c r="H1338" s="22"/>
      <c r="I1338" s="3">
        <f t="shared" si="703"/>
        <v>0</v>
      </c>
    </row>
    <row r="1339" spans="1:11" s="2" customFormat="1" hidden="1" x14ac:dyDescent="0.2">
      <c r="A1339" s="31" t="s">
        <v>44</v>
      </c>
      <c r="B1339" s="62" t="s">
        <v>45</v>
      </c>
      <c r="C1339" s="24">
        <v>0</v>
      </c>
      <c r="D1339" s="24">
        <f t="shared" ref="D1339:H1339" si="750">SUM(D1343,D1344,D1345)</f>
        <v>0</v>
      </c>
      <c r="E1339" s="24">
        <f t="shared" si="750"/>
        <v>0</v>
      </c>
      <c r="F1339" s="24">
        <f t="shared" si="750"/>
        <v>0</v>
      </c>
      <c r="G1339" s="24">
        <f t="shared" si="750"/>
        <v>0</v>
      </c>
      <c r="H1339" s="25">
        <f t="shared" si="750"/>
        <v>0</v>
      </c>
      <c r="I1339" s="3">
        <f t="shared" si="703"/>
        <v>0</v>
      </c>
    </row>
    <row r="1340" spans="1:11" s="2" customFormat="1" hidden="1" x14ac:dyDescent="0.2">
      <c r="A1340" s="82" t="s">
        <v>1</v>
      </c>
      <c r="B1340" s="62"/>
      <c r="C1340" s="24"/>
      <c r="D1340" s="24"/>
      <c r="E1340" s="24"/>
      <c r="F1340" s="24"/>
      <c r="G1340" s="24"/>
      <c r="H1340" s="25"/>
      <c r="I1340" s="3">
        <f t="shared" si="703"/>
        <v>0</v>
      </c>
    </row>
    <row r="1341" spans="1:11" s="2" customFormat="1" hidden="1" x14ac:dyDescent="0.2">
      <c r="A1341" s="32" t="s">
        <v>36</v>
      </c>
      <c r="B1341" s="59"/>
      <c r="C1341" s="24">
        <v>0</v>
      </c>
      <c r="D1341" s="24">
        <f t="shared" ref="D1341:H1341" si="751">D1343+D1344+D1345-D1342</f>
        <v>0</v>
      </c>
      <c r="E1341" s="24">
        <f t="shared" si="751"/>
        <v>0</v>
      </c>
      <c r="F1341" s="24">
        <f t="shared" si="751"/>
        <v>0</v>
      </c>
      <c r="G1341" s="24">
        <f t="shared" si="751"/>
        <v>0</v>
      </c>
      <c r="H1341" s="25">
        <f t="shared" si="751"/>
        <v>0</v>
      </c>
      <c r="I1341" s="3">
        <f t="shared" si="703"/>
        <v>0</v>
      </c>
    </row>
    <row r="1342" spans="1:11" s="2" customFormat="1" hidden="1" x14ac:dyDescent="0.2">
      <c r="A1342" s="32" t="s">
        <v>37</v>
      </c>
      <c r="B1342" s="59"/>
      <c r="C1342" s="24">
        <v>0</v>
      </c>
      <c r="D1342" s="24"/>
      <c r="E1342" s="24">
        <f t="shared" ref="E1342:E1345" si="752">C1342+D1342</f>
        <v>0</v>
      </c>
      <c r="F1342" s="24"/>
      <c r="G1342" s="24"/>
      <c r="H1342" s="25"/>
      <c r="I1342" s="3">
        <f t="shared" si="703"/>
        <v>0</v>
      </c>
    </row>
    <row r="1343" spans="1:11" s="2" customFormat="1" hidden="1" x14ac:dyDescent="0.2">
      <c r="A1343" s="20" t="s">
        <v>38</v>
      </c>
      <c r="B1343" s="61" t="s">
        <v>46</v>
      </c>
      <c r="C1343" s="21">
        <v>0</v>
      </c>
      <c r="D1343" s="21"/>
      <c r="E1343" s="21">
        <f t="shared" si="752"/>
        <v>0</v>
      </c>
      <c r="F1343" s="21"/>
      <c r="G1343" s="21"/>
      <c r="H1343" s="22"/>
      <c r="I1343" s="3">
        <f t="shared" ref="I1343:I1412" si="753">SUM(E1343:H1343)</f>
        <v>0</v>
      </c>
    </row>
    <row r="1344" spans="1:11" s="2" customFormat="1" hidden="1" x14ac:dyDescent="0.2">
      <c r="A1344" s="20" t="s">
        <v>40</v>
      </c>
      <c r="B1344" s="61" t="s">
        <v>47</v>
      </c>
      <c r="C1344" s="21">
        <v>0</v>
      </c>
      <c r="D1344" s="21"/>
      <c r="E1344" s="21">
        <f t="shared" si="752"/>
        <v>0</v>
      </c>
      <c r="F1344" s="21"/>
      <c r="G1344" s="21"/>
      <c r="H1344" s="22"/>
      <c r="I1344" s="3">
        <f t="shared" si="753"/>
        <v>0</v>
      </c>
    </row>
    <row r="1345" spans="1:9" s="2" customFormat="1" hidden="1" x14ac:dyDescent="0.2">
      <c r="A1345" s="20" t="s">
        <v>42</v>
      </c>
      <c r="B1345" s="61" t="s">
        <v>48</v>
      </c>
      <c r="C1345" s="21">
        <v>0</v>
      </c>
      <c r="D1345" s="21"/>
      <c r="E1345" s="21">
        <f t="shared" si="752"/>
        <v>0</v>
      </c>
      <c r="F1345" s="21"/>
      <c r="G1345" s="21"/>
      <c r="H1345" s="22"/>
      <c r="I1345" s="3">
        <f t="shared" si="753"/>
        <v>0</v>
      </c>
    </row>
    <row r="1346" spans="1:9" s="2" customFormat="1" hidden="1" x14ac:dyDescent="0.2">
      <c r="A1346" s="31" t="s">
        <v>49</v>
      </c>
      <c r="B1346" s="63" t="s">
        <v>50</v>
      </c>
      <c r="C1346" s="24">
        <v>0</v>
      </c>
      <c r="D1346" s="24">
        <f t="shared" ref="D1346:H1346" si="754">SUM(D1350,D1351,D1352)</f>
        <v>0</v>
      </c>
      <c r="E1346" s="24">
        <f t="shared" si="754"/>
        <v>0</v>
      </c>
      <c r="F1346" s="24">
        <f t="shared" si="754"/>
        <v>0</v>
      </c>
      <c r="G1346" s="24">
        <f t="shared" si="754"/>
        <v>0</v>
      </c>
      <c r="H1346" s="25">
        <f t="shared" si="754"/>
        <v>0</v>
      </c>
      <c r="I1346" s="3">
        <f t="shared" si="753"/>
        <v>0</v>
      </c>
    </row>
    <row r="1347" spans="1:9" s="2" customFormat="1" hidden="1" x14ac:dyDescent="0.2">
      <c r="A1347" s="82" t="s">
        <v>1</v>
      </c>
      <c r="B1347" s="63"/>
      <c r="C1347" s="24"/>
      <c r="D1347" s="24"/>
      <c r="E1347" s="24"/>
      <c r="F1347" s="24"/>
      <c r="G1347" s="24"/>
      <c r="H1347" s="25"/>
      <c r="I1347" s="3">
        <f t="shared" si="753"/>
        <v>0</v>
      </c>
    </row>
    <row r="1348" spans="1:9" s="2" customFormat="1" hidden="1" x14ac:dyDescent="0.2">
      <c r="A1348" s="32" t="s">
        <v>36</v>
      </c>
      <c r="B1348" s="59"/>
      <c r="C1348" s="24">
        <v>0</v>
      </c>
      <c r="D1348" s="24">
        <f t="shared" ref="D1348:H1348" si="755">D1350+D1351+D1352-D1349</f>
        <v>0</v>
      </c>
      <c r="E1348" s="24">
        <f t="shared" si="755"/>
        <v>0</v>
      </c>
      <c r="F1348" s="24">
        <f t="shared" si="755"/>
        <v>0</v>
      </c>
      <c r="G1348" s="24">
        <f t="shared" si="755"/>
        <v>0</v>
      </c>
      <c r="H1348" s="25">
        <f t="shared" si="755"/>
        <v>0</v>
      </c>
      <c r="I1348" s="3">
        <f t="shared" si="753"/>
        <v>0</v>
      </c>
    </row>
    <row r="1349" spans="1:9" s="2" customFormat="1" hidden="1" x14ac:dyDescent="0.2">
      <c r="A1349" s="32" t="s">
        <v>37</v>
      </c>
      <c r="B1349" s="59"/>
      <c r="C1349" s="24">
        <v>0</v>
      </c>
      <c r="D1349" s="24"/>
      <c r="E1349" s="24">
        <f t="shared" ref="E1349:E1352" si="756">C1349+D1349</f>
        <v>0</v>
      </c>
      <c r="F1349" s="24"/>
      <c r="G1349" s="24"/>
      <c r="H1349" s="25"/>
      <c r="I1349" s="3">
        <f t="shared" si="753"/>
        <v>0</v>
      </c>
    </row>
    <row r="1350" spans="1:9" s="2" customFormat="1" hidden="1" x14ac:dyDescent="0.2">
      <c r="A1350" s="20" t="s">
        <v>38</v>
      </c>
      <c r="B1350" s="61" t="s">
        <v>51</v>
      </c>
      <c r="C1350" s="21">
        <v>0</v>
      </c>
      <c r="D1350" s="21"/>
      <c r="E1350" s="21">
        <f t="shared" si="756"/>
        <v>0</v>
      </c>
      <c r="F1350" s="21"/>
      <c r="G1350" s="21"/>
      <c r="H1350" s="22"/>
      <c r="I1350" s="3">
        <f t="shared" si="753"/>
        <v>0</v>
      </c>
    </row>
    <row r="1351" spans="1:9" s="2" customFormat="1" hidden="1" x14ac:dyDescent="0.2">
      <c r="A1351" s="20" t="s">
        <v>40</v>
      </c>
      <c r="B1351" s="61" t="s">
        <v>52</v>
      </c>
      <c r="C1351" s="21">
        <v>0</v>
      </c>
      <c r="D1351" s="21"/>
      <c r="E1351" s="21">
        <f t="shared" si="756"/>
        <v>0</v>
      </c>
      <c r="F1351" s="21"/>
      <c r="G1351" s="21"/>
      <c r="H1351" s="22"/>
      <c r="I1351" s="3">
        <f t="shared" si="753"/>
        <v>0</v>
      </c>
    </row>
    <row r="1352" spans="1:9" s="2" customFormat="1" hidden="1" x14ac:dyDescent="0.2">
      <c r="A1352" s="20" t="s">
        <v>42</v>
      </c>
      <c r="B1352" s="61" t="s">
        <v>53</v>
      </c>
      <c r="C1352" s="21">
        <v>0</v>
      </c>
      <c r="D1352" s="21"/>
      <c r="E1352" s="21">
        <f t="shared" si="756"/>
        <v>0</v>
      </c>
      <c r="F1352" s="21"/>
      <c r="G1352" s="21"/>
      <c r="H1352" s="22"/>
      <c r="I1352" s="3">
        <f t="shared" si="753"/>
        <v>0</v>
      </c>
    </row>
    <row r="1353" spans="1:9" s="2" customFormat="1" hidden="1" x14ac:dyDescent="0.2">
      <c r="A1353" s="83"/>
      <c r="B1353" s="95"/>
      <c r="C1353" s="21"/>
      <c r="D1353" s="21"/>
      <c r="E1353" s="21"/>
      <c r="F1353" s="21"/>
      <c r="G1353" s="21"/>
      <c r="H1353" s="22"/>
      <c r="I1353" s="3">
        <f t="shared" ref="I1353" si="757">SUM(E1353:H1353)</f>
        <v>0</v>
      </c>
    </row>
    <row r="1354" spans="1:9" s="2" customFormat="1" hidden="1" x14ac:dyDescent="0.2">
      <c r="A1354" s="31" t="s">
        <v>133</v>
      </c>
      <c r="B1354" s="55">
        <v>71</v>
      </c>
      <c r="C1354" s="24">
        <v>0</v>
      </c>
      <c r="D1354" s="24">
        <f t="shared" ref="D1354:H1354" si="758">SUM(D1355)</f>
        <v>0</v>
      </c>
      <c r="E1354" s="24">
        <f t="shared" si="758"/>
        <v>0</v>
      </c>
      <c r="F1354" s="24">
        <f t="shared" si="758"/>
        <v>0</v>
      </c>
      <c r="G1354" s="24">
        <f t="shared" si="758"/>
        <v>0</v>
      </c>
      <c r="H1354" s="25">
        <f t="shared" si="758"/>
        <v>0</v>
      </c>
      <c r="I1354" s="3">
        <f t="shared" ref="I1354:I1355" si="759">SUM(E1354:H1354)</f>
        <v>0</v>
      </c>
    </row>
    <row r="1355" spans="1:9" s="2" customFormat="1" hidden="1" x14ac:dyDescent="0.2">
      <c r="A1355" s="27" t="s">
        <v>134</v>
      </c>
      <c r="B1355" s="56" t="s">
        <v>135</v>
      </c>
      <c r="C1355" s="21">
        <v>0</v>
      </c>
      <c r="D1355" s="21"/>
      <c r="E1355" s="21">
        <f>C1355+D1355</f>
        <v>0</v>
      </c>
      <c r="F1355" s="21"/>
      <c r="G1355" s="21"/>
      <c r="H1355" s="22"/>
      <c r="I1355" s="3">
        <f t="shared" si="759"/>
        <v>0</v>
      </c>
    </row>
    <row r="1356" spans="1:9" s="2" customFormat="1" hidden="1" x14ac:dyDescent="0.2">
      <c r="A1356" s="83"/>
      <c r="B1356" s="95"/>
      <c r="C1356" s="21"/>
      <c r="D1356" s="21"/>
      <c r="E1356" s="21"/>
      <c r="F1356" s="21"/>
      <c r="G1356" s="21"/>
      <c r="H1356" s="22"/>
      <c r="I1356" s="3">
        <f t="shared" si="753"/>
        <v>0</v>
      </c>
    </row>
    <row r="1357" spans="1:9" s="2" customFormat="1" hidden="1" x14ac:dyDescent="0.2">
      <c r="A1357" s="26" t="s">
        <v>54</v>
      </c>
      <c r="B1357" s="63" t="s">
        <v>55</v>
      </c>
      <c r="C1357" s="24">
        <v>0</v>
      </c>
      <c r="D1357" s="24"/>
      <c r="E1357" s="24">
        <f>C1357+D1357</f>
        <v>0</v>
      </c>
      <c r="F1357" s="24"/>
      <c r="G1357" s="24"/>
      <c r="H1357" s="25"/>
      <c r="I1357" s="3">
        <f t="shared" si="753"/>
        <v>0</v>
      </c>
    </row>
    <row r="1358" spans="1:9" s="2" customFormat="1" hidden="1" x14ac:dyDescent="0.2">
      <c r="A1358" s="83"/>
      <c r="B1358" s="95"/>
      <c r="C1358" s="21"/>
      <c r="D1358" s="21"/>
      <c r="E1358" s="21"/>
      <c r="F1358" s="21"/>
      <c r="G1358" s="21"/>
      <c r="H1358" s="22"/>
      <c r="I1358" s="3">
        <f t="shared" si="753"/>
        <v>0</v>
      </c>
    </row>
    <row r="1359" spans="1:9" s="2" customFormat="1" hidden="1" x14ac:dyDescent="0.2">
      <c r="A1359" s="26" t="s">
        <v>56</v>
      </c>
      <c r="B1359" s="63"/>
      <c r="C1359" s="24">
        <v>0</v>
      </c>
      <c r="D1359" s="24">
        <f t="shared" ref="D1359:H1359" si="760">D1306-D1327</f>
        <v>0</v>
      </c>
      <c r="E1359" s="24">
        <f t="shared" si="760"/>
        <v>0</v>
      </c>
      <c r="F1359" s="24">
        <f t="shared" si="760"/>
        <v>0</v>
      </c>
      <c r="G1359" s="24">
        <f t="shared" si="760"/>
        <v>0</v>
      </c>
      <c r="H1359" s="25">
        <f t="shared" si="760"/>
        <v>0</v>
      </c>
      <c r="I1359" s="3">
        <f t="shared" si="753"/>
        <v>0</v>
      </c>
    </row>
    <row r="1360" spans="1:9" s="2" customFormat="1" hidden="1" x14ac:dyDescent="0.2">
      <c r="A1360" s="81"/>
      <c r="B1360" s="95"/>
      <c r="C1360" s="21"/>
      <c r="D1360" s="21"/>
      <c r="E1360" s="21"/>
      <c r="F1360" s="21"/>
      <c r="G1360" s="21"/>
      <c r="H1360" s="22"/>
      <c r="I1360" s="3">
        <f t="shared" si="753"/>
        <v>0</v>
      </c>
    </row>
    <row r="1361" spans="1:9" x14ac:dyDescent="0.2">
      <c r="A1361" s="162" t="s">
        <v>83</v>
      </c>
      <c r="B1361" s="163" t="s">
        <v>4</v>
      </c>
      <c r="C1361" s="164">
        <v>0</v>
      </c>
      <c r="D1361" s="164">
        <f t="shared" ref="D1361:H1361" si="761">SUM(D1394,D1449,D1503,D1558)</f>
        <v>630</v>
      </c>
      <c r="E1361" s="164">
        <f t="shared" si="761"/>
        <v>630</v>
      </c>
      <c r="F1361" s="164">
        <f t="shared" si="761"/>
        <v>0</v>
      </c>
      <c r="G1361" s="164">
        <f t="shared" si="761"/>
        <v>0</v>
      </c>
      <c r="H1361" s="165">
        <f t="shared" si="761"/>
        <v>0</v>
      </c>
      <c r="I1361" s="119">
        <f t="shared" si="753"/>
        <v>630</v>
      </c>
    </row>
    <row r="1362" spans="1:9" x14ac:dyDescent="0.2">
      <c r="A1362" s="148" t="s">
        <v>84</v>
      </c>
      <c r="B1362" s="149"/>
      <c r="C1362" s="158">
        <f>SUM(C1363,C1366,C1392,C1389)</f>
        <v>0</v>
      </c>
      <c r="D1362" s="158">
        <f>SUM(D1363,D1366,D1392,D1389)</f>
        <v>630</v>
      </c>
      <c r="E1362" s="158">
        <f t="shared" ref="E1362" si="762">SUM(E1363,E1366,E1392,E1389)</f>
        <v>630</v>
      </c>
      <c r="F1362" s="158">
        <f t="shared" ref="F1362" si="763">SUM(F1363,F1366,F1392,F1389)</f>
        <v>0</v>
      </c>
      <c r="G1362" s="158">
        <f t="shared" ref="G1362" si="764">SUM(G1363,G1366,G1392,G1389)</f>
        <v>0</v>
      </c>
      <c r="H1362" s="159">
        <f t="shared" ref="H1362" si="765">SUM(H1363,H1366,H1392,H1389)</f>
        <v>0</v>
      </c>
      <c r="I1362" s="119">
        <f t="shared" si="753"/>
        <v>630</v>
      </c>
    </row>
    <row r="1363" spans="1:9" s="2" customFormat="1" hidden="1" x14ac:dyDescent="0.2">
      <c r="A1363" s="31" t="s">
        <v>30</v>
      </c>
      <c r="B1363" s="55">
        <v>20</v>
      </c>
      <c r="C1363" s="24">
        <v>0</v>
      </c>
      <c r="D1363" s="24">
        <f t="shared" ref="D1363:H1363" si="766">SUM(D1364)</f>
        <v>0</v>
      </c>
      <c r="E1363" s="24">
        <f t="shared" si="766"/>
        <v>0</v>
      </c>
      <c r="F1363" s="24">
        <f t="shared" si="766"/>
        <v>0</v>
      </c>
      <c r="G1363" s="24">
        <f t="shared" si="766"/>
        <v>0</v>
      </c>
      <c r="H1363" s="25">
        <f t="shared" si="766"/>
        <v>0</v>
      </c>
      <c r="I1363" s="3">
        <f t="shared" si="753"/>
        <v>0</v>
      </c>
    </row>
    <row r="1364" spans="1:9" s="2" customFormat="1" hidden="1" x14ac:dyDescent="0.2">
      <c r="A1364" s="27" t="s">
        <v>31</v>
      </c>
      <c r="B1364" s="56" t="s">
        <v>32</v>
      </c>
      <c r="C1364" s="21">
        <v>0</v>
      </c>
      <c r="D1364" s="21">
        <f>SUM(D1417,D1472,D1526,D1581)</f>
        <v>0</v>
      </c>
      <c r="E1364" s="21">
        <f>C1364+D1364</f>
        <v>0</v>
      </c>
      <c r="F1364" s="21">
        <f>SUM(F1417,F1472,F1526,F1581)</f>
        <v>0</v>
      </c>
      <c r="G1364" s="21">
        <f>SUM(G1417,G1472,G1526,G1581)</f>
        <v>0</v>
      </c>
      <c r="H1364" s="22">
        <f>SUM(H1417,H1472,H1526,H1581)</f>
        <v>0</v>
      </c>
      <c r="I1364" s="3">
        <f t="shared" si="753"/>
        <v>0</v>
      </c>
    </row>
    <row r="1365" spans="1:9" s="2" customFormat="1" hidden="1" x14ac:dyDescent="0.2">
      <c r="A1365" s="27"/>
      <c r="B1365" s="51"/>
      <c r="C1365" s="21"/>
      <c r="D1365" s="21"/>
      <c r="E1365" s="21"/>
      <c r="F1365" s="21"/>
      <c r="G1365" s="21"/>
      <c r="H1365" s="22"/>
      <c r="I1365" s="3">
        <f t="shared" si="753"/>
        <v>0</v>
      </c>
    </row>
    <row r="1366" spans="1:9" ht="25.5" x14ac:dyDescent="0.2">
      <c r="A1366" s="110" t="s">
        <v>112</v>
      </c>
      <c r="B1366" s="57">
        <v>60</v>
      </c>
      <c r="C1366" s="24">
        <v>0</v>
      </c>
      <c r="D1366" s="24">
        <f t="shared" ref="D1366:H1366" si="767">SUM(D1367,D1374,D1381)</f>
        <v>630</v>
      </c>
      <c r="E1366" s="24">
        <f t="shared" si="767"/>
        <v>630</v>
      </c>
      <c r="F1366" s="24">
        <f t="shared" si="767"/>
        <v>0</v>
      </c>
      <c r="G1366" s="24">
        <f t="shared" si="767"/>
        <v>0</v>
      </c>
      <c r="H1366" s="25">
        <f t="shared" si="767"/>
        <v>0</v>
      </c>
      <c r="I1366" s="119">
        <f t="shared" si="753"/>
        <v>630</v>
      </c>
    </row>
    <row r="1367" spans="1:9" ht="25.5" x14ac:dyDescent="0.2">
      <c r="A1367" s="31" t="s">
        <v>113</v>
      </c>
      <c r="B1367" s="58">
        <v>60</v>
      </c>
      <c r="C1367" s="24">
        <v>0</v>
      </c>
      <c r="D1367" s="24">
        <f t="shared" ref="D1367:H1367" si="768">SUM(D1371,D1372,D1373)</f>
        <v>630</v>
      </c>
      <c r="E1367" s="24">
        <f t="shared" si="768"/>
        <v>630</v>
      </c>
      <c r="F1367" s="24">
        <f t="shared" si="768"/>
        <v>0</v>
      </c>
      <c r="G1367" s="24">
        <f t="shared" si="768"/>
        <v>0</v>
      </c>
      <c r="H1367" s="25">
        <f t="shared" si="768"/>
        <v>0</v>
      </c>
      <c r="I1367" s="119">
        <f t="shared" si="753"/>
        <v>630</v>
      </c>
    </row>
    <row r="1368" spans="1:9" s="2" customFormat="1" hidden="1" x14ac:dyDescent="0.2">
      <c r="A1368" s="32" t="s">
        <v>1</v>
      </c>
      <c r="B1368" s="59"/>
      <c r="C1368" s="24"/>
      <c r="D1368" s="24"/>
      <c r="E1368" s="24"/>
      <c r="F1368" s="24"/>
      <c r="G1368" s="24"/>
      <c r="H1368" s="25"/>
      <c r="I1368" s="3">
        <f t="shared" si="753"/>
        <v>0</v>
      </c>
    </row>
    <row r="1369" spans="1:9" s="2" customFormat="1" hidden="1" x14ac:dyDescent="0.2">
      <c r="A1369" s="32" t="s">
        <v>36</v>
      </c>
      <c r="B1369" s="59"/>
      <c r="C1369" s="24">
        <v>0</v>
      </c>
      <c r="D1369" s="24">
        <f t="shared" ref="D1369:H1369" si="769">D1371+D1372+D1373-D1370</f>
        <v>0</v>
      </c>
      <c r="E1369" s="24">
        <f t="shared" si="769"/>
        <v>0</v>
      </c>
      <c r="F1369" s="24">
        <f t="shared" si="769"/>
        <v>0</v>
      </c>
      <c r="G1369" s="24">
        <f t="shared" si="769"/>
        <v>0</v>
      </c>
      <c r="H1369" s="25">
        <f t="shared" si="769"/>
        <v>0</v>
      </c>
      <c r="I1369" s="3">
        <f t="shared" si="753"/>
        <v>0</v>
      </c>
    </row>
    <row r="1370" spans="1:9" x14ac:dyDescent="0.2">
      <c r="A1370" s="32" t="s">
        <v>37</v>
      </c>
      <c r="B1370" s="59"/>
      <c r="C1370" s="24">
        <v>0</v>
      </c>
      <c r="D1370" s="24">
        <f>SUM(D1423,D1478,D1532,D1587)</f>
        <v>630</v>
      </c>
      <c r="E1370" s="24">
        <f>SUM(E1423,E1478,E1532,E1587)</f>
        <v>630</v>
      </c>
      <c r="F1370" s="24">
        <f>SUM(F1423,F1478,F1532,F1587)</f>
        <v>0</v>
      </c>
      <c r="G1370" s="24">
        <f>SUM(G1423,G1478,G1532,G1587)</f>
        <v>0</v>
      </c>
      <c r="H1370" s="25">
        <f>SUM(H1423,H1478,H1532,H1587)</f>
        <v>0</v>
      </c>
      <c r="I1370" s="119">
        <f t="shared" si="753"/>
        <v>630</v>
      </c>
    </row>
    <row r="1371" spans="1:9" x14ac:dyDescent="0.2">
      <c r="A1371" s="20" t="s">
        <v>114</v>
      </c>
      <c r="B1371" s="60" t="s">
        <v>126</v>
      </c>
      <c r="C1371" s="101">
        <v>0</v>
      </c>
      <c r="D1371" s="101">
        <f>SUM(D1424,D1479,D1533,D1588)</f>
        <v>529.4</v>
      </c>
      <c r="E1371" s="101">
        <f t="shared" ref="E1371:E1373" si="770">C1371+D1371</f>
        <v>529.4</v>
      </c>
      <c r="F1371" s="101">
        <f t="shared" ref="F1371:H1373" si="771">SUM(F1424,F1479,F1533,F1588)</f>
        <v>0</v>
      </c>
      <c r="G1371" s="101">
        <f t="shared" si="771"/>
        <v>0</v>
      </c>
      <c r="H1371" s="143">
        <f t="shared" si="771"/>
        <v>0</v>
      </c>
      <c r="I1371" s="119">
        <f t="shared" si="753"/>
        <v>529.4</v>
      </c>
    </row>
    <row r="1372" spans="1:9" s="2" customFormat="1" hidden="1" x14ac:dyDescent="0.2">
      <c r="A1372" s="20" t="s">
        <v>106</v>
      </c>
      <c r="B1372" s="60" t="s">
        <v>130</v>
      </c>
      <c r="C1372" s="21">
        <v>0</v>
      </c>
      <c r="D1372" s="21">
        <f>SUM(D1425,D1480,D1534,D1589)</f>
        <v>0</v>
      </c>
      <c r="E1372" s="21">
        <f t="shared" si="770"/>
        <v>0</v>
      </c>
      <c r="F1372" s="21">
        <f t="shared" si="771"/>
        <v>0</v>
      </c>
      <c r="G1372" s="21">
        <f t="shared" si="771"/>
        <v>0</v>
      </c>
      <c r="H1372" s="22">
        <f t="shared" si="771"/>
        <v>0</v>
      </c>
      <c r="I1372" s="3">
        <f t="shared" si="753"/>
        <v>0</v>
      </c>
    </row>
    <row r="1373" spans="1:9" x14ac:dyDescent="0.2">
      <c r="A1373" s="20" t="s">
        <v>108</v>
      </c>
      <c r="B1373" s="61" t="s">
        <v>127</v>
      </c>
      <c r="C1373" s="101">
        <v>0</v>
      </c>
      <c r="D1373" s="101">
        <f>SUM(D1426,D1481,D1535,D1590)</f>
        <v>100.6</v>
      </c>
      <c r="E1373" s="101">
        <f t="shared" si="770"/>
        <v>100.6</v>
      </c>
      <c r="F1373" s="101">
        <f t="shared" si="771"/>
        <v>0</v>
      </c>
      <c r="G1373" s="101">
        <f t="shared" si="771"/>
        <v>0</v>
      </c>
      <c r="H1373" s="143">
        <f t="shared" si="771"/>
        <v>0</v>
      </c>
      <c r="I1373" s="119">
        <f t="shared" si="753"/>
        <v>100.6</v>
      </c>
    </row>
    <row r="1374" spans="1:9" s="2" customFormat="1" hidden="1" x14ac:dyDescent="0.2">
      <c r="A1374" s="31" t="s">
        <v>44</v>
      </c>
      <c r="B1374" s="62" t="s">
        <v>45</v>
      </c>
      <c r="C1374" s="24">
        <v>0</v>
      </c>
      <c r="D1374" s="24">
        <f t="shared" ref="D1374:H1374" si="772">SUM(D1378,D1379,D1380)</f>
        <v>0</v>
      </c>
      <c r="E1374" s="24">
        <f t="shared" si="772"/>
        <v>0</v>
      </c>
      <c r="F1374" s="24">
        <f t="shared" si="772"/>
        <v>0</v>
      </c>
      <c r="G1374" s="24">
        <f t="shared" si="772"/>
        <v>0</v>
      </c>
      <c r="H1374" s="25">
        <f t="shared" si="772"/>
        <v>0</v>
      </c>
      <c r="I1374" s="3">
        <f t="shared" si="753"/>
        <v>0</v>
      </c>
    </row>
    <row r="1375" spans="1:9" s="2" customFormat="1" hidden="1" x14ac:dyDescent="0.2">
      <c r="A1375" s="82" t="s">
        <v>1</v>
      </c>
      <c r="B1375" s="62"/>
      <c r="C1375" s="24"/>
      <c r="D1375" s="24"/>
      <c r="E1375" s="24"/>
      <c r="F1375" s="24"/>
      <c r="G1375" s="24"/>
      <c r="H1375" s="25"/>
      <c r="I1375" s="3">
        <f t="shared" si="753"/>
        <v>0</v>
      </c>
    </row>
    <row r="1376" spans="1:9" s="2" customFormat="1" hidden="1" x14ac:dyDescent="0.2">
      <c r="A1376" s="32" t="s">
        <v>36</v>
      </c>
      <c r="B1376" s="59"/>
      <c r="C1376" s="24">
        <v>0</v>
      </c>
      <c r="D1376" s="24">
        <f t="shared" ref="D1376:H1376" si="773">D1378+D1379+D1380-D1377</f>
        <v>0</v>
      </c>
      <c r="E1376" s="24">
        <f t="shared" si="773"/>
        <v>0</v>
      </c>
      <c r="F1376" s="24">
        <f t="shared" si="773"/>
        <v>0</v>
      </c>
      <c r="G1376" s="24">
        <f t="shared" si="773"/>
        <v>0</v>
      </c>
      <c r="H1376" s="25">
        <f t="shared" si="773"/>
        <v>0</v>
      </c>
      <c r="I1376" s="3">
        <f t="shared" si="753"/>
        <v>0</v>
      </c>
    </row>
    <row r="1377" spans="1:9" s="2" customFormat="1" hidden="1" x14ac:dyDescent="0.2">
      <c r="A1377" s="32" t="s">
        <v>37</v>
      </c>
      <c r="B1377" s="59"/>
      <c r="C1377" s="24">
        <v>0</v>
      </c>
      <c r="D1377" s="24">
        <f>SUM(D1430,D1485,D1539,D1594)</f>
        <v>0</v>
      </c>
      <c r="E1377" s="24">
        <f>SUM(E1430,E1485,E1539,E1594)</f>
        <v>0</v>
      </c>
      <c r="F1377" s="24">
        <f>SUM(F1430,F1485,F1539,F1594)</f>
        <v>0</v>
      </c>
      <c r="G1377" s="24">
        <f>SUM(G1430,G1485,G1539,G1594)</f>
        <v>0</v>
      </c>
      <c r="H1377" s="25">
        <f>SUM(H1430,H1485,H1539,H1594)</f>
        <v>0</v>
      </c>
      <c r="I1377" s="3">
        <f t="shared" si="753"/>
        <v>0</v>
      </c>
    </row>
    <row r="1378" spans="1:9" s="2" customFormat="1" hidden="1" x14ac:dyDescent="0.2">
      <c r="A1378" s="20" t="s">
        <v>38</v>
      </c>
      <c r="B1378" s="61" t="s">
        <v>46</v>
      </c>
      <c r="C1378" s="21">
        <v>0</v>
      </c>
      <c r="D1378" s="21">
        <f>SUM(D1431,D1486,D1540,D1595)</f>
        <v>0</v>
      </c>
      <c r="E1378" s="21">
        <f t="shared" ref="E1378:E1380" si="774">C1378+D1378</f>
        <v>0</v>
      </c>
      <c r="F1378" s="21">
        <f t="shared" ref="F1378:H1380" si="775">SUM(F1431,F1486,F1540,F1595)</f>
        <v>0</v>
      </c>
      <c r="G1378" s="21">
        <f t="shared" si="775"/>
        <v>0</v>
      </c>
      <c r="H1378" s="22">
        <f t="shared" si="775"/>
        <v>0</v>
      </c>
      <c r="I1378" s="3">
        <f t="shared" si="753"/>
        <v>0</v>
      </c>
    </row>
    <row r="1379" spans="1:9" s="2" customFormat="1" hidden="1" x14ac:dyDescent="0.2">
      <c r="A1379" s="20" t="s">
        <v>40</v>
      </c>
      <c r="B1379" s="61" t="s">
        <v>47</v>
      </c>
      <c r="C1379" s="21">
        <v>0</v>
      </c>
      <c r="D1379" s="21">
        <f>SUM(D1432,D1487,D1541,D1596)</f>
        <v>0</v>
      </c>
      <c r="E1379" s="21">
        <f t="shared" si="774"/>
        <v>0</v>
      </c>
      <c r="F1379" s="21">
        <f t="shared" si="775"/>
        <v>0</v>
      </c>
      <c r="G1379" s="21">
        <f t="shared" si="775"/>
        <v>0</v>
      </c>
      <c r="H1379" s="22">
        <f t="shared" si="775"/>
        <v>0</v>
      </c>
      <c r="I1379" s="3">
        <f t="shared" si="753"/>
        <v>0</v>
      </c>
    </row>
    <row r="1380" spans="1:9" s="2" customFormat="1" hidden="1" x14ac:dyDescent="0.2">
      <c r="A1380" s="20" t="s">
        <v>42</v>
      </c>
      <c r="B1380" s="61" t="s">
        <v>48</v>
      </c>
      <c r="C1380" s="21">
        <v>0</v>
      </c>
      <c r="D1380" s="21">
        <f>SUM(D1433,D1488,D1542,D1597)</f>
        <v>0</v>
      </c>
      <c r="E1380" s="21">
        <f t="shared" si="774"/>
        <v>0</v>
      </c>
      <c r="F1380" s="21">
        <f t="shared" si="775"/>
        <v>0</v>
      </c>
      <c r="G1380" s="21">
        <f t="shared" si="775"/>
        <v>0</v>
      </c>
      <c r="H1380" s="22">
        <f t="shared" si="775"/>
        <v>0</v>
      </c>
      <c r="I1380" s="3">
        <f t="shared" si="753"/>
        <v>0</v>
      </c>
    </row>
    <row r="1381" spans="1:9" s="2" customFormat="1" hidden="1" x14ac:dyDescent="0.2">
      <c r="A1381" s="31" t="s">
        <v>49</v>
      </c>
      <c r="B1381" s="63" t="s">
        <v>50</v>
      </c>
      <c r="C1381" s="24">
        <v>0</v>
      </c>
      <c r="D1381" s="24">
        <f t="shared" ref="D1381:H1381" si="776">SUM(D1385,D1386,D1387)</f>
        <v>0</v>
      </c>
      <c r="E1381" s="24">
        <f t="shared" si="776"/>
        <v>0</v>
      </c>
      <c r="F1381" s="24">
        <f t="shared" si="776"/>
        <v>0</v>
      </c>
      <c r="G1381" s="24">
        <f t="shared" si="776"/>
        <v>0</v>
      </c>
      <c r="H1381" s="25">
        <f t="shared" si="776"/>
        <v>0</v>
      </c>
      <c r="I1381" s="3">
        <f t="shared" si="753"/>
        <v>0</v>
      </c>
    </row>
    <row r="1382" spans="1:9" s="2" customFormat="1" hidden="1" x14ac:dyDescent="0.2">
      <c r="A1382" s="82" t="s">
        <v>1</v>
      </c>
      <c r="B1382" s="63"/>
      <c r="C1382" s="24"/>
      <c r="D1382" s="24"/>
      <c r="E1382" s="24"/>
      <c r="F1382" s="24"/>
      <c r="G1382" s="24"/>
      <c r="H1382" s="25"/>
      <c r="I1382" s="3">
        <f t="shared" si="753"/>
        <v>0</v>
      </c>
    </row>
    <row r="1383" spans="1:9" s="2" customFormat="1" hidden="1" x14ac:dyDescent="0.2">
      <c r="A1383" s="32" t="s">
        <v>36</v>
      </c>
      <c r="B1383" s="59"/>
      <c r="C1383" s="24">
        <v>0</v>
      </c>
      <c r="D1383" s="24">
        <f t="shared" ref="D1383:H1383" si="777">D1385+D1386+D1387-D1384</f>
        <v>0</v>
      </c>
      <c r="E1383" s="24">
        <f t="shared" si="777"/>
        <v>0</v>
      </c>
      <c r="F1383" s="24">
        <f t="shared" si="777"/>
        <v>0</v>
      </c>
      <c r="G1383" s="24">
        <f t="shared" si="777"/>
        <v>0</v>
      </c>
      <c r="H1383" s="25">
        <f t="shared" si="777"/>
        <v>0</v>
      </c>
      <c r="I1383" s="3">
        <f t="shared" si="753"/>
        <v>0</v>
      </c>
    </row>
    <row r="1384" spans="1:9" s="2" customFormat="1" hidden="1" x14ac:dyDescent="0.2">
      <c r="A1384" s="32" t="s">
        <v>37</v>
      </c>
      <c r="B1384" s="59"/>
      <c r="C1384" s="24">
        <v>0</v>
      </c>
      <c r="D1384" s="24">
        <f>SUM(D1437,D1492,D1546,D1601)</f>
        <v>0</v>
      </c>
      <c r="E1384" s="24">
        <f>SUM(E1437,E1492,E1546,E1601)</f>
        <v>0</v>
      </c>
      <c r="F1384" s="24">
        <f>SUM(F1437,F1492,F1546,F1601)</f>
        <v>0</v>
      </c>
      <c r="G1384" s="24">
        <f>SUM(G1437,G1492,G1546,G1601)</f>
        <v>0</v>
      </c>
      <c r="H1384" s="25">
        <f>SUM(H1437,H1492,H1546,H1601)</f>
        <v>0</v>
      </c>
      <c r="I1384" s="3">
        <f t="shared" si="753"/>
        <v>0</v>
      </c>
    </row>
    <row r="1385" spans="1:9" s="2" customFormat="1" hidden="1" x14ac:dyDescent="0.2">
      <c r="A1385" s="20" t="s">
        <v>38</v>
      </c>
      <c r="B1385" s="61" t="s">
        <v>51</v>
      </c>
      <c r="C1385" s="21">
        <v>0</v>
      </c>
      <c r="D1385" s="21">
        <f>SUM(D1438,D1493,D1547,D1602)</f>
        <v>0</v>
      </c>
      <c r="E1385" s="21">
        <f t="shared" ref="E1385:E1387" si="778">C1385+D1385</f>
        <v>0</v>
      </c>
      <c r="F1385" s="21">
        <f t="shared" ref="F1385:H1387" si="779">SUM(F1438,F1493,F1547,F1602)</f>
        <v>0</v>
      </c>
      <c r="G1385" s="21">
        <f t="shared" si="779"/>
        <v>0</v>
      </c>
      <c r="H1385" s="22">
        <f t="shared" si="779"/>
        <v>0</v>
      </c>
      <c r="I1385" s="3">
        <f t="shared" si="753"/>
        <v>0</v>
      </c>
    </row>
    <row r="1386" spans="1:9" s="2" customFormat="1" hidden="1" x14ac:dyDescent="0.2">
      <c r="A1386" s="20" t="s">
        <v>40</v>
      </c>
      <c r="B1386" s="61" t="s">
        <v>52</v>
      </c>
      <c r="C1386" s="21">
        <v>0</v>
      </c>
      <c r="D1386" s="21">
        <f>SUM(D1439,D1494,D1548,D1603)</f>
        <v>0</v>
      </c>
      <c r="E1386" s="21">
        <f t="shared" si="778"/>
        <v>0</v>
      </c>
      <c r="F1386" s="21">
        <f t="shared" si="779"/>
        <v>0</v>
      </c>
      <c r="G1386" s="21">
        <f t="shared" si="779"/>
        <v>0</v>
      </c>
      <c r="H1386" s="22">
        <f t="shared" si="779"/>
        <v>0</v>
      </c>
      <c r="I1386" s="3">
        <f t="shared" si="753"/>
        <v>0</v>
      </c>
    </row>
    <row r="1387" spans="1:9" s="2" customFormat="1" hidden="1" x14ac:dyDescent="0.2">
      <c r="A1387" s="20" t="s">
        <v>42</v>
      </c>
      <c r="B1387" s="61" t="s">
        <v>53</v>
      </c>
      <c r="C1387" s="21">
        <v>0</v>
      </c>
      <c r="D1387" s="21">
        <f>SUM(D1440,D1495,D1549,D1604)</f>
        <v>0</v>
      </c>
      <c r="E1387" s="21">
        <f t="shared" si="778"/>
        <v>0</v>
      </c>
      <c r="F1387" s="21">
        <f t="shared" si="779"/>
        <v>0</v>
      </c>
      <c r="G1387" s="21">
        <f t="shared" si="779"/>
        <v>0</v>
      </c>
      <c r="H1387" s="22">
        <f t="shared" si="779"/>
        <v>0</v>
      </c>
      <c r="I1387" s="3">
        <f t="shared" si="753"/>
        <v>0</v>
      </c>
    </row>
    <row r="1388" spans="1:9" s="2" customFormat="1" hidden="1" x14ac:dyDescent="0.2">
      <c r="A1388" s="83"/>
      <c r="B1388" s="95"/>
      <c r="C1388" s="21"/>
      <c r="D1388" s="21"/>
      <c r="E1388" s="21"/>
      <c r="F1388" s="21"/>
      <c r="G1388" s="21"/>
      <c r="H1388" s="22"/>
      <c r="I1388" s="3">
        <f t="shared" ref="I1388" si="780">SUM(E1388:H1388)</f>
        <v>0</v>
      </c>
    </row>
    <row r="1389" spans="1:9" s="2" customFormat="1" hidden="1" x14ac:dyDescent="0.2">
      <c r="A1389" s="178" t="s">
        <v>133</v>
      </c>
      <c r="B1389" s="55">
        <v>20</v>
      </c>
      <c r="C1389" s="24">
        <v>0</v>
      </c>
      <c r="D1389" s="24">
        <f t="shared" ref="D1389:H1389" si="781">SUM(D1390)</f>
        <v>0</v>
      </c>
      <c r="E1389" s="24">
        <f t="shared" si="781"/>
        <v>0</v>
      </c>
      <c r="F1389" s="24">
        <f t="shared" si="781"/>
        <v>0</v>
      </c>
      <c r="G1389" s="24">
        <f t="shared" si="781"/>
        <v>0</v>
      </c>
      <c r="H1389" s="25">
        <f t="shared" si="781"/>
        <v>0</v>
      </c>
      <c r="I1389" s="3">
        <f t="shared" ref="I1389:I1390" si="782">SUM(E1389:H1389)</f>
        <v>0</v>
      </c>
    </row>
    <row r="1390" spans="1:9" s="2" customFormat="1" hidden="1" x14ac:dyDescent="0.2">
      <c r="A1390" s="179" t="s">
        <v>134</v>
      </c>
      <c r="B1390" s="56" t="s">
        <v>135</v>
      </c>
      <c r="C1390" s="21">
        <v>0</v>
      </c>
      <c r="D1390" s="21">
        <f>SUM(D1443,D1498,D1552,D1607)</f>
        <v>0</v>
      </c>
      <c r="E1390" s="21">
        <f>C1390+D1390</f>
        <v>0</v>
      </c>
      <c r="F1390" s="21">
        <f>SUM(F1443,F1498,F1552,F1607)</f>
        <v>0</v>
      </c>
      <c r="G1390" s="21">
        <f>SUM(G1443,G1498,G1552,G1607)</f>
        <v>0</v>
      </c>
      <c r="H1390" s="22">
        <f>SUM(H1443,H1498,H1552,H1607)</f>
        <v>0</v>
      </c>
      <c r="I1390" s="3">
        <f t="shared" si="782"/>
        <v>0</v>
      </c>
    </row>
    <row r="1391" spans="1:9" s="2" customFormat="1" hidden="1" x14ac:dyDescent="0.2">
      <c r="A1391" s="83"/>
      <c r="B1391" s="95"/>
      <c r="C1391" s="21"/>
      <c r="D1391" s="21"/>
      <c r="E1391" s="21"/>
      <c r="F1391" s="21"/>
      <c r="G1391" s="21"/>
      <c r="H1391" s="22"/>
      <c r="I1391" s="3">
        <f t="shared" si="753"/>
        <v>0</v>
      </c>
    </row>
    <row r="1392" spans="1:9" s="2" customFormat="1" hidden="1" x14ac:dyDescent="0.2">
      <c r="A1392" s="26" t="s">
        <v>54</v>
      </c>
      <c r="B1392" s="63" t="s">
        <v>55</v>
      </c>
      <c r="C1392" s="24">
        <v>0</v>
      </c>
      <c r="D1392" s="24">
        <f>SUM(D1445,D1500,D1554,D1609)</f>
        <v>0</v>
      </c>
      <c r="E1392" s="24">
        <f>C1392+D1392</f>
        <v>0</v>
      </c>
      <c r="F1392" s="24">
        <f>SUM(F1445,F1500,F1554,F1609)</f>
        <v>0</v>
      </c>
      <c r="G1392" s="24">
        <f>SUM(G1445,G1500,G1554,G1609)</f>
        <v>0</v>
      </c>
      <c r="H1392" s="25">
        <f>SUM(H1445,H1500,H1554,H1609)</f>
        <v>0</v>
      </c>
      <c r="I1392" s="3">
        <f t="shared" si="753"/>
        <v>0</v>
      </c>
    </row>
    <row r="1393" spans="1:9" s="2" customFormat="1" hidden="1" x14ac:dyDescent="0.2">
      <c r="A1393" s="81"/>
      <c r="B1393" s="95"/>
      <c r="C1393" s="21"/>
      <c r="D1393" s="21"/>
      <c r="E1393" s="21"/>
      <c r="F1393" s="21"/>
      <c r="G1393" s="21"/>
      <c r="H1393" s="22"/>
      <c r="I1393" s="3">
        <f t="shared" si="753"/>
        <v>0</v>
      </c>
    </row>
    <row r="1394" spans="1:9" s="142" customFormat="1" ht="38.25" x14ac:dyDescent="0.2">
      <c r="A1394" s="152" t="s">
        <v>129</v>
      </c>
      <c r="B1394" s="153"/>
      <c r="C1394" s="154">
        <v>0</v>
      </c>
      <c r="D1394" s="154">
        <f t="shared" ref="D1394:H1394" si="783">D1395</f>
        <v>630</v>
      </c>
      <c r="E1394" s="154">
        <f t="shared" si="783"/>
        <v>630</v>
      </c>
      <c r="F1394" s="154">
        <f t="shared" si="783"/>
        <v>0</v>
      </c>
      <c r="G1394" s="154">
        <f t="shared" si="783"/>
        <v>0</v>
      </c>
      <c r="H1394" s="155">
        <f t="shared" si="783"/>
        <v>0</v>
      </c>
      <c r="I1394" s="119">
        <f t="shared" si="753"/>
        <v>630</v>
      </c>
    </row>
    <row r="1395" spans="1:9" x14ac:dyDescent="0.2">
      <c r="A1395" s="148" t="s">
        <v>61</v>
      </c>
      <c r="B1395" s="149"/>
      <c r="C1395" s="150">
        <v>0</v>
      </c>
      <c r="D1395" s="150">
        <f t="shared" ref="D1395:H1395" si="784">SUM(D1396,D1397,D1398,D1402)</f>
        <v>630</v>
      </c>
      <c r="E1395" s="150">
        <f t="shared" si="784"/>
        <v>630</v>
      </c>
      <c r="F1395" s="150">
        <f t="shared" si="784"/>
        <v>0</v>
      </c>
      <c r="G1395" s="150">
        <f t="shared" si="784"/>
        <v>0</v>
      </c>
      <c r="H1395" s="151">
        <f t="shared" si="784"/>
        <v>0</v>
      </c>
      <c r="I1395" s="119">
        <f t="shared" si="753"/>
        <v>630</v>
      </c>
    </row>
    <row r="1396" spans="1:9" s="2" customFormat="1" hidden="1" x14ac:dyDescent="0.2">
      <c r="A1396" s="20" t="s">
        <v>6</v>
      </c>
      <c r="B1396" s="48"/>
      <c r="C1396" s="21">
        <v>0</v>
      </c>
      <c r="D1396" s="21"/>
      <c r="E1396" s="21">
        <f t="shared" ref="E1396" si="785">C1396+D1396</f>
        <v>0</v>
      </c>
      <c r="F1396" s="21"/>
      <c r="G1396" s="21"/>
      <c r="H1396" s="22"/>
      <c r="I1396" s="3">
        <f t="shared" si="753"/>
        <v>0</v>
      </c>
    </row>
    <row r="1397" spans="1:9" s="2" customFormat="1" hidden="1" x14ac:dyDescent="0.2">
      <c r="A1397" s="20" t="s">
        <v>7</v>
      </c>
      <c r="B1397" s="94"/>
      <c r="C1397" s="21">
        <v>0</v>
      </c>
      <c r="D1397" s="21"/>
      <c r="E1397" s="21">
        <v>0</v>
      </c>
      <c r="F1397" s="21"/>
      <c r="G1397" s="21"/>
      <c r="H1397" s="22"/>
      <c r="I1397" s="3">
        <f t="shared" si="753"/>
        <v>0</v>
      </c>
    </row>
    <row r="1398" spans="1:9" x14ac:dyDescent="0.2">
      <c r="A1398" s="23" t="s">
        <v>111</v>
      </c>
      <c r="B1398" s="49" t="s">
        <v>103</v>
      </c>
      <c r="C1398" s="24">
        <v>0</v>
      </c>
      <c r="D1398" s="24">
        <f>SUM(D1399:D1401)</f>
        <v>630</v>
      </c>
      <c r="E1398" s="24">
        <f>SUM(C1398,D1398)</f>
        <v>630</v>
      </c>
      <c r="F1398" s="24">
        <f t="shared" ref="F1398" si="786">SUM(F1399:F1401)</f>
        <v>0</v>
      </c>
      <c r="G1398" s="24">
        <f t="shared" ref="G1398:H1398" si="787">SUM(G1399:G1401)</f>
        <v>0</v>
      </c>
      <c r="H1398" s="25">
        <f t="shared" si="787"/>
        <v>0</v>
      </c>
      <c r="I1398" s="119">
        <f t="shared" si="753"/>
        <v>630</v>
      </c>
    </row>
    <row r="1399" spans="1:9" x14ac:dyDescent="0.2">
      <c r="A1399" s="109" t="s">
        <v>104</v>
      </c>
      <c r="B1399" s="48" t="s">
        <v>105</v>
      </c>
      <c r="C1399" s="101">
        <v>0</v>
      </c>
      <c r="D1399" s="101">
        <v>529.4</v>
      </c>
      <c r="E1399" s="101">
        <f t="shared" ref="E1399:E1401" si="788">SUM(C1399,D1399)</f>
        <v>529.4</v>
      </c>
      <c r="F1399" s="101"/>
      <c r="G1399" s="101"/>
      <c r="H1399" s="143"/>
      <c r="I1399" s="119">
        <f t="shared" si="753"/>
        <v>529.4</v>
      </c>
    </row>
    <row r="1400" spans="1:9" s="2" customFormat="1" hidden="1" x14ac:dyDescent="0.2">
      <c r="A1400" s="109" t="s">
        <v>106</v>
      </c>
      <c r="B1400" s="48" t="s">
        <v>107</v>
      </c>
      <c r="C1400" s="21">
        <v>0</v>
      </c>
      <c r="D1400" s="177"/>
      <c r="E1400" s="21">
        <f t="shared" si="788"/>
        <v>0</v>
      </c>
      <c r="F1400" s="21"/>
      <c r="G1400" s="21"/>
      <c r="H1400" s="22"/>
      <c r="I1400" s="3">
        <f t="shared" si="753"/>
        <v>0</v>
      </c>
    </row>
    <row r="1401" spans="1:9" x14ac:dyDescent="0.2">
      <c r="A1401" s="109" t="s">
        <v>108</v>
      </c>
      <c r="B1401" s="48" t="s">
        <v>109</v>
      </c>
      <c r="C1401" s="101">
        <v>0</v>
      </c>
      <c r="D1401" s="101">
        <v>100.6</v>
      </c>
      <c r="E1401" s="101">
        <f t="shared" si="788"/>
        <v>100.6</v>
      </c>
      <c r="F1401" s="101"/>
      <c r="G1401" s="101"/>
      <c r="H1401" s="143"/>
      <c r="I1401" s="119">
        <f t="shared" si="753"/>
        <v>100.6</v>
      </c>
    </row>
    <row r="1402" spans="1:9" s="2" customFormat="1" ht="25.5" hidden="1" x14ac:dyDescent="0.2">
      <c r="A1402" s="23" t="s">
        <v>9</v>
      </c>
      <c r="B1402" s="49" t="s">
        <v>10</v>
      </c>
      <c r="C1402" s="24">
        <v>0</v>
      </c>
      <c r="D1402" s="24">
        <v>0</v>
      </c>
      <c r="E1402" s="24">
        <v>0</v>
      </c>
      <c r="F1402" s="24">
        <v>0</v>
      </c>
      <c r="G1402" s="24">
        <v>0</v>
      </c>
      <c r="H1402" s="25">
        <v>0</v>
      </c>
      <c r="I1402" s="3">
        <f t="shared" si="753"/>
        <v>0</v>
      </c>
    </row>
    <row r="1403" spans="1:9" s="2" customFormat="1" hidden="1" x14ac:dyDescent="0.2">
      <c r="A1403" s="26" t="s">
        <v>11</v>
      </c>
      <c r="B1403" s="50" t="s">
        <v>12</v>
      </c>
      <c r="C1403" s="24">
        <v>0</v>
      </c>
      <c r="D1403" s="24">
        <v>0</v>
      </c>
      <c r="E1403" s="24">
        <v>0</v>
      </c>
      <c r="F1403" s="24">
        <v>0</v>
      </c>
      <c r="G1403" s="24">
        <v>0</v>
      </c>
      <c r="H1403" s="25">
        <v>0</v>
      </c>
      <c r="I1403" s="3">
        <f t="shared" si="753"/>
        <v>0</v>
      </c>
    </row>
    <row r="1404" spans="1:9" s="2" customFormat="1" hidden="1" x14ac:dyDescent="0.2">
      <c r="A1404" s="27" t="s">
        <v>13</v>
      </c>
      <c r="B1404" s="51" t="s">
        <v>14</v>
      </c>
      <c r="C1404" s="21">
        <v>0</v>
      </c>
      <c r="D1404" s="21"/>
      <c r="E1404" s="21">
        <v>0</v>
      </c>
      <c r="F1404" s="21"/>
      <c r="G1404" s="21"/>
      <c r="H1404" s="22"/>
      <c r="I1404" s="3">
        <f t="shared" si="753"/>
        <v>0</v>
      </c>
    </row>
    <row r="1405" spans="1:9" s="2" customFormat="1" hidden="1" x14ac:dyDescent="0.2">
      <c r="A1405" s="27" t="s">
        <v>15</v>
      </c>
      <c r="B1405" s="52" t="s">
        <v>16</v>
      </c>
      <c r="C1405" s="21">
        <v>0</v>
      </c>
      <c r="D1405" s="21"/>
      <c r="E1405" s="21">
        <v>0</v>
      </c>
      <c r="F1405" s="21"/>
      <c r="G1405" s="21"/>
      <c r="H1405" s="22"/>
      <c r="I1405" s="3">
        <f t="shared" si="753"/>
        <v>0</v>
      </c>
    </row>
    <row r="1406" spans="1:9" s="2" customFormat="1" hidden="1" x14ac:dyDescent="0.2">
      <c r="A1406" s="27" t="s">
        <v>17</v>
      </c>
      <c r="B1406" s="52" t="s">
        <v>18</v>
      </c>
      <c r="C1406" s="21">
        <v>0</v>
      </c>
      <c r="D1406" s="21"/>
      <c r="E1406" s="21">
        <v>0</v>
      </c>
      <c r="F1406" s="21"/>
      <c r="G1406" s="21"/>
      <c r="H1406" s="22"/>
      <c r="I1406" s="3">
        <f t="shared" si="753"/>
        <v>0</v>
      </c>
    </row>
    <row r="1407" spans="1:9" s="2" customFormat="1" hidden="1" x14ac:dyDescent="0.2">
      <c r="A1407" s="26" t="s">
        <v>19</v>
      </c>
      <c r="B1407" s="53" t="s">
        <v>20</v>
      </c>
      <c r="C1407" s="24">
        <v>0</v>
      </c>
      <c r="D1407" s="24">
        <v>0</v>
      </c>
      <c r="E1407" s="24">
        <v>0</v>
      </c>
      <c r="F1407" s="24">
        <v>0</v>
      </c>
      <c r="G1407" s="24">
        <v>0</v>
      </c>
      <c r="H1407" s="25">
        <v>0</v>
      </c>
      <c r="I1407" s="3">
        <f t="shared" si="753"/>
        <v>0</v>
      </c>
    </row>
    <row r="1408" spans="1:9" s="2" customFormat="1" hidden="1" x14ac:dyDescent="0.2">
      <c r="A1408" s="27" t="s">
        <v>13</v>
      </c>
      <c r="B1408" s="52" t="s">
        <v>21</v>
      </c>
      <c r="C1408" s="21">
        <v>0</v>
      </c>
      <c r="D1408" s="21"/>
      <c r="E1408" s="21">
        <v>0</v>
      </c>
      <c r="F1408" s="21"/>
      <c r="G1408" s="21"/>
      <c r="H1408" s="22"/>
      <c r="I1408" s="3">
        <f t="shared" si="753"/>
        <v>0</v>
      </c>
    </row>
    <row r="1409" spans="1:9" s="2" customFormat="1" hidden="1" x14ac:dyDescent="0.2">
      <c r="A1409" s="27" t="s">
        <v>15</v>
      </c>
      <c r="B1409" s="52" t="s">
        <v>22</v>
      </c>
      <c r="C1409" s="21">
        <v>0</v>
      </c>
      <c r="D1409" s="21"/>
      <c r="E1409" s="21">
        <v>0</v>
      </c>
      <c r="F1409" s="21"/>
      <c r="G1409" s="21"/>
      <c r="H1409" s="22"/>
      <c r="I1409" s="3">
        <f t="shared" si="753"/>
        <v>0</v>
      </c>
    </row>
    <row r="1410" spans="1:9" s="2" customFormat="1" hidden="1" x14ac:dyDescent="0.2">
      <c r="A1410" s="27" t="s">
        <v>17</v>
      </c>
      <c r="B1410" s="52" t="s">
        <v>23</v>
      </c>
      <c r="C1410" s="21">
        <v>0</v>
      </c>
      <c r="D1410" s="21"/>
      <c r="E1410" s="21">
        <v>0</v>
      </c>
      <c r="F1410" s="21"/>
      <c r="G1410" s="21"/>
      <c r="H1410" s="22"/>
      <c r="I1410" s="3">
        <f t="shared" si="753"/>
        <v>0</v>
      </c>
    </row>
    <row r="1411" spans="1:9" s="2" customFormat="1" hidden="1" x14ac:dyDescent="0.2">
      <c r="A1411" s="26" t="s">
        <v>24</v>
      </c>
      <c r="B1411" s="53" t="s">
        <v>25</v>
      </c>
      <c r="C1411" s="24">
        <v>0</v>
      </c>
      <c r="D1411" s="24">
        <v>0</v>
      </c>
      <c r="E1411" s="24">
        <v>0</v>
      </c>
      <c r="F1411" s="24">
        <v>0</v>
      </c>
      <c r="G1411" s="24">
        <v>0</v>
      </c>
      <c r="H1411" s="25">
        <v>0</v>
      </c>
      <c r="I1411" s="3">
        <f t="shared" si="753"/>
        <v>0</v>
      </c>
    </row>
    <row r="1412" spans="1:9" s="2" customFormat="1" hidden="1" x14ac:dyDescent="0.2">
      <c r="A1412" s="27" t="s">
        <v>13</v>
      </c>
      <c r="B1412" s="52" t="s">
        <v>26</v>
      </c>
      <c r="C1412" s="21">
        <v>0</v>
      </c>
      <c r="D1412" s="21"/>
      <c r="E1412" s="21">
        <v>0</v>
      </c>
      <c r="F1412" s="21"/>
      <c r="G1412" s="21"/>
      <c r="H1412" s="22"/>
      <c r="I1412" s="3">
        <f t="shared" si="753"/>
        <v>0</v>
      </c>
    </row>
    <row r="1413" spans="1:9" s="2" customFormat="1" hidden="1" x14ac:dyDescent="0.2">
      <c r="A1413" s="27" t="s">
        <v>15</v>
      </c>
      <c r="B1413" s="52" t="s">
        <v>27</v>
      </c>
      <c r="C1413" s="21">
        <v>0</v>
      </c>
      <c r="D1413" s="21"/>
      <c r="E1413" s="21">
        <v>0</v>
      </c>
      <c r="F1413" s="21"/>
      <c r="G1413" s="21"/>
      <c r="H1413" s="22"/>
      <c r="I1413" s="3">
        <f t="shared" ref="I1413:I1479" si="789">SUM(E1413:H1413)</f>
        <v>0</v>
      </c>
    </row>
    <row r="1414" spans="1:9" s="2" customFormat="1" hidden="1" x14ac:dyDescent="0.2">
      <c r="A1414" s="27" t="s">
        <v>17</v>
      </c>
      <c r="B1414" s="52" t="s">
        <v>28</v>
      </c>
      <c r="C1414" s="21">
        <v>0</v>
      </c>
      <c r="D1414" s="21"/>
      <c r="E1414" s="21">
        <v>0</v>
      </c>
      <c r="F1414" s="21"/>
      <c r="G1414" s="21"/>
      <c r="H1414" s="22"/>
      <c r="I1414" s="3">
        <f t="shared" si="789"/>
        <v>0</v>
      </c>
    </row>
    <row r="1415" spans="1:9" x14ac:dyDescent="0.2">
      <c r="A1415" s="148" t="s">
        <v>80</v>
      </c>
      <c r="B1415" s="149"/>
      <c r="C1415" s="158">
        <f>SUM(C1416,C1419,C1445,C1442)</f>
        <v>0</v>
      </c>
      <c r="D1415" s="158">
        <f>SUM(D1416,D1419,D1445,D1442)</f>
        <v>630</v>
      </c>
      <c r="E1415" s="158">
        <f t="shared" ref="E1415" si="790">SUM(E1416,E1419,E1445,E1442)</f>
        <v>630</v>
      </c>
      <c r="F1415" s="158">
        <f t="shared" ref="F1415" si="791">SUM(F1416,F1419,F1445,F1442)</f>
        <v>0</v>
      </c>
      <c r="G1415" s="158">
        <f t="shared" ref="G1415" si="792">SUM(G1416,G1419,G1445,G1442)</f>
        <v>0</v>
      </c>
      <c r="H1415" s="159">
        <f t="shared" ref="H1415" si="793">SUM(H1416,H1419,H1445,H1442)</f>
        <v>0</v>
      </c>
      <c r="I1415" s="119">
        <f t="shared" si="789"/>
        <v>630</v>
      </c>
    </row>
    <row r="1416" spans="1:9" s="2" customFormat="1" hidden="1" x14ac:dyDescent="0.2">
      <c r="A1416" s="31" t="s">
        <v>30</v>
      </c>
      <c r="B1416" s="55">
        <v>20</v>
      </c>
      <c r="C1416" s="24">
        <v>0</v>
      </c>
      <c r="D1416" s="24">
        <f t="shared" ref="D1416:H1416" si="794">SUM(D1417)</f>
        <v>0</v>
      </c>
      <c r="E1416" s="24">
        <f t="shared" si="794"/>
        <v>0</v>
      </c>
      <c r="F1416" s="24">
        <f t="shared" si="794"/>
        <v>0</v>
      </c>
      <c r="G1416" s="24">
        <f t="shared" si="794"/>
        <v>0</v>
      </c>
      <c r="H1416" s="25">
        <f t="shared" si="794"/>
        <v>0</v>
      </c>
      <c r="I1416" s="3">
        <f t="shared" si="789"/>
        <v>0</v>
      </c>
    </row>
    <row r="1417" spans="1:9" s="2" customFormat="1" hidden="1" x14ac:dyDescent="0.2">
      <c r="A1417" s="27" t="s">
        <v>31</v>
      </c>
      <c r="B1417" s="56" t="s">
        <v>32</v>
      </c>
      <c r="C1417" s="21">
        <v>0</v>
      </c>
      <c r="D1417" s="21"/>
      <c r="E1417" s="21">
        <f>C1417+D1417</f>
        <v>0</v>
      </c>
      <c r="F1417" s="21"/>
      <c r="G1417" s="21"/>
      <c r="H1417" s="22"/>
      <c r="I1417" s="3">
        <f t="shared" si="789"/>
        <v>0</v>
      </c>
    </row>
    <row r="1418" spans="1:9" s="2" customFormat="1" hidden="1" x14ac:dyDescent="0.2">
      <c r="A1418" s="27"/>
      <c r="B1418" s="51"/>
      <c r="C1418" s="21"/>
      <c r="D1418" s="21"/>
      <c r="E1418" s="21"/>
      <c r="F1418" s="21"/>
      <c r="G1418" s="21"/>
      <c r="H1418" s="22"/>
      <c r="I1418" s="3">
        <f t="shared" si="789"/>
        <v>0</v>
      </c>
    </row>
    <row r="1419" spans="1:9" ht="25.5" x14ac:dyDescent="0.2">
      <c r="A1419" s="110" t="s">
        <v>112</v>
      </c>
      <c r="B1419" s="57">
        <v>60</v>
      </c>
      <c r="C1419" s="24">
        <v>0</v>
      </c>
      <c r="D1419" s="24">
        <f t="shared" ref="D1419:H1419" si="795">SUM(D1420,D1427,D1434)</f>
        <v>630</v>
      </c>
      <c r="E1419" s="24">
        <f t="shared" si="795"/>
        <v>630</v>
      </c>
      <c r="F1419" s="24">
        <f t="shared" si="795"/>
        <v>0</v>
      </c>
      <c r="G1419" s="24">
        <f t="shared" si="795"/>
        <v>0</v>
      </c>
      <c r="H1419" s="25">
        <f t="shared" si="795"/>
        <v>0</v>
      </c>
      <c r="I1419" s="119">
        <f t="shared" si="789"/>
        <v>630</v>
      </c>
    </row>
    <row r="1420" spans="1:9" ht="25.5" x14ac:dyDescent="0.2">
      <c r="A1420" s="31" t="s">
        <v>113</v>
      </c>
      <c r="B1420" s="58">
        <v>60</v>
      </c>
      <c r="C1420" s="24">
        <v>0</v>
      </c>
      <c r="D1420" s="24">
        <f t="shared" ref="D1420:H1420" si="796">SUM(D1424,D1425,D1426)</f>
        <v>630</v>
      </c>
      <c r="E1420" s="24">
        <f t="shared" si="796"/>
        <v>630</v>
      </c>
      <c r="F1420" s="24">
        <f t="shared" si="796"/>
        <v>0</v>
      </c>
      <c r="G1420" s="24">
        <f t="shared" si="796"/>
        <v>0</v>
      </c>
      <c r="H1420" s="25">
        <f t="shared" si="796"/>
        <v>0</v>
      </c>
      <c r="I1420" s="119">
        <f t="shared" si="789"/>
        <v>630</v>
      </c>
    </row>
    <row r="1421" spans="1:9" s="2" customFormat="1" hidden="1" x14ac:dyDescent="0.2">
      <c r="A1421" s="32" t="s">
        <v>1</v>
      </c>
      <c r="B1421" s="59"/>
      <c r="C1421" s="24"/>
      <c r="D1421" s="24"/>
      <c r="E1421" s="24"/>
      <c r="F1421" s="24"/>
      <c r="G1421" s="24"/>
      <c r="H1421" s="25"/>
      <c r="I1421" s="3">
        <f t="shared" si="789"/>
        <v>0</v>
      </c>
    </row>
    <row r="1422" spans="1:9" s="2" customFormat="1" hidden="1" x14ac:dyDescent="0.2">
      <c r="A1422" s="32" t="s">
        <v>36</v>
      </c>
      <c r="B1422" s="59"/>
      <c r="C1422" s="24">
        <v>0</v>
      </c>
      <c r="D1422" s="24">
        <f>D1424+D1425+D1426-D1423</f>
        <v>0</v>
      </c>
      <c r="E1422" s="24">
        <f t="shared" ref="E1422:H1422" si="797">E1424+E1425+E1426-E1423</f>
        <v>0</v>
      </c>
      <c r="F1422" s="24">
        <f t="shared" si="797"/>
        <v>0</v>
      </c>
      <c r="G1422" s="24">
        <f t="shared" si="797"/>
        <v>0</v>
      </c>
      <c r="H1422" s="25">
        <f t="shared" si="797"/>
        <v>0</v>
      </c>
      <c r="I1422" s="3">
        <f t="shared" si="789"/>
        <v>0</v>
      </c>
    </row>
    <row r="1423" spans="1:9" x14ac:dyDescent="0.2">
      <c r="A1423" s="32" t="s">
        <v>37</v>
      </c>
      <c r="B1423" s="59"/>
      <c r="C1423" s="24">
        <v>0</v>
      </c>
      <c r="D1423" s="24">
        <v>630</v>
      </c>
      <c r="E1423" s="24">
        <f t="shared" ref="E1423:E1426" si="798">C1423+D1423</f>
        <v>630</v>
      </c>
      <c r="F1423" s="24"/>
      <c r="G1423" s="24"/>
      <c r="H1423" s="25"/>
      <c r="I1423" s="119">
        <f t="shared" si="789"/>
        <v>630</v>
      </c>
    </row>
    <row r="1424" spans="1:9" x14ac:dyDescent="0.2">
      <c r="A1424" s="20" t="s">
        <v>114</v>
      </c>
      <c r="B1424" s="60" t="s">
        <v>126</v>
      </c>
      <c r="C1424" s="101">
        <v>0</v>
      </c>
      <c r="D1424" s="101">
        <v>529.4</v>
      </c>
      <c r="E1424" s="101">
        <f t="shared" si="798"/>
        <v>529.4</v>
      </c>
      <c r="F1424" s="101"/>
      <c r="G1424" s="101"/>
      <c r="H1424" s="143"/>
      <c r="I1424" s="119">
        <f t="shared" si="789"/>
        <v>529.4</v>
      </c>
    </row>
    <row r="1425" spans="1:9" s="2" customFormat="1" hidden="1" x14ac:dyDescent="0.2">
      <c r="A1425" s="20" t="s">
        <v>106</v>
      </c>
      <c r="B1425" s="60" t="s">
        <v>130</v>
      </c>
      <c r="C1425" s="21">
        <v>0</v>
      </c>
      <c r="D1425" s="177"/>
      <c r="E1425" s="21">
        <f t="shared" si="798"/>
        <v>0</v>
      </c>
      <c r="F1425" s="21"/>
      <c r="G1425" s="21"/>
      <c r="H1425" s="22"/>
      <c r="I1425" s="3">
        <f t="shared" si="789"/>
        <v>0</v>
      </c>
    </row>
    <row r="1426" spans="1:9" x14ac:dyDescent="0.2">
      <c r="A1426" s="20" t="s">
        <v>108</v>
      </c>
      <c r="B1426" s="61" t="s">
        <v>127</v>
      </c>
      <c r="C1426" s="101">
        <v>0</v>
      </c>
      <c r="D1426" s="101">
        <v>100.6</v>
      </c>
      <c r="E1426" s="101">
        <f t="shared" si="798"/>
        <v>100.6</v>
      </c>
      <c r="F1426" s="101"/>
      <c r="G1426" s="101"/>
      <c r="H1426" s="143"/>
      <c r="I1426" s="119">
        <f t="shared" si="789"/>
        <v>100.6</v>
      </c>
    </row>
    <row r="1427" spans="1:9" s="2" customFormat="1" hidden="1" x14ac:dyDescent="0.2">
      <c r="A1427" s="31" t="s">
        <v>44</v>
      </c>
      <c r="B1427" s="62" t="s">
        <v>45</v>
      </c>
      <c r="C1427" s="24">
        <v>0</v>
      </c>
      <c r="D1427" s="24">
        <f t="shared" ref="D1427:H1427" si="799">SUM(D1431,D1432,D1433)</f>
        <v>0</v>
      </c>
      <c r="E1427" s="24">
        <f t="shared" si="799"/>
        <v>0</v>
      </c>
      <c r="F1427" s="24">
        <f t="shared" si="799"/>
        <v>0</v>
      </c>
      <c r="G1427" s="24">
        <f t="shared" si="799"/>
        <v>0</v>
      </c>
      <c r="H1427" s="25">
        <f t="shared" si="799"/>
        <v>0</v>
      </c>
      <c r="I1427" s="3">
        <f t="shared" si="789"/>
        <v>0</v>
      </c>
    </row>
    <row r="1428" spans="1:9" s="2" customFormat="1" hidden="1" x14ac:dyDescent="0.2">
      <c r="A1428" s="82" t="s">
        <v>1</v>
      </c>
      <c r="B1428" s="62"/>
      <c r="C1428" s="24"/>
      <c r="D1428" s="24"/>
      <c r="E1428" s="24"/>
      <c r="F1428" s="24"/>
      <c r="G1428" s="24"/>
      <c r="H1428" s="25"/>
      <c r="I1428" s="3">
        <f t="shared" si="789"/>
        <v>0</v>
      </c>
    </row>
    <row r="1429" spans="1:9" s="2" customFormat="1" hidden="1" x14ac:dyDescent="0.2">
      <c r="A1429" s="32" t="s">
        <v>36</v>
      </c>
      <c r="B1429" s="59"/>
      <c r="C1429" s="24">
        <v>0</v>
      </c>
      <c r="D1429" s="24">
        <f t="shared" ref="D1429:H1429" si="800">D1431+D1432+D1433-D1430</f>
        <v>0</v>
      </c>
      <c r="E1429" s="24">
        <f t="shared" si="800"/>
        <v>0</v>
      </c>
      <c r="F1429" s="24">
        <f t="shared" si="800"/>
        <v>0</v>
      </c>
      <c r="G1429" s="24">
        <f t="shared" si="800"/>
        <v>0</v>
      </c>
      <c r="H1429" s="25">
        <f t="shared" si="800"/>
        <v>0</v>
      </c>
      <c r="I1429" s="3">
        <f t="shared" si="789"/>
        <v>0</v>
      </c>
    </row>
    <row r="1430" spans="1:9" s="2" customFormat="1" hidden="1" x14ac:dyDescent="0.2">
      <c r="A1430" s="32" t="s">
        <v>37</v>
      </c>
      <c r="B1430" s="59"/>
      <c r="C1430" s="24">
        <v>0</v>
      </c>
      <c r="D1430" s="24"/>
      <c r="E1430" s="24">
        <f t="shared" ref="E1430:E1433" si="801">C1430+D1430</f>
        <v>0</v>
      </c>
      <c r="F1430" s="24"/>
      <c r="G1430" s="24"/>
      <c r="H1430" s="25"/>
      <c r="I1430" s="3">
        <f t="shared" si="789"/>
        <v>0</v>
      </c>
    </row>
    <row r="1431" spans="1:9" s="2" customFormat="1" hidden="1" x14ac:dyDescent="0.2">
      <c r="A1431" s="20" t="s">
        <v>38</v>
      </c>
      <c r="B1431" s="61" t="s">
        <v>46</v>
      </c>
      <c r="C1431" s="21">
        <v>0</v>
      </c>
      <c r="D1431" s="21"/>
      <c r="E1431" s="21">
        <f t="shared" si="801"/>
        <v>0</v>
      </c>
      <c r="F1431" s="21"/>
      <c r="G1431" s="21"/>
      <c r="H1431" s="22"/>
      <c r="I1431" s="3">
        <f t="shared" si="789"/>
        <v>0</v>
      </c>
    </row>
    <row r="1432" spans="1:9" s="2" customFormat="1" hidden="1" x14ac:dyDescent="0.2">
      <c r="A1432" s="20" t="s">
        <v>40</v>
      </c>
      <c r="B1432" s="61" t="s">
        <v>47</v>
      </c>
      <c r="C1432" s="21">
        <v>0</v>
      </c>
      <c r="D1432" s="21"/>
      <c r="E1432" s="21">
        <f t="shared" si="801"/>
        <v>0</v>
      </c>
      <c r="F1432" s="21"/>
      <c r="G1432" s="21"/>
      <c r="H1432" s="22"/>
      <c r="I1432" s="3">
        <f t="shared" si="789"/>
        <v>0</v>
      </c>
    </row>
    <row r="1433" spans="1:9" s="2" customFormat="1" hidden="1" x14ac:dyDescent="0.2">
      <c r="A1433" s="20" t="s">
        <v>42</v>
      </c>
      <c r="B1433" s="61" t="s">
        <v>48</v>
      </c>
      <c r="C1433" s="21">
        <v>0</v>
      </c>
      <c r="D1433" s="21"/>
      <c r="E1433" s="21">
        <f t="shared" si="801"/>
        <v>0</v>
      </c>
      <c r="F1433" s="21"/>
      <c r="G1433" s="21"/>
      <c r="H1433" s="22"/>
      <c r="I1433" s="3">
        <f t="shared" si="789"/>
        <v>0</v>
      </c>
    </row>
    <row r="1434" spans="1:9" s="2" customFormat="1" hidden="1" x14ac:dyDescent="0.2">
      <c r="A1434" s="31" t="s">
        <v>49</v>
      </c>
      <c r="B1434" s="63" t="s">
        <v>50</v>
      </c>
      <c r="C1434" s="24">
        <v>0</v>
      </c>
      <c r="D1434" s="24">
        <f t="shared" ref="D1434:H1434" si="802">SUM(D1438,D1439,D1440)</f>
        <v>0</v>
      </c>
      <c r="E1434" s="24">
        <f t="shared" si="802"/>
        <v>0</v>
      </c>
      <c r="F1434" s="24">
        <f t="shared" si="802"/>
        <v>0</v>
      </c>
      <c r="G1434" s="24">
        <f t="shared" si="802"/>
        <v>0</v>
      </c>
      <c r="H1434" s="25">
        <f t="shared" si="802"/>
        <v>0</v>
      </c>
      <c r="I1434" s="3">
        <f t="shared" si="789"/>
        <v>0</v>
      </c>
    </row>
    <row r="1435" spans="1:9" s="2" customFormat="1" hidden="1" x14ac:dyDescent="0.2">
      <c r="A1435" s="82" t="s">
        <v>1</v>
      </c>
      <c r="B1435" s="63"/>
      <c r="C1435" s="24"/>
      <c r="D1435" s="24"/>
      <c r="E1435" s="24"/>
      <c r="F1435" s="24"/>
      <c r="G1435" s="24"/>
      <c r="H1435" s="25"/>
      <c r="I1435" s="3">
        <f t="shared" si="789"/>
        <v>0</v>
      </c>
    </row>
    <row r="1436" spans="1:9" s="2" customFormat="1" hidden="1" x14ac:dyDescent="0.2">
      <c r="A1436" s="32" t="s">
        <v>36</v>
      </c>
      <c r="B1436" s="59"/>
      <c r="C1436" s="24">
        <v>0</v>
      </c>
      <c r="D1436" s="24">
        <f t="shared" ref="D1436:H1436" si="803">D1438+D1439+D1440-D1437</f>
        <v>0</v>
      </c>
      <c r="E1436" s="24">
        <f t="shared" si="803"/>
        <v>0</v>
      </c>
      <c r="F1436" s="24">
        <f t="shared" si="803"/>
        <v>0</v>
      </c>
      <c r="G1436" s="24">
        <f t="shared" si="803"/>
        <v>0</v>
      </c>
      <c r="H1436" s="25">
        <f t="shared" si="803"/>
        <v>0</v>
      </c>
      <c r="I1436" s="3">
        <f t="shared" si="789"/>
        <v>0</v>
      </c>
    </row>
    <row r="1437" spans="1:9" s="2" customFormat="1" hidden="1" x14ac:dyDescent="0.2">
      <c r="A1437" s="32" t="s">
        <v>37</v>
      </c>
      <c r="B1437" s="59"/>
      <c r="C1437" s="24">
        <v>0</v>
      </c>
      <c r="D1437" s="24"/>
      <c r="E1437" s="24">
        <f t="shared" ref="E1437:E1440" si="804">C1437+D1437</f>
        <v>0</v>
      </c>
      <c r="F1437" s="24"/>
      <c r="G1437" s="24"/>
      <c r="H1437" s="25"/>
      <c r="I1437" s="3">
        <f t="shared" si="789"/>
        <v>0</v>
      </c>
    </row>
    <row r="1438" spans="1:9" s="2" customFormat="1" hidden="1" x14ac:dyDescent="0.2">
      <c r="A1438" s="20" t="s">
        <v>38</v>
      </c>
      <c r="B1438" s="61" t="s">
        <v>51</v>
      </c>
      <c r="C1438" s="21">
        <v>0</v>
      </c>
      <c r="D1438" s="21"/>
      <c r="E1438" s="21">
        <f t="shared" si="804"/>
        <v>0</v>
      </c>
      <c r="F1438" s="21"/>
      <c r="G1438" s="21"/>
      <c r="H1438" s="22"/>
      <c r="I1438" s="3">
        <f t="shared" si="789"/>
        <v>0</v>
      </c>
    </row>
    <row r="1439" spans="1:9" s="2" customFormat="1" hidden="1" x14ac:dyDescent="0.2">
      <c r="A1439" s="20" t="s">
        <v>40</v>
      </c>
      <c r="B1439" s="61" t="s">
        <v>52</v>
      </c>
      <c r="C1439" s="21">
        <v>0</v>
      </c>
      <c r="D1439" s="21"/>
      <c r="E1439" s="21">
        <f t="shared" si="804"/>
        <v>0</v>
      </c>
      <c r="F1439" s="21"/>
      <c r="G1439" s="21"/>
      <c r="H1439" s="22"/>
      <c r="I1439" s="3">
        <f t="shared" si="789"/>
        <v>0</v>
      </c>
    </row>
    <row r="1440" spans="1:9" s="2" customFormat="1" hidden="1" x14ac:dyDescent="0.2">
      <c r="A1440" s="20" t="s">
        <v>42</v>
      </c>
      <c r="B1440" s="61" t="s">
        <v>53</v>
      </c>
      <c r="C1440" s="21">
        <v>0</v>
      </c>
      <c r="D1440" s="21"/>
      <c r="E1440" s="21">
        <f t="shared" si="804"/>
        <v>0</v>
      </c>
      <c r="F1440" s="21"/>
      <c r="G1440" s="21"/>
      <c r="H1440" s="22"/>
      <c r="I1440" s="3">
        <f t="shared" si="789"/>
        <v>0</v>
      </c>
    </row>
    <row r="1441" spans="1:9" s="2" customFormat="1" hidden="1" x14ac:dyDescent="0.2">
      <c r="A1441" s="83"/>
      <c r="B1441" s="95"/>
      <c r="C1441" s="21"/>
      <c r="D1441" s="21"/>
      <c r="E1441" s="21"/>
      <c r="F1441" s="21"/>
      <c r="G1441" s="21"/>
      <c r="H1441" s="22"/>
      <c r="I1441" s="3">
        <f t="shared" ref="I1441" si="805">SUM(E1441:H1441)</f>
        <v>0</v>
      </c>
    </row>
    <row r="1442" spans="1:9" s="2" customFormat="1" hidden="1" x14ac:dyDescent="0.2">
      <c r="A1442" s="31" t="s">
        <v>133</v>
      </c>
      <c r="B1442" s="55">
        <v>71</v>
      </c>
      <c r="C1442" s="24">
        <v>0</v>
      </c>
      <c r="D1442" s="24">
        <f t="shared" ref="D1442:H1442" si="806">SUM(D1443)</f>
        <v>0</v>
      </c>
      <c r="E1442" s="24">
        <f t="shared" si="806"/>
        <v>0</v>
      </c>
      <c r="F1442" s="24">
        <f t="shared" si="806"/>
        <v>0</v>
      </c>
      <c r="G1442" s="24">
        <f t="shared" si="806"/>
        <v>0</v>
      </c>
      <c r="H1442" s="25">
        <f t="shared" si="806"/>
        <v>0</v>
      </c>
      <c r="I1442" s="3">
        <f t="shared" ref="I1442:I1443" si="807">SUM(E1442:H1442)</f>
        <v>0</v>
      </c>
    </row>
    <row r="1443" spans="1:9" s="2" customFormat="1" hidden="1" x14ac:dyDescent="0.2">
      <c r="A1443" s="27" t="s">
        <v>134</v>
      </c>
      <c r="B1443" s="56" t="s">
        <v>135</v>
      </c>
      <c r="C1443" s="21">
        <v>0</v>
      </c>
      <c r="D1443" s="21"/>
      <c r="E1443" s="21">
        <f>C1443+D1443</f>
        <v>0</v>
      </c>
      <c r="F1443" s="21"/>
      <c r="G1443" s="21"/>
      <c r="H1443" s="22"/>
      <c r="I1443" s="3">
        <f t="shared" si="807"/>
        <v>0</v>
      </c>
    </row>
    <row r="1444" spans="1:9" s="2" customFormat="1" hidden="1" x14ac:dyDescent="0.2">
      <c r="A1444" s="83"/>
      <c r="B1444" s="95"/>
      <c r="C1444" s="21"/>
      <c r="D1444" s="21"/>
      <c r="E1444" s="21"/>
      <c r="F1444" s="21"/>
      <c r="G1444" s="21"/>
      <c r="H1444" s="22"/>
      <c r="I1444" s="3">
        <f t="shared" si="789"/>
        <v>0</v>
      </c>
    </row>
    <row r="1445" spans="1:9" s="2" customFormat="1" hidden="1" x14ac:dyDescent="0.2">
      <c r="A1445" s="26" t="s">
        <v>54</v>
      </c>
      <c r="B1445" s="63" t="s">
        <v>55</v>
      </c>
      <c r="C1445" s="24">
        <v>0</v>
      </c>
      <c r="D1445" s="24"/>
      <c r="E1445" s="24">
        <f>C1445+D1445</f>
        <v>0</v>
      </c>
      <c r="F1445" s="24"/>
      <c r="G1445" s="24"/>
      <c r="H1445" s="25"/>
      <c r="I1445" s="3">
        <f t="shared" si="789"/>
        <v>0</v>
      </c>
    </row>
    <row r="1446" spans="1:9" s="2" customFormat="1" hidden="1" x14ac:dyDescent="0.2">
      <c r="A1446" s="83"/>
      <c r="B1446" s="95"/>
      <c r="C1446" s="21"/>
      <c r="D1446" s="21"/>
      <c r="E1446" s="21"/>
      <c r="F1446" s="21"/>
      <c r="G1446" s="21"/>
      <c r="H1446" s="22"/>
      <c r="I1446" s="3">
        <f t="shared" si="789"/>
        <v>0</v>
      </c>
    </row>
    <row r="1447" spans="1:9" s="2" customFormat="1" hidden="1" x14ac:dyDescent="0.2">
      <c r="A1447" s="26" t="s">
        <v>56</v>
      </c>
      <c r="B1447" s="63"/>
      <c r="C1447" s="24">
        <v>0</v>
      </c>
      <c r="D1447" s="24">
        <f t="shared" ref="D1447:H1447" si="808">D1394-D1415</f>
        <v>0</v>
      </c>
      <c r="E1447" s="24">
        <f t="shared" si="808"/>
        <v>0</v>
      </c>
      <c r="F1447" s="24">
        <f t="shared" si="808"/>
        <v>0</v>
      </c>
      <c r="G1447" s="24">
        <f t="shared" si="808"/>
        <v>0</v>
      </c>
      <c r="H1447" s="25">
        <f t="shared" si="808"/>
        <v>0</v>
      </c>
      <c r="I1447" s="3">
        <f t="shared" si="789"/>
        <v>0</v>
      </c>
    </row>
    <row r="1448" spans="1:9" s="2" customFormat="1" hidden="1" x14ac:dyDescent="0.2">
      <c r="A1448" s="81"/>
      <c r="B1448" s="95"/>
      <c r="C1448" s="21"/>
      <c r="D1448" s="21"/>
      <c r="E1448" s="21"/>
      <c r="F1448" s="21"/>
      <c r="G1448" s="21"/>
      <c r="H1448" s="22"/>
      <c r="I1448" s="3">
        <f t="shared" si="789"/>
        <v>0</v>
      </c>
    </row>
    <row r="1449" spans="1:9" s="6" customFormat="1" ht="25.5" hidden="1" x14ac:dyDescent="0.2">
      <c r="A1449" s="77" t="s">
        <v>67</v>
      </c>
      <c r="B1449" s="78"/>
      <c r="C1449" s="79">
        <v>0</v>
      </c>
      <c r="D1449" s="79">
        <f t="shared" ref="D1449:H1449" si="809">D1450</f>
        <v>0</v>
      </c>
      <c r="E1449" s="79">
        <f t="shared" si="809"/>
        <v>0</v>
      </c>
      <c r="F1449" s="79">
        <f t="shared" si="809"/>
        <v>0</v>
      </c>
      <c r="G1449" s="79">
        <f t="shared" si="809"/>
        <v>0</v>
      </c>
      <c r="H1449" s="80">
        <f t="shared" si="809"/>
        <v>0</v>
      </c>
      <c r="I1449" s="3">
        <f t="shared" si="789"/>
        <v>0</v>
      </c>
    </row>
    <row r="1450" spans="1:9" s="2" customFormat="1" hidden="1" x14ac:dyDescent="0.2">
      <c r="A1450" s="33" t="s">
        <v>61</v>
      </c>
      <c r="B1450" s="64"/>
      <c r="C1450" s="34">
        <v>0</v>
      </c>
      <c r="D1450" s="34">
        <f t="shared" ref="D1450:H1450" si="810">SUM(D1451,D1452,D1453,D1457)</f>
        <v>0</v>
      </c>
      <c r="E1450" s="34">
        <f t="shared" si="810"/>
        <v>0</v>
      </c>
      <c r="F1450" s="34">
        <f t="shared" si="810"/>
        <v>0</v>
      </c>
      <c r="G1450" s="34">
        <f t="shared" si="810"/>
        <v>0</v>
      </c>
      <c r="H1450" s="35">
        <f t="shared" si="810"/>
        <v>0</v>
      </c>
      <c r="I1450" s="3">
        <f t="shared" si="789"/>
        <v>0</v>
      </c>
    </row>
    <row r="1451" spans="1:9" s="2" customFormat="1" hidden="1" x14ac:dyDescent="0.2">
      <c r="A1451" s="20" t="s">
        <v>6</v>
      </c>
      <c r="B1451" s="48"/>
      <c r="C1451" s="21">
        <v>0</v>
      </c>
      <c r="D1451" s="21"/>
      <c r="E1451" s="21">
        <f>SUM(C1451,D1451)</f>
        <v>0</v>
      </c>
      <c r="F1451" s="21"/>
      <c r="G1451" s="21"/>
      <c r="H1451" s="22"/>
      <c r="I1451" s="3">
        <f t="shared" si="789"/>
        <v>0</v>
      </c>
    </row>
    <row r="1452" spans="1:9" s="2" customFormat="1" hidden="1" x14ac:dyDescent="0.2">
      <c r="A1452" s="20" t="s">
        <v>7</v>
      </c>
      <c r="B1452" s="94"/>
      <c r="C1452" s="21">
        <v>0</v>
      </c>
      <c r="D1452" s="21"/>
      <c r="E1452" s="21">
        <f t="shared" ref="E1452" si="811">SUM(C1452,D1452)</f>
        <v>0</v>
      </c>
      <c r="F1452" s="21"/>
      <c r="G1452" s="21"/>
      <c r="H1452" s="22"/>
      <c r="I1452" s="3">
        <f t="shared" si="789"/>
        <v>0</v>
      </c>
    </row>
    <row r="1453" spans="1:9" s="2" customFormat="1" hidden="1" x14ac:dyDescent="0.2">
      <c r="A1453" s="23" t="s">
        <v>111</v>
      </c>
      <c r="B1453" s="49" t="s">
        <v>103</v>
      </c>
      <c r="C1453" s="24">
        <v>0</v>
      </c>
      <c r="D1453" s="24">
        <f>SUM(D1454:D1456)</f>
        <v>0</v>
      </c>
      <c r="E1453" s="24">
        <f>SUM(C1453,D1453)</f>
        <v>0</v>
      </c>
      <c r="F1453" s="24">
        <f t="shared" ref="F1453" si="812">SUM(F1454:F1456)</f>
        <v>0</v>
      </c>
      <c r="G1453" s="24">
        <f t="shared" ref="G1453:H1453" si="813">SUM(G1454:G1456)</f>
        <v>0</v>
      </c>
      <c r="H1453" s="25">
        <f t="shared" si="813"/>
        <v>0</v>
      </c>
      <c r="I1453" s="3">
        <f t="shared" si="789"/>
        <v>0</v>
      </c>
    </row>
    <row r="1454" spans="1:9" s="2" customFormat="1" hidden="1" x14ac:dyDescent="0.2">
      <c r="A1454" s="109" t="s">
        <v>104</v>
      </c>
      <c r="B1454" s="48" t="s">
        <v>105</v>
      </c>
      <c r="C1454" s="21">
        <v>0</v>
      </c>
      <c r="D1454" s="21"/>
      <c r="E1454" s="21">
        <f t="shared" ref="E1454:E1456" si="814">SUM(C1454,D1454)</f>
        <v>0</v>
      </c>
      <c r="F1454" s="21"/>
      <c r="G1454" s="21"/>
      <c r="H1454" s="22"/>
      <c r="I1454" s="3">
        <f t="shared" si="789"/>
        <v>0</v>
      </c>
    </row>
    <row r="1455" spans="1:9" s="2" customFormat="1" hidden="1" x14ac:dyDescent="0.2">
      <c r="A1455" s="109" t="s">
        <v>106</v>
      </c>
      <c r="B1455" s="48" t="s">
        <v>107</v>
      </c>
      <c r="C1455" s="21">
        <v>0</v>
      </c>
      <c r="D1455" s="21"/>
      <c r="E1455" s="21">
        <f t="shared" si="814"/>
        <v>0</v>
      </c>
      <c r="F1455" s="21"/>
      <c r="G1455" s="21"/>
      <c r="H1455" s="22"/>
      <c r="I1455" s="3">
        <f t="shared" si="789"/>
        <v>0</v>
      </c>
    </row>
    <row r="1456" spans="1:9" s="2" customFormat="1" hidden="1" x14ac:dyDescent="0.2">
      <c r="A1456" s="109" t="s">
        <v>108</v>
      </c>
      <c r="B1456" s="48" t="s">
        <v>109</v>
      </c>
      <c r="C1456" s="21">
        <v>0</v>
      </c>
      <c r="D1456" s="21"/>
      <c r="E1456" s="21">
        <f t="shared" si="814"/>
        <v>0</v>
      </c>
      <c r="F1456" s="21"/>
      <c r="G1456" s="21"/>
      <c r="H1456" s="22"/>
      <c r="I1456" s="3">
        <f t="shared" si="789"/>
        <v>0</v>
      </c>
    </row>
    <row r="1457" spans="1:9" s="2" customFormat="1" ht="25.5" hidden="1" x14ac:dyDescent="0.2">
      <c r="A1457" s="23" t="s">
        <v>9</v>
      </c>
      <c r="B1457" s="49" t="s">
        <v>10</v>
      </c>
      <c r="C1457" s="24">
        <v>0</v>
      </c>
      <c r="D1457" s="24">
        <f t="shared" ref="D1457:H1457" si="815">SUM(D1458,D1462,D1466)</f>
        <v>0</v>
      </c>
      <c r="E1457" s="24">
        <f t="shared" si="815"/>
        <v>0</v>
      </c>
      <c r="F1457" s="24">
        <f t="shared" si="815"/>
        <v>0</v>
      </c>
      <c r="G1457" s="24">
        <f t="shared" si="815"/>
        <v>0</v>
      </c>
      <c r="H1457" s="25">
        <f t="shared" si="815"/>
        <v>0</v>
      </c>
      <c r="I1457" s="3">
        <f t="shared" si="789"/>
        <v>0</v>
      </c>
    </row>
    <row r="1458" spans="1:9" s="2" customFormat="1" hidden="1" x14ac:dyDescent="0.2">
      <c r="A1458" s="26" t="s">
        <v>11</v>
      </c>
      <c r="B1458" s="50" t="s">
        <v>12</v>
      </c>
      <c r="C1458" s="24">
        <v>0</v>
      </c>
      <c r="D1458" s="24">
        <f t="shared" ref="D1458:H1458" si="816">SUM(D1459:D1461)</f>
        <v>0</v>
      </c>
      <c r="E1458" s="24">
        <f t="shared" si="816"/>
        <v>0</v>
      </c>
      <c r="F1458" s="24">
        <f t="shared" si="816"/>
        <v>0</v>
      </c>
      <c r="G1458" s="24">
        <f t="shared" si="816"/>
        <v>0</v>
      </c>
      <c r="H1458" s="25">
        <f t="shared" si="816"/>
        <v>0</v>
      </c>
      <c r="I1458" s="3">
        <f t="shared" si="789"/>
        <v>0</v>
      </c>
    </row>
    <row r="1459" spans="1:9" s="2" customFormat="1" hidden="1" x14ac:dyDescent="0.2">
      <c r="A1459" s="27" t="s">
        <v>13</v>
      </c>
      <c r="B1459" s="51" t="s">
        <v>14</v>
      </c>
      <c r="C1459" s="21">
        <v>0</v>
      </c>
      <c r="D1459" s="21"/>
      <c r="E1459" s="21">
        <f t="shared" ref="E1459:E1461" si="817">SUM(C1459,D1459)</f>
        <v>0</v>
      </c>
      <c r="F1459" s="21"/>
      <c r="G1459" s="21"/>
      <c r="H1459" s="22"/>
      <c r="I1459" s="3">
        <f t="shared" si="789"/>
        <v>0</v>
      </c>
    </row>
    <row r="1460" spans="1:9" s="2" customFormat="1" hidden="1" x14ac:dyDescent="0.2">
      <c r="A1460" s="27" t="s">
        <v>15</v>
      </c>
      <c r="B1460" s="52" t="s">
        <v>16</v>
      </c>
      <c r="C1460" s="21">
        <v>0</v>
      </c>
      <c r="D1460" s="21"/>
      <c r="E1460" s="21">
        <f t="shared" si="817"/>
        <v>0</v>
      </c>
      <c r="F1460" s="21"/>
      <c r="G1460" s="21"/>
      <c r="H1460" s="22"/>
      <c r="I1460" s="3">
        <f t="shared" si="789"/>
        <v>0</v>
      </c>
    </row>
    <row r="1461" spans="1:9" s="2" customFormat="1" hidden="1" x14ac:dyDescent="0.2">
      <c r="A1461" s="27" t="s">
        <v>17</v>
      </c>
      <c r="B1461" s="52" t="s">
        <v>18</v>
      </c>
      <c r="C1461" s="21">
        <v>0</v>
      </c>
      <c r="D1461" s="21"/>
      <c r="E1461" s="21">
        <f t="shared" si="817"/>
        <v>0</v>
      </c>
      <c r="F1461" s="21"/>
      <c r="G1461" s="21"/>
      <c r="H1461" s="22"/>
      <c r="I1461" s="3">
        <f t="shared" si="789"/>
        <v>0</v>
      </c>
    </row>
    <row r="1462" spans="1:9" s="2" customFormat="1" hidden="1" x14ac:dyDescent="0.2">
      <c r="A1462" s="26" t="s">
        <v>19</v>
      </c>
      <c r="B1462" s="53" t="s">
        <v>20</v>
      </c>
      <c r="C1462" s="24">
        <v>0</v>
      </c>
      <c r="D1462" s="24">
        <f t="shared" ref="D1462:H1462" si="818">SUM(D1463:D1465)</f>
        <v>0</v>
      </c>
      <c r="E1462" s="24">
        <f t="shared" si="818"/>
        <v>0</v>
      </c>
      <c r="F1462" s="24">
        <f t="shared" si="818"/>
        <v>0</v>
      </c>
      <c r="G1462" s="24">
        <f t="shared" si="818"/>
        <v>0</v>
      </c>
      <c r="H1462" s="25">
        <f t="shared" si="818"/>
        <v>0</v>
      </c>
      <c r="I1462" s="3">
        <f t="shared" si="789"/>
        <v>0</v>
      </c>
    </row>
    <row r="1463" spans="1:9" s="2" customFormat="1" hidden="1" x14ac:dyDescent="0.2">
      <c r="A1463" s="27" t="s">
        <v>13</v>
      </c>
      <c r="B1463" s="52" t="s">
        <v>21</v>
      </c>
      <c r="C1463" s="21">
        <v>0</v>
      </c>
      <c r="D1463" s="21"/>
      <c r="E1463" s="21">
        <f t="shared" ref="E1463:E1465" si="819">SUM(C1463,D1463)</f>
        <v>0</v>
      </c>
      <c r="F1463" s="21"/>
      <c r="G1463" s="21"/>
      <c r="H1463" s="22"/>
      <c r="I1463" s="3">
        <f t="shared" si="789"/>
        <v>0</v>
      </c>
    </row>
    <row r="1464" spans="1:9" s="2" customFormat="1" hidden="1" x14ac:dyDescent="0.2">
      <c r="A1464" s="27" t="s">
        <v>15</v>
      </c>
      <c r="B1464" s="52" t="s">
        <v>22</v>
      </c>
      <c r="C1464" s="21">
        <v>0</v>
      </c>
      <c r="D1464" s="21"/>
      <c r="E1464" s="21">
        <f t="shared" si="819"/>
        <v>0</v>
      </c>
      <c r="F1464" s="21"/>
      <c r="G1464" s="21"/>
      <c r="H1464" s="22"/>
      <c r="I1464" s="3">
        <f t="shared" si="789"/>
        <v>0</v>
      </c>
    </row>
    <row r="1465" spans="1:9" s="2" customFormat="1" hidden="1" x14ac:dyDescent="0.2">
      <c r="A1465" s="27" t="s">
        <v>17</v>
      </c>
      <c r="B1465" s="52" t="s">
        <v>23</v>
      </c>
      <c r="C1465" s="21">
        <v>0</v>
      </c>
      <c r="D1465" s="21"/>
      <c r="E1465" s="21">
        <f t="shared" si="819"/>
        <v>0</v>
      </c>
      <c r="F1465" s="21"/>
      <c r="G1465" s="21"/>
      <c r="H1465" s="22"/>
      <c r="I1465" s="3">
        <f t="shared" si="789"/>
        <v>0</v>
      </c>
    </row>
    <row r="1466" spans="1:9" s="2" customFormat="1" hidden="1" x14ac:dyDescent="0.2">
      <c r="A1466" s="26" t="s">
        <v>24</v>
      </c>
      <c r="B1466" s="53" t="s">
        <v>25</v>
      </c>
      <c r="C1466" s="24">
        <v>0</v>
      </c>
      <c r="D1466" s="24">
        <f t="shared" ref="D1466:H1466" si="820">SUM(D1467:D1469)</f>
        <v>0</v>
      </c>
      <c r="E1466" s="24">
        <f t="shared" si="820"/>
        <v>0</v>
      </c>
      <c r="F1466" s="24">
        <f t="shared" si="820"/>
        <v>0</v>
      </c>
      <c r="G1466" s="24">
        <f t="shared" si="820"/>
        <v>0</v>
      </c>
      <c r="H1466" s="25">
        <f t="shared" si="820"/>
        <v>0</v>
      </c>
      <c r="I1466" s="3">
        <f t="shared" si="789"/>
        <v>0</v>
      </c>
    </row>
    <row r="1467" spans="1:9" s="2" customFormat="1" hidden="1" x14ac:dyDescent="0.2">
      <c r="A1467" s="27" t="s">
        <v>13</v>
      </c>
      <c r="B1467" s="52" t="s">
        <v>26</v>
      </c>
      <c r="C1467" s="21">
        <v>0</v>
      </c>
      <c r="D1467" s="21"/>
      <c r="E1467" s="21">
        <f t="shared" ref="E1467:E1469" si="821">SUM(C1467,D1467)</f>
        <v>0</v>
      </c>
      <c r="F1467" s="21"/>
      <c r="G1467" s="21"/>
      <c r="H1467" s="22"/>
      <c r="I1467" s="3">
        <f t="shared" si="789"/>
        <v>0</v>
      </c>
    </row>
    <row r="1468" spans="1:9" s="2" customFormat="1" hidden="1" x14ac:dyDescent="0.2">
      <c r="A1468" s="27" t="s">
        <v>15</v>
      </c>
      <c r="B1468" s="52" t="s">
        <v>27</v>
      </c>
      <c r="C1468" s="21">
        <v>0</v>
      </c>
      <c r="D1468" s="21"/>
      <c r="E1468" s="21">
        <f t="shared" si="821"/>
        <v>0</v>
      </c>
      <c r="F1468" s="21"/>
      <c r="G1468" s="21"/>
      <c r="H1468" s="22"/>
      <c r="I1468" s="3">
        <f t="shared" si="789"/>
        <v>0</v>
      </c>
    </row>
    <row r="1469" spans="1:9" s="2" customFormat="1" hidden="1" x14ac:dyDescent="0.2">
      <c r="A1469" s="27" t="s">
        <v>17</v>
      </c>
      <c r="B1469" s="52" t="s">
        <v>28</v>
      </c>
      <c r="C1469" s="21">
        <v>0</v>
      </c>
      <c r="D1469" s="21"/>
      <c r="E1469" s="21">
        <f t="shared" si="821"/>
        <v>0</v>
      </c>
      <c r="F1469" s="21"/>
      <c r="G1469" s="21"/>
      <c r="H1469" s="22"/>
      <c r="I1469" s="3">
        <f t="shared" si="789"/>
        <v>0</v>
      </c>
    </row>
    <row r="1470" spans="1:9" s="2" customFormat="1" hidden="1" x14ac:dyDescent="0.2">
      <c r="A1470" s="33" t="s">
        <v>80</v>
      </c>
      <c r="B1470" s="64"/>
      <c r="C1470" s="37">
        <f>SUM(C1471,C1474,C1500,C1497)</f>
        <v>0</v>
      </c>
      <c r="D1470" s="37">
        <f>SUM(D1471,D1474,D1500,D1497)</f>
        <v>0</v>
      </c>
      <c r="E1470" s="37">
        <f t="shared" ref="E1470" si="822">SUM(E1471,E1474,E1500,E1497)</f>
        <v>0</v>
      </c>
      <c r="F1470" s="37">
        <f t="shared" ref="F1470" si="823">SUM(F1471,F1474,F1500,F1497)</f>
        <v>0</v>
      </c>
      <c r="G1470" s="37">
        <f t="shared" ref="G1470" si="824">SUM(G1471,G1474,G1500,G1497)</f>
        <v>0</v>
      </c>
      <c r="H1470" s="38">
        <f t="shared" ref="H1470" si="825">SUM(H1471,H1474,H1500,H1497)</f>
        <v>0</v>
      </c>
      <c r="I1470" s="3">
        <f t="shared" si="789"/>
        <v>0</v>
      </c>
    </row>
    <row r="1471" spans="1:9" s="2" customFormat="1" hidden="1" x14ac:dyDescent="0.2">
      <c r="A1471" s="31" t="s">
        <v>30</v>
      </c>
      <c r="B1471" s="55">
        <v>20</v>
      </c>
      <c r="C1471" s="24">
        <v>0</v>
      </c>
      <c r="D1471" s="24">
        <f t="shared" ref="D1471:H1471" si="826">SUM(D1472)</f>
        <v>0</v>
      </c>
      <c r="E1471" s="24">
        <f t="shared" si="826"/>
        <v>0</v>
      </c>
      <c r="F1471" s="24">
        <f t="shared" si="826"/>
        <v>0</v>
      </c>
      <c r="G1471" s="24">
        <f t="shared" si="826"/>
        <v>0</v>
      </c>
      <c r="H1471" s="25">
        <f t="shared" si="826"/>
        <v>0</v>
      </c>
      <c r="I1471" s="3">
        <f t="shared" si="789"/>
        <v>0</v>
      </c>
    </row>
    <row r="1472" spans="1:9" s="2" customFormat="1" hidden="1" x14ac:dyDescent="0.2">
      <c r="A1472" s="27" t="s">
        <v>31</v>
      </c>
      <c r="B1472" s="56" t="s">
        <v>32</v>
      </c>
      <c r="C1472" s="21">
        <v>0</v>
      </c>
      <c r="D1472" s="21"/>
      <c r="E1472" s="21">
        <f>C1472+D1472</f>
        <v>0</v>
      </c>
      <c r="F1472" s="21"/>
      <c r="G1472" s="21"/>
      <c r="H1472" s="22"/>
      <c r="I1472" s="3">
        <f t="shared" si="789"/>
        <v>0</v>
      </c>
    </row>
    <row r="1473" spans="1:9" s="2" customFormat="1" hidden="1" x14ac:dyDescent="0.2">
      <c r="A1473" s="27"/>
      <c r="B1473" s="51"/>
      <c r="C1473" s="21"/>
      <c r="D1473" s="21"/>
      <c r="E1473" s="21"/>
      <c r="F1473" s="21"/>
      <c r="G1473" s="21"/>
      <c r="H1473" s="22"/>
      <c r="I1473" s="3">
        <f t="shared" si="789"/>
        <v>0</v>
      </c>
    </row>
    <row r="1474" spans="1:9" s="2" customFormat="1" ht="25.5" hidden="1" x14ac:dyDescent="0.2">
      <c r="A1474" s="110" t="s">
        <v>112</v>
      </c>
      <c r="B1474" s="57">
        <v>60</v>
      </c>
      <c r="C1474" s="24">
        <v>0</v>
      </c>
      <c r="D1474" s="24">
        <f t="shared" ref="D1474:H1474" si="827">SUM(D1475,D1482,D1489)</f>
        <v>0</v>
      </c>
      <c r="E1474" s="24">
        <f t="shared" si="827"/>
        <v>0</v>
      </c>
      <c r="F1474" s="24">
        <f t="shared" si="827"/>
        <v>0</v>
      </c>
      <c r="G1474" s="24">
        <f t="shared" si="827"/>
        <v>0</v>
      </c>
      <c r="H1474" s="25">
        <f t="shared" si="827"/>
        <v>0</v>
      </c>
      <c r="I1474" s="3">
        <f t="shared" si="789"/>
        <v>0</v>
      </c>
    </row>
    <row r="1475" spans="1:9" s="2" customFormat="1" ht="25.5" hidden="1" x14ac:dyDescent="0.2">
      <c r="A1475" s="31" t="s">
        <v>113</v>
      </c>
      <c r="B1475" s="58">
        <v>60</v>
      </c>
      <c r="C1475" s="24">
        <v>0</v>
      </c>
      <c r="D1475" s="24">
        <f t="shared" ref="D1475:H1475" si="828">SUM(D1479,D1480,D1481)</f>
        <v>0</v>
      </c>
      <c r="E1475" s="24">
        <f t="shared" si="828"/>
        <v>0</v>
      </c>
      <c r="F1475" s="24">
        <f t="shared" si="828"/>
        <v>0</v>
      </c>
      <c r="G1475" s="24">
        <f t="shared" si="828"/>
        <v>0</v>
      </c>
      <c r="H1475" s="25">
        <f t="shared" si="828"/>
        <v>0</v>
      </c>
      <c r="I1475" s="3">
        <f t="shared" si="789"/>
        <v>0</v>
      </c>
    </row>
    <row r="1476" spans="1:9" s="2" customFormat="1" hidden="1" x14ac:dyDescent="0.2">
      <c r="A1476" s="32" t="s">
        <v>1</v>
      </c>
      <c r="B1476" s="59"/>
      <c r="C1476" s="24"/>
      <c r="D1476" s="24"/>
      <c r="E1476" s="24"/>
      <c r="F1476" s="24"/>
      <c r="G1476" s="24"/>
      <c r="H1476" s="25"/>
      <c r="I1476" s="3">
        <f t="shared" si="789"/>
        <v>0</v>
      </c>
    </row>
    <row r="1477" spans="1:9" s="2" customFormat="1" hidden="1" x14ac:dyDescent="0.2">
      <c r="A1477" s="32" t="s">
        <v>36</v>
      </c>
      <c r="B1477" s="59"/>
      <c r="C1477" s="24">
        <v>0</v>
      </c>
      <c r="D1477" s="24">
        <f t="shared" ref="D1477:H1477" si="829">D1479+D1480+D1481-D1478</f>
        <v>0</v>
      </c>
      <c r="E1477" s="24">
        <f t="shared" si="829"/>
        <v>0</v>
      </c>
      <c r="F1477" s="24">
        <f t="shared" si="829"/>
        <v>0</v>
      </c>
      <c r="G1477" s="24">
        <f t="shared" si="829"/>
        <v>0</v>
      </c>
      <c r="H1477" s="25">
        <f t="shared" si="829"/>
        <v>0</v>
      </c>
      <c r="I1477" s="3">
        <f t="shared" si="789"/>
        <v>0</v>
      </c>
    </row>
    <row r="1478" spans="1:9" s="2" customFormat="1" hidden="1" x14ac:dyDescent="0.2">
      <c r="A1478" s="32" t="s">
        <v>37</v>
      </c>
      <c r="B1478" s="59"/>
      <c r="C1478" s="24">
        <v>0</v>
      </c>
      <c r="D1478" s="24"/>
      <c r="E1478" s="24">
        <f t="shared" ref="E1478:E1481" si="830">C1478+D1478</f>
        <v>0</v>
      </c>
      <c r="F1478" s="24"/>
      <c r="G1478" s="24"/>
      <c r="H1478" s="25"/>
      <c r="I1478" s="3">
        <f t="shared" si="789"/>
        <v>0</v>
      </c>
    </row>
    <row r="1479" spans="1:9" s="2" customFormat="1" hidden="1" x14ac:dyDescent="0.2">
      <c r="A1479" s="20" t="s">
        <v>114</v>
      </c>
      <c r="B1479" s="60" t="s">
        <v>126</v>
      </c>
      <c r="C1479" s="21">
        <v>0</v>
      </c>
      <c r="D1479" s="21"/>
      <c r="E1479" s="21">
        <f t="shared" si="830"/>
        <v>0</v>
      </c>
      <c r="F1479" s="21"/>
      <c r="G1479" s="21"/>
      <c r="H1479" s="22"/>
      <c r="I1479" s="3">
        <f t="shared" si="789"/>
        <v>0</v>
      </c>
    </row>
    <row r="1480" spans="1:9" s="2" customFormat="1" hidden="1" x14ac:dyDescent="0.2">
      <c r="A1480" s="20" t="s">
        <v>106</v>
      </c>
      <c r="B1480" s="60" t="s">
        <v>130</v>
      </c>
      <c r="C1480" s="21">
        <v>0</v>
      </c>
      <c r="D1480" s="21"/>
      <c r="E1480" s="21">
        <f t="shared" si="830"/>
        <v>0</v>
      </c>
      <c r="F1480" s="21"/>
      <c r="G1480" s="21"/>
      <c r="H1480" s="22"/>
      <c r="I1480" s="3">
        <f t="shared" ref="I1480:I1546" si="831">SUM(E1480:H1480)</f>
        <v>0</v>
      </c>
    </row>
    <row r="1481" spans="1:9" s="2" customFormat="1" hidden="1" x14ac:dyDescent="0.2">
      <c r="A1481" s="20" t="s">
        <v>108</v>
      </c>
      <c r="B1481" s="61" t="s">
        <v>127</v>
      </c>
      <c r="C1481" s="21">
        <v>0</v>
      </c>
      <c r="D1481" s="21"/>
      <c r="E1481" s="21">
        <f t="shared" si="830"/>
        <v>0</v>
      </c>
      <c r="F1481" s="21"/>
      <c r="G1481" s="21"/>
      <c r="H1481" s="22"/>
      <c r="I1481" s="3">
        <f t="shared" si="831"/>
        <v>0</v>
      </c>
    </row>
    <row r="1482" spans="1:9" s="2" customFormat="1" hidden="1" x14ac:dyDescent="0.2">
      <c r="A1482" s="31" t="s">
        <v>44</v>
      </c>
      <c r="B1482" s="62" t="s">
        <v>45</v>
      </c>
      <c r="C1482" s="24">
        <v>0</v>
      </c>
      <c r="D1482" s="24">
        <f t="shared" ref="D1482:H1482" si="832">SUM(D1486,D1487,D1488)</f>
        <v>0</v>
      </c>
      <c r="E1482" s="24">
        <f t="shared" si="832"/>
        <v>0</v>
      </c>
      <c r="F1482" s="24">
        <f t="shared" si="832"/>
        <v>0</v>
      </c>
      <c r="G1482" s="24">
        <f t="shared" si="832"/>
        <v>0</v>
      </c>
      <c r="H1482" s="25">
        <f t="shared" si="832"/>
        <v>0</v>
      </c>
      <c r="I1482" s="3">
        <f t="shared" si="831"/>
        <v>0</v>
      </c>
    </row>
    <row r="1483" spans="1:9" s="2" customFormat="1" hidden="1" x14ac:dyDescent="0.2">
      <c r="A1483" s="82" t="s">
        <v>1</v>
      </c>
      <c r="B1483" s="62"/>
      <c r="C1483" s="24"/>
      <c r="D1483" s="24"/>
      <c r="E1483" s="24"/>
      <c r="F1483" s="24"/>
      <c r="G1483" s="24"/>
      <c r="H1483" s="25"/>
      <c r="I1483" s="3">
        <f t="shared" si="831"/>
        <v>0</v>
      </c>
    </row>
    <row r="1484" spans="1:9" s="2" customFormat="1" hidden="1" x14ac:dyDescent="0.2">
      <c r="A1484" s="32" t="s">
        <v>36</v>
      </c>
      <c r="B1484" s="59"/>
      <c r="C1484" s="24">
        <v>0</v>
      </c>
      <c r="D1484" s="24">
        <f t="shared" ref="D1484:H1484" si="833">D1486+D1487+D1488-D1485</f>
        <v>0</v>
      </c>
      <c r="E1484" s="24">
        <f t="shared" si="833"/>
        <v>0</v>
      </c>
      <c r="F1484" s="24">
        <f t="shared" si="833"/>
        <v>0</v>
      </c>
      <c r="G1484" s="24">
        <f t="shared" si="833"/>
        <v>0</v>
      </c>
      <c r="H1484" s="25">
        <f t="shared" si="833"/>
        <v>0</v>
      </c>
      <c r="I1484" s="3">
        <f t="shared" si="831"/>
        <v>0</v>
      </c>
    </row>
    <row r="1485" spans="1:9" s="2" customFormat="1" hidden="1" x14ac:dyDescent="0.2">
      <c r="A1485" s="32" t="s">
        <v>37</v>
      </c>
      <c r="B1485" s="59"/>
      <c r="C1485" s="24">
        <v>0</v>
      </c>
      <c r="D1485" s="24"/>
      <c r="E1485" s="24">
        <f t="shared" ref="E1485:E1488" si="834">C1485+D1485</f>
        <v>0</v>
      </c>
      <c r="F1485" s="24"/>
      <c r="G1485" s="24"/>
      <c r="H1485" s="25"/>
      <c r="I1485" s="3">
        <f t="shared" si="831"/>
        <v>0</v>
      </c>
    </row>
    <row r="1486" spans="1:9" s="2" customFormat="1" hidden="1" x14ac:dyDescent="0.2">
      <c r="A1486" s="20" t="s">
        <v>38</v>
      </c>
      <c r="B1486" s="61" t="s">
        <v>46</v>
      </c>
      <c r="C1486" s="21">
        <v>0</v>
      </c>
      <c r="D1486" s="21"/>
      <c r="E1486" s="21">
        <f t="shared" si="834"/>
        <v>0</v>
      </c>
      <c r="F1486" s="21"/>
      <c r="G1486" s="21"/>
      <c r="H1486" s="22"/>
      <c r="I1486" s="3">
        <f t="shared" si="831"/>
        <v>0</v>
      </c>
    </row>
    <row r="1487" spans="1:9" s="2" customFormat="1" hidden="1" x14ac:dyDescent="0.2">
      <c r="A1487" s="20" t="s">
        <v>40</v>
      </c>
      <c r="B1487" s="61" t="s">
        <v>47</v>
      </c>
      <c r="C1487" s="21">
        <v>0</v>
      </c>
      <c r="D1487" s="21"/>
      <c r="E1487" s="21">
        <f t="shared" si="834"/>
        <v>0</v>
      </c>
      <c r="F1487" s="21"/>
      <c r="G1487" s="21"/>
      <c r="H1487" s="22"/>
      <c r="I1487" s="3">
        <f t="shared" si="831"/>
        <v>0</v>
      </c>
    </row>
    <row r="1488" spans="1:9" s="2" customFormat="1" hidden="1" x14ac:dyDescent="0.2">
      <c r="A1488" s="20" t="s">
        <v>42</v>
      </c>
      <c r="B1488" s="61" t="s">
        <v>48</v>
      </c>
      <c r="C1488" s="21">
        <v>0</v>
      </c>
      <c r="D1488" s="21"/>
      <c r="E1488" s="21">
        <f t="shared" si="834"/>
        <v>0</v>
      </c>
      <c r="F1488" s="21"/>
      <c r="G1488" s="21"/>
      <c r="H1488" s="22"/>
      <c r="I1488" s="3">
        <f t="shared" si="831"/>
        <v>0</v>
      </c>
    </row>
    <row r="1489" spans="1:9" s="2" customFormat="1" hidden="1" x14ac:dyDescent="0.2">
      <c r="A1489" s="31" t="s">
        <v>49</v>
      </c>
      <c r="B1489" s="63" t="s">
        <v>50</v>
      </c>
      <c r="C1489" s="24">
        <v>0</v>
      </c>
      <c r="D1489" s="24">
        <f t="shared" ref="D1489:H1489" si="835">SUM(D1493,D1494,D1495)</f>
        <v>0</v>
      </c>
      <c r="E1489" s="24">
        <f t="shared" si="835"/>
        <v>0</v>
      </c>
      <c r="F1489" s="24">
        <f t="shared" si="835"/>
        <v>0</v>
      </c>
      <c r="G1489" s="24">
        <f t="shared" si="835"/>
        <v>0</v>
      </c>
      <c r="H1489" s="25">
        <f t="shared" si="835"/>
        <v>0</v>
      </c>
      <c r="I1489" s="3">
        <f t="shared" si="831"/>
        <v>0</v>
      </c>
    </row>
    <row r="1490" spans="1:9" s="2" customFormat="1" hidden="1" x14ac:dyDescent="0.2">
      <c r="A1490" s="82" t="s">
        <v>1</v>
      </c>
      <c r="B1490" s="63"/>
      <c r="C1490" s="24"/>
      <c r="D1490" s="24"/>
      <c r="E1490" s="24"/>
      <c r="F1490" s="24"/>
      <c r="G1490" s="24"/>
      <c r="H1490" s="25"/>
      <c r="I1490" s="3">
        <f t="shared" si="831"/>
        <v>0</v>
      </c>
    </row>
    <row r="1491" spans="1:9" s="2" customFormat="1" hidden="1" x14ac:dyDescent="0.2">
      <c r="A1491" s="32" t="s">
        <v>36</v>
      </c>
      <c r="B1491" s="59"/>
      <c r="C1491" s="24">
        <v>0</v>
      </c>
      <c r="D1491" s="24">
        <f t="shared" ref="D1491:H1491" si="836">D1493+D1494+D1495-D1492</f>
        <v>0</v>
      </c>
      <c r="E1491" s="24">
        <f t="shared" si="836"/>
        <v>0</v>
      </c>
      <c r="F1491" s="24">
        <f t="shared" si="836"/>
        <v>0</v>
      </c>
      <c r="G1491" s="24">
        <f t="shared" si="836"/>
        <v>0</v>
      </c>
      <c r="H1491" s="25">
        <f t="shared" si="836"/>
        <v>0</v>
      </c>
      <c r="I1491" s="3">
        <f t="shared" si="831"/>
        <v>0</v>
      </c>
    </row>
    <row r="1492" spans="1:9" s="2" customFormat="1" hidden="1" x14ac:dyDescent="0.2">
      <c r="A1492" s="32" t="s">
        <v>37</v>
      </c>
      <c r="B1492" s="59"/>
      <c r="C1492" s="24">
        <v>0</v>
      </c>
      <c r="D1492" s="24"/>
      <c r="E1492" s="24">
        <f t="shared" ref="E1492:E1495" si="837">C1492+D1492</f>
        <v>0</v>
      </c>
      <c r="F1492" s="24"/>
      <c r="G1492" s="24"/>
      <c r="H1492" s="25"/>
      <c r="I1492" s="3">
        <f t="shared" si="831"/>
        <v>0</v>
      </c>
    </row>
    <row r="1493" spans="1:9" s="2" customFormat="1" hidden="1" x14ac:dyDescent="0.2">
      <c r="A1493" s="20" t="s">
        <v>38</v>
      </c>
      <c r="B1493" s="61" t="s">
        <v>51</v>
      </c>
      <c r="C1493" s="21">
        <v>0</v>
      </c>
      <c r="D1493" s="21"/>
      <c r="E1493" s="21">
        <f t="shared" si="837"/>
        <v>0</v>
      </c>
      <c r="F1493" s="21"/>
      <c r="G1493" s="21"/>
      <c r="H1493" s="22"/>
      <c r="I1493" s="3">
        <f t="shared" si="831"/>
        <v>0</v>
      </c>
    </row>
    <row r="1494" spans="1:9" s="2" customFormat="1" hidden="1" x14ac:dyDescent="0.2">
      <c r="A1494" s="20" t="s">
        <v>40</v>
      </c>
      <c r="B1494" s="61" t="s">
        <v>52</v>
      </c>
      <c r="C1494" s="21">
        <v>0</v>
      </c>
      <c r="D1494" s="21"/>
      <c r="E1494" s="21">
        <f t="shared" si="837"/>
        <v>0</v>
      </c>
      <c r="F1494" s="21"/>
      <c r="G1494" s="21"/>
      <c r="H1494" s="22"/>
      <c r="I1494" s="3">
        <f t="shared" si="831"/>
        <v>0</v>
      </c>
    </row>
    <row r="1495" spans="1:9" s="2" customFormat="1" hidden="1" x14ac:dyDescent="0.2">
      <c r="A1495" s="20" t="s">
        <v>42</v>
      </c>
      <c r="B1495" s="61" t="s">
        <v>53</v>
      </c>
      <c r="C1495" s="21">
        <v>0</v>
      </c>
      <c r="D1495" s="21"/>
      <c r="E1495" s="21">
        <f t="shared" si="837"/>
        <v>0</v>
      </c>
      <c r="F1495" s="21"/>
      <c r="G1495" s="21"/>
      <c r="H1495" s="22"/>
      <c r="I1495" s="3">
        <f t="shared" si="831"/>
        <v>0</v>
      </c>
    </row>
    <row r="1496" spans="1:9" s="2" customFormat="1" hidden="1" x14ac:dyDescent="0.2">
      <c r="A1496" s="83"/>
      <c r="B1496" s="95"/>
      <c r="C1496" s="21"/>
      <c r="D1496" s="21"/>
      <c r="E1496" s="21"/>
      <c r="F1496" s="21"/>
      <c r="G1496" s="21"/>
      <c r="H1496" s="22"/>
      <c r="I1496" s="3">
        <f t="shared" ref="I1496" si="838">SUM(E1496:H1496)</f>
        <v>0</v>
      </c>
    </row>
    <row r="1497" spans="1:9" s="2" customFormat="1" hidden="1" x14ac:dyDescent="0.2">
      <c r="A1497" s="31" t="s">
        <v>133</v>
      </c>
      <c r="B1497" s="55">
        <v>71</v>
      </c>
      <c r="C1497" s="24">
        <v>0</v>
      </c>
      <c r="D1497" s="24">
        <f t="shared" ref="D1497:H1497" si="839">SUM(D1498)</f>
        <v>0</v>
      </c>
      <c r="E1497" s="24">
        <f t="shared" si="839"/>
        <v>0</v>
      </c>
      <c r="F1497" s="24">
        <f t="shared" si="839"/>
        <v>0</v>
      </c>
      <c r="G1497" s="24">
        <f t="shared" si="839"/>
        <v>0</v>
      </c>
      <c r="H1497" s="25">
        <f t="shared" si="839"/>
        <v>0</v>
      </c>
      <c r="I1497" s="3">
        <f t="shared" ref="I1497:I1498" si="840">SUM(E1497:H1497)</f>
        <v>0</v>
      </c>
    </row>
    <row r="1498" spans="1:9" s="2" customFormat="1" hidden="1" x14ac:dyDescent="0.2">
      <c r="A1498" s="27" t="s">
        <v>134</v>
      </c>
      <c r="B1498" s="56" t="s">
        <v>135</v>
      </c>
      <c r="C1498" s="21">
        <v>0</v>
      </c>
      <c r="D1498" s="21"/>
      <c r="E1498" s="21">
        <f>C1498+D1498</f>
        <v>0</v>
      </c>
      <c r="F1498" s="21"/>
      <c r="G1498" s="21"/>
      <c r="H1498" s="22"/>
      <c r="I1498" s="3">
        <f t="shared" si="840"/>
        <v>0</v>
      </c>
    </row>
    <row r="1499" spans="1:9" s="2" customFormat="1" hidden="1" x14ac:dyDescent="0.2">
      <c r="A1499" s="83"/>
      <c r="B1499" s="95"/>
      <c r="C1499" s="21"/>
      <c r="D1499" s="21"/>
      <c r="E1499" s="21"/>
      <c r="F1499" s="21"/>
      <c r="G1499" s="21"/>
      <c r="H1499" s="22"/>
      <c r="I1499" s="3">
        <f t="shared" si="831"/>
        <v>0</v>
      </c>
    </row>
    <row r="1500" spans="1:9" s="2" customFormat="1" hidden="1" x14ac:dyDescent="0.2">
      <c r="A1500" s="26" t="s">
        <v>54</v>
      </c>
      <c r="B1500" s="63" t="s">
        <v>55</v>
      </c>
      <c r="C1500" s="24">
        <v>0</v>
      </c>
      <c r="D1500" s="24"/>
      <c r="E1500" s="24">
        <f>C1500+D1500</f>
        <v>0</v>
      </c>
      <c r="F1500" s="24"/>
      <c r="G1500" s="24"/>
      <c r="H1500" s="25"/>
      <c r="I1500" s="3">
        <f t="shared" si="831"/>
        <v>0</v>
      </c>
    </row>
    <row r="1501" spans="1:9" s="2" customFormat="1" hidden="1" x14ac:dyDescent="0.2">
      <c r="A1501" s="83"/>
      <c r="B1501" s="95"/>
      <c r="C1501" s="21"/>
      <c r="D1501" s="21"/>
      <c r="E1501" s="21"/>
      <c r="F1501" s="21"/>
      <c r="G1501" s="21"/>
      <c r="H1501" s="22"/>
      <c r="I1501" s="3">
        <f t="shared" si="831"/>
        <v>0</v>
      </c>
    </row>
    <row r="1502" spans="1:9" s="2" customFormat="1" hidden="1" x14ac:dyDescent="0.2">
      <c r="A1502" s="26" t="s">
        <v>56</v>
      </c>
      <c r="B1502" s="63"/>
      <c r="C1502" s="24">
        <v>0</v>
      </c>
      <c r="D1502" s="24">
        <f t="shared" ref="D1502:H1502" si="841">D1449-D1470</f>
        <v>0</v>
      </c>
      <c r="E1502" s="24">
        <f t="shared" si="841"/>
        <v>0</v>
      </c>
      <c r="F1502" s="24">
        <f t="shared" si="841"/>
        <v>0</v>
      </c>
      <c r="G1502" s="24">
        <f t="shared" si="841"/>
        <v>0</v>
      </c>
      <c r="H1502" s="25">
        <f t="shared" si="841"/>
        <v>0</v>
      </c>
      <c r="I1502" s="3">
        <f t="shared" si="831"/>
        <v>0</v>
      </c>
    </row>
    <row r="1503" spans="1:9" s="6" customFormat="1" ht="25.5" hidden="1" x14ac:dyDescent="0.2">
      <c r="A1503" s="77" t="s">
        <v>68</v>
      </c>
      <c r="B1503" s="78"/>
      <c r="C1503" s="79">
        <v>0</v>
      </c>
      <c r="D1503" s="79">
        <f t="shared" ref="D1503:H1503" si="842">D1504</f>
        <v>0</v>
      </c>
      <c r="E1503" s="79">
        <f t="shared" si="842"/>
        <v>0</v>
      </c>
      <c r="F1503" s="79">
        <f t="shared" si="842"/>
        <v>0</v>
      </c>
      <c r="G1503" s="79">
        <f t="shared" si="842"/>
        <v>0</v>
      </c>
      <c r="H1503" s="80">
        <f t="shared" si="842"/>
        <v>0</v>
      </c>
      <c r="I1503" s="3">
        <f t="shared" si="831"/>
        <v>0</v>
      </c>
    </row>
    <row r="1504" spans="1:9" s="2" customFormat="1" hidden="1" x14ac:dyDescent="0.2">
      <c r="A1504" s="33" t="s">
        <v>61</v>
      </c>
      <c r="B1504" s="64"/>
      <c r="C1504" s="34">
        <v>0</v>
      </c>
      <c r="D1504" s="34">
        <f t="shared" ref="D1504:H1504" si="843">SUM(D1505,D1506,D1507,D1511)</f>
        <v>0</v>
      </c>
      <c r="E1504" s="34">
        <f t="shared" si="843"/>
        <v>0</v>
      </c>
      <c r="F1504" s="34">
        <f t="shared" si="843"/>
        <v>0</v>
      </c>
      <c r="G1504" s="34">
        <f t="shared" si="843"/>
        <v>0</v>
      </c>
      <c r="H1504" s="35">
        <f t="shared" si="843"/>
        <v>0</v>
      </c>
      <c r="I1504" s="3">
        <f t="shared" si="831"/>
        <v>0</v>
      </c>
    </row>
    <row r="1505" spans="1:9" s="2" customFormat="1" hidden="1" x14ac:dyDescent="0.2">
      <c r="A1505" s="20" t="s">
        <v>6</v>
      </c>
      <c r="B1505" s="48"/>
      <c r="C1505" s="21">
        <v>0</v>
      </c>
      <c r="D1505" s="21"/>
      <c r="E1505" s="21">
        <f>SUM(C1505,D1505)</f>
        <v>0</v>
      </c>
      <c r="F1505" s="21"/>
      <c r="G1505" s="21"/>
      <c r="H1505" s="22"/>
      <c r="I1505" s="3">
        <f t="shared" si="831"/>
        <v>0</v>
      </c>
    </row>
    <row r="1506" spans="1:9" s="2" customFormat="1" hidden="1" x14ac:dyDescent="0.2">
      <c r="A1506" s="20" t="s">
        <v>7</v>
      </c>
      <c r="B1506" s="94"/>
      <c r="C1506" s="21">
        <v>0</v>
      </c>
      <c r="D1506" s="21"/>
      <c r="E1506" s="21">
        <f t="shared" ref="E1506" si="844">SUM(C1506,D1506)</f>
        <v>0</v>
      </c>
      <c r="F1506" s="21"/>
      <c r="G1506" s="21"/>
      <c r="H1506" s="22"/>
      <c r="I1506" s="3">
        <f t="shared" si="831"/>
        <v>0</v>
      </c>
    </row>
    <row r="1507" spans="1:9" s="2" customFormat="1" hidden="1" x14ac:dyDescent="0.2">
      <c r="A1507" s="23" t="s">
        <v>111</v>
      </c>
      <c r="B1507" s="49" t="s">
        <v>103</v>
      </c>
      <c r="C1507" s="24">
        <v>0</v>
      </c>
      <c r="D1507" s="24">
        <f>SUM(D1508:D1510)</f>
        <v>0</v>
      </c>
      <c r="E1507" s="24">
        <f>SUM(C1507,D1507)</f>
        <v>0</v>
      </c>
      <c r="F1507" s="24">
        <f t="shared" ref="F1507" si="845">SUM(F1508:F1510)</f>
        <v>0</v>
      </c>
      <c r="G1507" s="24">
        <f t="shared" ref="G1507:H1507" si="846">SUM(G1508:G1510)</f>
        <v>0</v>
      </c>
      <c r="H1507" s="25">
        <f t="shared" si="846"/>
        <v>0</v>
      </c>
      <c r="I1507" s="3">
        <f t="shared" si="831"/>
        <v>0</v>
      </c>
    </row>
    <row r="1508" spans="1:9" s="2" customFormat="1" hidden="1" x14ac:dyDescent="0.2">
      <c r="A1508" s="109" t="s">
        <v>104</v>
      </c>
      <c r="B1508" s="48" t="s">
        <v>105</v>
      </c>
      <c r="C1508" s="21">
        <v>0</v>
      </c>
      <c r="D1508" s="21"/>
      <c r="E1508" s="21">
        <f t="shared" ref="E1508:E1510" si="847">SUM(C1508,D1508)</f>
        <v>0</v>
      </c>
      <c r="F1508" s="21"/>
      <c r="G1508" s="21"/>
      <c r="H1508" s="22"/>
      <c r="I1508" s="3">
        <f t="shared" si="831"/>
        <v>0</v>
      </c>
    </row>
    <row r="1509" spans="1:9" s="2" customFormat="1" hidden="1" x14ac:dyDescent="0.2">
      <c r="A1509" s="109" t="s">
        <v>106</v>
      </c>
      <c r="B1509" s="48" t="s">
        <v>107</v>
      </c>
      <c r="C1509" s="21">
        <v>0</v>
      </c>
      <c r="D1509" s="21"/>
      <c r="E1509" s="21">
        <f t="shared" si="847"/>
        <v>0</v>
      </c>
      <c r="F1509" s="21"/>
      <c r="G1509" s="21"/>
      <c r="H1509" s="22"/>
      <c r="I1509" s="3">
        <f t="shared" si="831"/>
        <v>0</v>
      </c>
    </row>
    <row r="1510" spans="1:9" s="2" customFormat="1" hidden="1" x14ac:dyDescent="0.2">
      <c r="A1510" s="109" t="s">
        <v>108</v>
      </c>
      <c r="B1510" s="48" t="s">
        <v>109</v>
      </c>
      <c r="C1510" s="21">
        <v>0</v>
      </c>
      <c r="D1510" s="21"/>
      <c r="E1510" s="21">
        <f t="shared" si="847"/>
        <v>0</v>
      </c>
      <c r="F1510" s="21"/>
      <c r="G1510" s="21"/>
      <c r="H1510" s="22"/>
      <c r="I1510" s="3">
        <f t="shared" si="831"/>
        <v>0</v>
      </c>
    </row>
    <row r="1511" spans="1:9" s="2" customFormat="1" ht="25.5" hidden="1" x14ac:dyDescent="0.2">
      <c r="A1511" s="23" t="s">
        <v>9</v>
      </c>
      <c r="B1511" s="49" t="s">
        <v>10</v>
      </c>
      <c r="C1511" s="24">
        <v>0</v>
      </c>
      <c r="D1511" s="24">
        <f t="shared" ref="D1511:H1511" si="848">SUM(D1512,D1516,D1520)</f>
        <v>0</v>
      </c>
      <c r="E1511" s="24">
        <f t="shared" si="848"/>
        <v>0</v>
      </c>
      <c r="F1511" s="24">
        <f t="shared" si="848"/>
        <v>0</v>
      </c>
      <c r="G1511" s="24">
        <f t="shared" si="848"/>
        <v>0</v>
      </c>
      <c r="H1511" s="25">
        <f t="shared" si="848"/>
        <v>0</v>
      </c>
      <c r="I1511" s="3">
        <f t="shared" si="831"/>
        <v>0</v>
      </c>
    </row>
    <row r="1512" spans="1:9" s="2" customFormat="1" hidden="1" x14ac:dyDescent="0.2">
      <c r="A1512" s="26" t="s">
        <v>11</v>
      </c>
      <c r="B1512" s="50" t="s">
        <v>12</v>
      </c>
      <c r="C1512" s="24">
        <v>0</v>
      </c>
      <c r="D1512" s="24">
        <f t="shared" ref="D1512:H1512" si="849">SUM(D1513:D1515)</f>
        <v>0</v>
      </c>
      <c r="E1512" s="24">
        <f t="shared" si="849"/>
        <v>0</v>
      </c>
      <c r="F1512" s="24">
        <f t="shared" si="849"/>
        <v>0</v>
      </c>
      <c r="G1512" s="24">
        <f t="shared" si="849"/>
        <v>0</v>
      </c>
      <c r="H1512" s="25">
        <f t="shared" si="849"/>
        <v>0</v>
      </c>
      <c r="I1512" s="3">
        <f t="shared" si="831"/>
        <v>0</v>
      </c>
    </row>
    <row r="1513" spans="1:9" s="2" customFormat="1" hidden="1" x14ac:dyDescent="0.2">
      <c r="A1513" s="27" t="s">
        <v>13</v>
      </c>
      <c r="B1513" s="51" t="s">
        <v>14</v>
      </c>
      <c r="C1513" s="21">
        <v>0</v>
      </c>
      <c r="D1513" s="21"/>
      <c r="E1513" s="21">
        <f t="shared" ref="E1513:E1515" si="850">SUM(C1513,D1513)</f>
        <v>0</v>
      </c>
      <c r="F1513" s="21"/>
      <c r="G1513" s="21"/>
      <c r="H1513" s="22"/>
      <c r="I1513" s="3">
        <f t="shared" si="831"/>
        <v>0</v>
      </c>
    </row>
    <row r="1514" spans="1:9" s="2" customFormat="1" hidden="1" x14ac:dyDescent="0.2">
      <c r="A1514" s="27" t="s">
        <v>15</v>
      </c>
      <c r="B1514" s="52" t="s">
        <v>16</v>
      </c>
      <c r="C1514" s="21">
        <v>0</v>
      </c>
      <c r="D1514" s="21"/>
      <c r="E1514" s="21">
        <f t="shared" si="850"/>
        <v>0</v>
      </c>
      <c r="F1514" s="21"/>
      <c r="G1514" s="21"/>
      <c r="H1514" s="22"/>
      <c r="I1514" s="3">
        <f t="shared" si="831"/>
        <v>0</v>
      </c>
    </row>
    <row r="1515" spans="1:9" s="2" customFormat="1" hidden="1" x14ac:dyDescent="0.2">
      <c r="A1515" s="27" t="s">
        <v>17</v>
      </c>
      <c r="B1515" s="52" t="s">
        <v>18</v>
      </c>
      <c r="C1515" s="21">
        <v>0</v>
      </c>
      <c r="D1515" s="21"/>
      <c r="E1515" s="21">
        <f t="shared" si="850"/>
        <v>0</v>
      </c>
      <c r="F1515" s="21"/>
      <c r="G1515" s="21"/>
      <c r="H1515" s="22"/>
      <c r="I1515" s="3">
        <f t="shared" si="831"/>
        <v>0</v>
      </c>
    </row>
    <row r="1516" spans="1:9" s="2" customFormat="1" hidden="1" x14ac:dyDescent="0.2">
      <c r="A1516" s="26" t="s">
        <v>19</v>
      </c>
      <c r="B1516" s="53" t="s">
        <v>20</v>
      </c>
      <c r="C1516" s="24">
        <v>0</v>
      </c>
      <c r="D1516" s="24">
        <f t="shared" ref="D1516:H1516" si="851">SUM(D1517:D1519)</f>
        <v>0</v>
      </c>
      <c r="E1516" s="24">
        <f t="shared" si="851"/>
        <v>0</v>
      </c>
      <c r="F1516" s="24">
        <f t="shared" si="851"/>
        <v>0</v>
      </c>
      <c r="G1516" s="24">
        <f t="shared" si="851"/>
        <v>0</v>
      </c>
      <c r="H1516" s="25">
        <f t="shared" si="851"/>
        <v>0</v>
      </c>
      <c r="I1516" s="3">
        <f t="shared" si="831"/>
        <v>0</v>
      </c>
    </row>
    <row r="1517" spans="1:9" s="2" customFormat="1" hidden="1" x14ac:dyDescent="0.2">
      <c r="A1517" s="27" t="s">
        <v>13</v>
      </c>
      <c r="B1517" s="52" t="s">
        <v>21</v>
      </c>
      <c r="C1517" s="21">
        <v>0</v>
      </c>
      <c r="D1517" s="21"/>
      <c r="E1517" s="21">
        <f t="shared" ref="E1517:E1519" si="852">SUM(C1517,D1517)</f>
        <v>0</v>
      </c>
      <c r="F1517" s="21"/>
      <c r="G1517" s="21"/>
      <c r="H1517" s="22"/>
      <c r="I1517" s="3">
        <f t="shared" si="831"/>
        <v>0</v>
      </c>
    </row>
    <row r="1518" spans="1:9" s="2" customFormat="1" hidden="1" x14ac:dyDescent="0.2">
      <c r="A1518" s="27" t="s">
        <v>15</v>
      </c>
      <c r="B1518" s="52" t="s">
        <v>22</v>
      </c>
      <c r="C1518" s="21">
        <v>0</v>
      </c>
      <c r="D1518" s="21"/>
      <c r="E1518" s="21">
        <f t="shared" si="852"/>
        <v>0</v>
      </c>
      <c r="F1518" s="21"/>
      <c r="G1518" s="21"/>
      <c r="H1518" s="22"/>
      <c r="I1518" s="3">
        <f t="shared" si="831"/>
        <v>0</v>
      </c>
    </row>
    <row r="1519" spans="1:9" s="2" customFormat="1" hidden="1" x14ac:dyDescent="0.2">
      <c r="A1519" s="27" t="s">
        <v>17</v>
      </c>
      <c r="B1519" s="52" t="s">
        <v>23</v>
      </c>
      <c r="C1519" s="21">
        <v>0</v>
      </c>
      <c r="D1519" s="21"/>
      <c r="E1519" s="21">
        <f t="shared" si="852"/>
        <v>0</v>
      </c>
      <c r="F1519" s="21"/>
      <c r="G1519" s="21"/>
      <c r="H1519" s="22"/>
      <c r="I1519" s="3">
        <f t="shared" si="831"/>
        <v>0</v>
      </c>
    </row>
    <row r="1520" spans="1:9" s="2" customFormat="1" hidden="1" x14ac:dyDescent="0.2">
      <c r="A1520" s="26" t="s">
        <v>24</v>
      </c>
      <c r="B1520" s="53" t="s">
        <v>25</v>
      </c>
      <c r="C1520" s="24">
        <v>0</v>
      </c>
      <c r="D1520" s="24">
        <f t="shared" ref="D1520:H1520" si="853">SUM(D1521:D1523)</f>
        <v>0</v>
      </c>
      <c r="E1520" s="24">
        <f t="shared" si="853"/>
        <v>0</v>
      </c>
      <c r="F1520" s="24">
        <f t="shared" si="853"/>
        <v>0</v>
      </c>
      <c r="G1520" s="24">
        <f t="shared" si="853"/>
        <v>0</v>
      </c>
      <c r="H1520" s="25">
        <f t="shared" si="853"/>
        <v>0</v>
      </c>
      <c r="I1520" s="3">
        <f t="shared" si="831"/>
        <v>0</v>
      </c>
    </row>
    <row r="1521" spans="1:9" s="2" customFormat="1" hidden="1" x14ac:dyDescent="0.2">
      <c r="A1521" s="27" t="s">
        <v>13</v>
      </c>
      <c r="B1521" s="52" t="s">
        <v>26</v>
      </c>
      <c r="C1521" s="21">
        <v>0</v>
      </c>
      <c r="D1521" s="21"/>
      <c r="E1521" s="21">
        <f t="shared" ref="E1521:E1523" si="854">SUM(C1521,D1521)</f>
        <v>0</v>
      </c>
      <c r="F1521" s="21"/>
      <c r="G1521" s="21"/>
      <c r="H1521" s="22"/>
      <c r="I1521" s="3">
        <f t="shared" si="831"/>
        <v>0</v>
      </c>
    </row>
    <row r="1522" spans="1:9" s="2" customFormat="1" hidden="1" x14ac:dyDescent="0.2">
      <c r="A1522" s="27" t="s">
        <v>15</v>
      </c>
      <c r="B1522" s="52" t="s">
        <v>27</v>
      </c>
      <c r="C1522" s="21">
        <v>0</v>
      </c>
      <c r="D1522" s="21"/>
      <c r="E1522" s="21">
        <f t="shared" si="854"/>
        <v>0</v>
      </c>
      <c r="F1522" s="21"/>
      <c r="G1522" s="21"/>
      <c r="H1522" s="22"/>
      <c r="I1522" s="3">
        <f t="shared" si="831"/>
        <v>0</v>
      </c>
    </row>
    <row r="1523" spans="1:9" s="2" customFormat="1" hidden="1" x14ac:dyDescent="0.2">
      <c r="A1523" s="27" t="s">
        <v>17</v>
      </c>
      <c r="B1523" s="52" t="s">
        <v>28</v>
      </c>
      <c r="C1523" s="21">
        <v>0</v>
      </c>
      <c r="D1523" s="21"/>
      <c r="E1523" s="21">
        <f t="shared" si="854"/>
        <v>0</v>
      </c>
      <c r="F1523" s="21"/>
      <c r="G1523" s="21"/>
      <c r="H1523" s="22"/>
      <c r="I1523" s="3">
        <f t="shared" si="831"/>
        <v>0</v>
      </c>
    </row>
    <row r="1524" spans="1:9" s="2" customFormat="1" hidden="1" x14ac:dyDescent="0.2">
      <c r="A1524" s="33" t="s">
        <v>80</v>
      </c>
      <c r="B1524" s="64"/>
      <c r="C1524" s="37">
        <f>SUM(C1525,C1528,C1554,C1551)</f>
        <v>0</v>
      </c>
      <c r="D1524" s="37">
        <f>SUM(D1525,D1528,D1554,D1551)</f>
        <v>0</v>
      </c>
      <c r="E1524" s="37">
        <f t="shared" ref="E1524" si="855">SUM(E1525,E1528,E1554,E1551)</f>
        <v>0</v>
      </c>
      <c r="F1524" s="37">
        <f t="shared" ref="F1524" si="856">SUM(F1525,F1528,F1554,F1551)</f>
        <v>0</v>
      </c>
      <c r="G1524" s="37">
        <f t="shared" ref="G1524" si="857">SUM(G1525,G1528,G1554,G1551)</f>
        <v>0</v>
      </c>
      <c r="H1524" s="38">
        <f t="shared" ref="H1524" si="858">SUM(H1525,H1528,H1554,H1551)</f>
        <v>0</v>
      </c>
      <c r="I1524" s="3">
        <f t="shared" si="831"/>
        <v>0</v>
      </c>
    </row>
    <row r="1525" spans="1:9" s="2" customFormat="1" hidden="1" x14ac:dyDescent="0.2">
      <c r="A1525" s="31" t="s">
        <v>30</v>
      </c>
      <c r="B1525" s="55">
        <v>20</v>
      </c>
      <c r="C1525" s="24">
        <v>0</v>
      </c>
      <c r="D1525" s="24">
        <f t="shared" ref="D1525:H1525" si="859">SUM(D1526)</f>
        <v>0</v>
      </c>
      <c r="E1525" s="24">
        <f t="shared" si="859"/>
        <v>0</v>
      </c>
      <c r="F1525" s="24">
        <f t="shared" si="859"/>
        <v>0</v>
      </c>
      <c r="G1525" s="24">
        <f t="shared" si="859"/>
        <v>0</v>
      </c>
      <c r="H1525" s="25">
        <f t="shared" si="859"/>
        <v>0</v>
      </c>
      <c r="I1525" s="3">
        <f t="shared" si="831"/>
        <v>0</v>
      </c>
    </row>
    <row r="1526" spans="1:9" s="2" customFormat="1" hidden="1" x14ac:dyDescent="0.2">
      <c r="A1526" s="27" t="s">
        <v>31</v>
      </c>
      <c r="B1526" s="56" t="s">
        <v>32</v>
      </c>
      <c r="C1526" s="21">
        <v>0</v>
      </c>
      <c r="D1526" s="21"/>
      <c r="E1526" s="21">
        <f>C1526+D1526</f>
        <v>0</v>
      </c>
      <c r="F1526" s="21"/>
      <c r="G1526" s="21"/>
      <c r="H1526" s="22"/>
      <c r="I1526" s="3">
        <f t="shared" si="831"/>
        <v>0</v>
      </c>
    </row>
    <row r="1527" spans="1:9" s="2" customFormat="1" hidden="1" x14ac:dyDescent="0.2">
      <c r="A1527" s="27"/>
      <c r="B1527" s="51"/>
      <c r="C1527" s="21"/>
      <c r="D1527" s="21"/>
      <c r="E1527" s="21"/>
      <c r="F1527" s="21"/>
      <c r="G1527" s="21"/>
      <c r="H1527" s="22"/>
      <c r="I1527" s="3">
        <f t="shared" si="831"/>
        <v>0</v>
      </c>
    </row>
    <row r="1528" spans="1:9" s="2" customFormat="1" ht="25.5" hidden="1" x14ac:dyDescent="0.2">
      <c r="A1528" s="110" t="s">
        <v>112</v>
      </c>
      <c r="B1528" s="57">
        <v>60</v>
      </c>
      <c r="C1528" s="24">
        <v>0</v>
      </c>
      <c r="D1528" s="24">
        <f t="shared" ref="D1528:H1528" si="860">SUM(D1529,D1536,D1543)</f>
        <v>0</v>
      </c>
      <c r="E1528" s="24">
        <f t="shared" si="860"/>
        <v>0</v>
      </c>
      <c r="F1528" s="24">
        <f t="shared" si="860"/>
        <v>0</v>
      </c>
      <c r="G1528" s="24">
        <f t="shared" si="860"/>
        <v>0</v>
      </c>
      <c r="H1528" s="25">
        <f t="shared" si="860"/>
        <v>0</v>
      </c>
      <c r="I1528" s="3">
        <f t="shared" si="831"/>
        <v>0</v>
      </c>
    </row>
    <row r="1529" spans="1:9" s="2" customFormat="1" ht="25.5" hidden="1" x14ac:dyDescent="0.2">
      <c r="A1529" s="31" t="s">
        <v>113</v>
      </c>
      <c r="B1529" s="58">
        <v>60</v>
      </c>
      <c r="C1529" s="24">
        <v>0</v>
      </c>
      <c r="D1529" s="24">
        <f t="shared" ref="D1529:H1529" si="861">SUM(D1533,D1534,D1535)</f>
        <v>0</v>
      </c>
      <c r="E1529" s="24">
        <f t="shared" si="861"/>
        <v>0</v>
      </c>
      <c r="F1529" s="24">
        <f t="shared" si="861"/>
        <v>0</v>
      </c>
      <c r="G1529" s="24">
        <f t="shared" si="861"/>
        <v>0</v>
      </c>
      <c r="H1529" s="25">
        <f t="shared" si="861"/>
        <v>0</v>
      </c>
      <c r="I1529" s="3">
        <f t="shared" si="831"/>
        <v>0</v>
      </c>
    </row>
    <row r="1530" spans="1:9" s="2" customFormat="1" hidden="1" x14ac:dyDescent="0.2">
      <c r="A1530" s="32" t="s">
        <v>1</v>
      </c>
      <c r="B1530" s="59"/>
      <c r="C1530" s="24"/>
      <c r="D1530" s="24"/>
      <c r="E1530" s="24"/>
      <c r="F1530" s="24"/>
      <c r="G1530" s="24"/>
      <c r="H1530" s="25"/>
      <c r="I1530" s="3">
        <f t="shared" si="831"/>
        <v>0</v>
      </c>
    </row>
    <row r="1531" spans="1:9" s="2" customFormat="1" hidden="1" x14ac:dyDescent="0.2">
      <c r="A1531" s="32" t="s">
        <v>36</v>
      </c>
      <c r="B1531" s="59"/>
      <c r="C1531" s="24">
        <v>0</v>
      </c>
      <c r="D1531" s="24">
        <f t="shared" ref="D1531:H1531" si="862">D1533+D1534+D1535-D1532</f>
        <v>0</v>
      </c>
      <c r="E1531" s="24">
        <f t="shared" si="862"/>
        <v>0</v>
      </c>
      <c r="F1531" s="24">
        <f t="shared" si="862"/>
        <v>0</v>
      </c>
      <c r="G1531" s="24">
        <f t="shared" si="862"/>
        <v>0</v>
      </c>
      <c r="H1531" s="25">
        <f t="shared" si="862"/>
        <v>0</v>
      </c>
      <c r="I1531" s="3">
        <f t="shared" si="831"/>
        <v>0</v>
      </c>
    </row>
    <row r="1532" spans="1:9" s="2" customFormat="1" hidden="1" x14ac:dyDescent="0.2">
      <c r="A1532" s="32" t="s">
        <v>37</v>
      </c>
      <c r="B1532" s="59"/>
      <c r="C1532" s="24">
        <v>0</v>
      </c>
      <c r="D1532" s="24"/>
      <c r="E1532" s="24">
        <f t="shared" ref="E1532:E1535" si="863">C1532+D1532</f>
        <v>0</v>
      </c>
      <c r="F1532" s="24"/>
      <c r="G1532" s="24"/>
      <c r="H1532" s="25"/>
      <c r="I1532" s="3">
        <f t="shared" si="831"/>
        <v>0</v>
      </c>
    </row>
    <row r="1533" spans="1:9" s="2" customFormat="1" hidden="1" x14ac:dyDescent="0.2">
      <c r="A1533" s="20" t="s">
        <v>114</v>
      </c>
      <c r="B1533" s="60" t="s">
        <v>126</v>
      </c>
      <c r="C1533" s="21">
        <v>0</v>
      </c>
      <c r="D1533" s="21"/>
      <c r="E1533" s="21">
        <f t="shared" si="863"/>
        <v>0</v>
      </c>
      <c r="F1533" s="21"/>
      <c r="G1533" s="21"/>
      <c r="H1533" s="22"/>
      <c r="I1533" s="3">
        <f t="shared" si="831"/>
        <v>0</v>
      </c>
    </row>
    <row r="1534" spans="1:9" s="2" customFormat="1" hidden="1" x14ac:dyDescent="0.2">
      <c r="A1534" s="20" t="s">
        <v>106</v>
      </c>
      <c r="B1534" s="60" t="s">
        <v>130</v>
      </c>
      <c r="C1534" s="21">
        <v>0</v>
      </c>
      <c r="D1534" s="21"/>
      <c r="E1534" s="21">
        <f t="shared" si="863"/>
        <v>0</v>
      </c>
      <c r="F1534" s="21"/>
      <c r="G1534" s="21"/>
      <c r="H1534" s="22"/>
      <c r="I1534" s="3">
        <f t="shared" si="831"/>
        <v>0</v>
      </c>
    </row>
    <row r="1535" spans="1:9" s="2" customFormat="1" hidden="1" x14ac:dyDescent="0.2">
      <c r="A1535" s="20" t="s">
        <v>108</v>
      </c>
      <c r="B1535" s="61" t="s">
        <v>127</v>
      </c>
      <c r="C1535" s="21">
        <v>0</v>
      </c>
      <c r="D1535" s="21"/>
      <c r="E1535" s="21">
        <f t="shared" si="863"/>
        <v>0</v>
      </c>
      <c r="F1535" s="21"/>
      <c r="G1535" s="21"/>
      <c r="H1535" s="22"/>
      <c r="I1535" s="3">
        <f t="shared" si="831"/>
        <v>0</v>
      </c>
    </row>
    <row r="1536" spans="1:9" s="2" customFormat="1" hidden="1" x14ac:dyDescent="0.2">
      <c r="A1536" s="31" t="s">
        <v>44</v>
      </c>
      <c r="B1536" s="62" t="s">
        <v>45</v>
      </c>
      <c r="C1536" s="24">
        <v>0</v>
      </c>
      <c r="D1536" s="24">
        <f t="shared" ref="D1536:H1536" si="864">SUM(D1540,D1541,D1542)</f>
        <v>0</v>
      </c>
      <c r="E1536" s="24">
        <f t="shared" si="864"/>
        <v>0</v>
      </c>
      <c r="F1536" s="24">
        <f t="shared" si="864"/>
        <v>0</v>
      </c>
      <c r="G1536" s="24">
        <f t="shared" si="864"/>
        <v>0</v>
      </c>
      <c r="H1536" s="25">
        <f t="shared" si="864"/>
        <v>0</v>
      </c>
      <c r="I1536" s="3">
        <f t="shared" si="831"/>
        <v>0</v>
      </c>
    </row>
    <row r="1537" spans="1:9" s="2" customFormat="1" hidden="1" x14ac:dyDescent="0.2">
      <c r="A1537" s="82" t="s">
        <v>1</v>
      </c>
      <c r="B1537" s="62"/>
      <c r="C1537" s="24"/>
      <c r="D1537" s="24"/>
      <c r="E1537" s="24"/>
      <c r="F1537" s="24"/>
      <c r="G1537" s="24"/>
      <c r="H1537" s="25"/>
      <c r="I1537" s="3">
        <f t="shared" si="831"/>
        <v>0</v>
      </c>
    </row>
    <row r="1538" spans="1:9" s="2" customFormat="1" hidden="1" x14ac:dyDescent="0.2">
      <c r="A1538" s="32" t="s">
        <v>36</v>
      </c>
      <c r="B1538" s="59"/>
      <c r="C1538" s="24">
        <v>0</v>
      </c>
      <c r="D1538" s="24">
        <f t="shared" ref="D1538:H1538" si="865">D1540+D1541+D1542-D1539</f>
        <v>0</v>
      </c>
      <c r="E1538" s="24">
        <f t="shared" si="865"/>
        <v>0</v>
      </c>
      <c r="F1538" s="24">
        <f t="shared" si="865"/>
        <v>0</v>
      </c>
      <c r="G1538" s="24">
        <f t="shared" si="865"/>
        <v>0</v>
      </c>
      <c r="H1538" s="25">
        <f t="shared" si="865"/>
        <v>0</v>
      </c>
      <c r="I1538" s="3">
        <f t="shared" si="831"/>
        <v>0</v>
      </c>
    </row>
    <row r="1539" spans="1:9" s="2" customFormat="1" hidden="1" x14ac:dyDescent="0.2">
      <c r="A1539" s="32" t="s">
        <v>37</v>
      </c>
      <c r="B1539" s="59"/>
      <c r="C1539" s="24">
        <v>0</v>
      </c>
      <c r="D1539" s="24"/>
      <c r="E1539" s="24">
        <f t="shared" ref="E1539:E1542" si="866">C1539+D1539</f>
        <v>0</v>
      </c>
      <c r="F1539" s="24"/>
      <c r="G1539" s="24"/>
      <c r="H1539" s="25"/>
      <c r="I1539" s="3">
        <f t="shared" si="831"/>
        <v>0</v>
      </c>
    </row>
    <row r="1540" spans="1:9" s="2" customFormat="1" hidden="1" x14ac:dyDescent="0.2">
      <c r="A1540" s="20" t="s">
        <v>38</v>
      </c>
      <c r="B1540" s="61" t="s">
        <v>46</v>
      </c>
      <c r="C1540" s="21">
        <v>0</v>
      </c>
      <c r="D1540" s="21"/>
      <c r="E1540" s="21">
        <f t="shared" si="866"/>
        <v>0</v>
      </c>
      <c r="F1540" s="21"/>
      <c r="G1540" s="21"/>
      <c r="H1540" s="22"/>
      <c r="I1540" s="3">
        <f t="shared" si="831"/>
        <v>0</v>
      </c>
    </row>
    <row r="1541" spans="1:9" s="2" customFormat="1" hidden="1" x14ac:dyDescent="0.2">
      <c r="A1541" s="20" t="s">
        <v>40</v>
      </c>
      <c r="B1541" s="61" t="s">
        <v>47</v>
      </c>
      <c r="C1541" s="21">
        <v>0</v>
      </c>
      <c r="D1541" s="21"/>
      <c r="E1541" s="21">
        <f t="shared" si="866"/>
        <v>0</v>
      </c>
      <c r="F1541" s="21"/>
      <c r="G1541" s="21"/>
      <c r="H1541" s="22"/>
      <c r="I1541" s="3">
        <f t="shared" si="831"/>
        <v>0</v>
      </c>
    </row>
    <row r="1542" spans="1:9" s="2" customFormat="1" hidden="1" x14ac:dyDescent="0.2">
      <c r="A1542" s="20" t="s">
        <v>42</v>
      </c>
      <c r="B1542" s="61" t="s">
        <v>48</v>
      </c>
      <c r="C1542" s="21">
        <v>0</v>
      </c>
      <c r="D1542" s="21"/>
      <c r="E1542" s="21">
        <f t="shared" si="866"/>
        <v>0</v>
      </c>
      <c r="F1542" s="21"/>
      <c r="G1542" s="21"/>
      <c r="H1542" s="22"/>
      <c r="I1542" s="3">
        <f t="shared" si="831"/>
        <v>0</v>
      </c>
    </row>
    <row r="1543" spans="1:9" s="2" customFormat="1" hidden="1" x14ac:dyDescent="0.2">
      <c r="A1543" s="31" t="s">
        <v>49</v>
      </c>
      <c r="B1543" s="63" t="s">
        <v>50</v>
      </c>
      <c r="C1543" s="24">
        <v>0</v>
      </c>
      <c r="D1543" s="24">
        <f t="shared" ref="D1543:H1543" si="867">SUM(D1547,D1548,D1549)</f>
        <v>0</v>
      </c>
      <c r="E1543" s="24">
        <f t="shared" si="867"/>
        <v>0</v>
      </c>
      <c r="F1543" s="24">
        <f t="shared" si="867"/>
        <v>0</v>
      </c>
      <c r="G1543" s="24">
        <f t="shared" si="867"/>
        <v>0</v>
      </c>
      <c r="H1543" s="25">
        <f t="shared" si="867"/>
        <v>0</v>
      </c>
      <c r="I1543" s="3">
        <f t="shared" si="831"/>
        <v>0</v>
      </c>
    </row>
    <row r="1544" spans="1:9" s="2" customFormat="1" hidden="1" x14ac:dyDescent="0.2">
      <c r="A1544" s="82" t="s">
        <v>1</v>
      </c>
      <c r="B1544" s="63"/>
      <c r="C1544" s="24"/>
      <c r="D1544" s="24"/>
      <c r="E1544" s="24"/>
      <c r="F1544" s="24"/>
      <c r="G1544" s="24"/>
      <c r="H1544" s="25"/>
      <c r="I1544" s="3">
        <f t="shared" si="831"/>
        <v>0</v>
      </c>
    </row>
    <row r="1545" spans="1:9" s="2" customFormat="1" hidden="1" x14ac:dyDescent="0.2">
      <c r="A1545" s="32" t="s">
        <v>36</v>
      </c>
      <c r="B1545" s="59"/>
      <c r="C1545" s="24">
        <v>0</v>
      </c>
      <c r="D1545" s="24">
        <f t="shared" ref="D1545:H1545" si="868">D1547+D1548+D1549-D1546</f>
        <v>0</v>
      </c>
      <c r="E1545" s="24">
        <f t="shared" si="868"/>
        <v>0</v>
      </c>
      <c r="F1545" s="24">
        <f t="shared" si="868"/>
        <v>0</v>
      </c>
      <c r="G1545" s="24">
        <f t="shared" si="868"/>
        <v>0</v>
      </c>
      <c r="H1545" s="25">
        <f t="shared" si="868"/>
        <v>0</v>
      </c>
      <c r="I1545" s="3">
        <f t="shared" si="831"/>
        <v>0</v>
      </c>
    </row>
    <row r="1546" spans="1:9" s="2" customFormat="1" hidden="1" x14ac:dyDescent="0.2">
      <c r="A1546" s="32" t="s">
        <v>37</v>
      </c>
      <c r="B1546" s="59"/>
      <c r="C1546" s="24">
        <v>0</v>
      </c>
      <c r="D1546" s="24"/>
      <c r="E1546" s="24">
        <f t="shared" ref="E1546:E1549" si="869">C1546+D1546</f>
        <v>0</v>
      </c>
      <c r="F1546" s="24"/>
      <c r="G1546" s="24"/>
      <c r="H1546" s="25"/>
      <c r="I1546" s="3">
        <f t="shared" si="831"/>
        <v>0</v>
      </c>
    </row>
    <row r="1547" spans="1:9" s="2" customFormat="1" hidden="1" x14ac:dyDescent="0.2">
      <c r="A1547" s="20" t="s">
        <v>38</v>
      </c>
      <c r="B1547" s="61" t="s">
        <v>51</v>
      </c>
      <c r="C1547" s="21">
        <v>0</v>
      </c>
      <c r="D1547" s="21"/>
      <c r="E1547" s="21">
        <f t="shared" si="869"/>
        <v>0</v>
      </c>
      <c r="F1547" s="21"/>
      <c r="G1547" s="21"/>
      <c r="H1547" s="22"/>
      <c r="I1547" s="3">
        <f t="shared" ref="I1547:I1616" si="870">SUM(E1547:H1547)</f>
        <v>0</v>
      </c>
    </row>
    <row r="1548" spans="1:9" s="2" customFormat="1" hidden="1" x14ac:dyDescent="0.2">
      <c r="A1548" s="20" t="s">
        <v>40</v>
      </c>
      <c r="B1548" s="61" t="s">
        <v>52</v>
      </c>
      <c r="C1548" s="21">
        <v>0</v>
      </c>
      <c r="D1548" s="21"/>
      <c r="E1548" s="21">
        <f t="shared" si="869"/>
        <v>0</v>
      </c>
      <c r="F1548" s="21"/>
      <c r="G1548" s="21"/>
      <c r="H1548" s="22"/>
      <c r="I1548" s="3">
        <f t="shared" si="870"/>
        <v>0</v>
      </c>
    </row>
    <row r="1549" spans="1:9" s="2" customFormat="1" hidden="1" x14ac:dyDescent="0.2">
      <c r="A1549" s="20" t="s">
        <v>42</v>
      </c>
      <c r="B1549" s="61" t="s">
        <v>53</v>
      </c>
      <c r="C1549" s="21">
        <v>0</v>
      </c>
      <c r="D1549" s="21"/>
      <c r="E1549" s="21">
        <f t="shared" si="869"/>
        <v>0</v>
      </c>
      <c r="F1549" s="21"/>
      <c r="G1549" s="21"/>
      <c r="H1549" s="22"/>
      <c r="I1549" s="3">
        <f t="shared" si="870"/>
        <v>0</v>
      </c>
    </row>
    <row r="1550" spans="1:9" s="2" customFormat="1" hidden="1" x14ac:dyDescent="0.2">
      <c r="A1550" s="83"/>
      <c r="B1550" s="95"/>
      <c r="C1550" s="21"/>
      <c r="D1550" s="21"/>
      <c r="E1550" s="21"/>
      <c r="F1550" s="21"/>
      <c r="G1550" s="21"/>
      <c r="H1550" s="22"/>
      <c r="I1550" s="3">
        <f t="shared" ref="I1550" si="871">SUM(E1550:H1550)</f>
        <v>0</v>
      </c>
    </row>
    <row r="1551" spans="1:9" s="2" customFormat="1" hidden="1" x14ac:dyDescent="0.2">
      <c r="A1551" s="31" t="s">
        <v>133</v>
      </c>
      <c r="B1551" s="55">
        <v>71</v>
      </c>
      <c r="C1551" s="24">
        <v>0</v>
      </c>
      <c r="D1551" s="24">
        <f t="shared" ref="D1551:H1551" si="872">SUM(D1552)</f>
        <v>0</v>
      </c>
      <c r="E1551" s="24">
        <f t="shared" si="872"/>
        <v>0</v>
      </c>
      <c r="F1551" s="24">
        <f t="shared" si="872"/>
        <v>0</v>
      </c>
      <c r="G1551" s="24">
        <f t="shared" si="872"/>
        <v>0</v>
      </c>
      <c r="H1551" s="25">
        <f t="shared" si="872"/>
        <v>0</v>
      </c>
      <c r="I1551" s="3">
        <f t="shared" ref="I1551:I1552" si="873">SUM(E1551:H1551)</f>
        <v>0</v>
      </c>
    </row>
    <row r="1552" spans="1:9" s="2" customFormat="1" hidden="1" x14ac:dyDescent="0.2">
      <c r="A1552" s="27" t="s">
        <v>134</v>
      </c>
      <c r="B1552" s="56" t="s">
        <v>135</v>
      </c>
      <c r="C1552" s="21">
        <v>0</v>
      </c>
      <c r="D1552" s="21"/>
      <c r="E1552" s="21">
        <f>C1552+D1552</f>
        <v>0</v>
      </c>
      <c r="F1552" s="21"/>
      <c r="G1552" s="21"/>
      <c r="H1552" s="22"/>
      <c r="I1552" s="3">
        <f t="shared" si="873"/>
        <v>0</v>
      </c>
    </row>
    <row r="1553" spans="1:9" s="2" customFormat="1" hidden="1" x14ac:dyDescent="0.2">
      <c r="A1553" s="83"/>
      <c r="B1553" s="95"/>
      <c r="C1553" s="21"/>
      <c r="D1553" s="21"/>
      <c r="E1553" s="21"/>
      <c r="F1553" s="21"/>
      <c r="G1553" s="21"/>
      <c r="H1553" s="22"/>
      <c r="I1553" s="3">
        <f t="shared" si="870"/>
        <v>0</v>
      </c>
    </row>
    <row r="1554" spans="1:9" s="2" customFormat="1" hidden="1" x14ac:dyDescent="0.2">
      <c r="A1554" s="26" t="s">
        <v>54</v>
      </c>
      <c r="B1554" s="63" t="s">
        <v>55</v>
      </c>
      <c r="C1554" s="24">
        <v>0</v>
      </c>
      <c r="D1554" s="24"/>
      <c r="E1554" s="24">
        <f>C1554+D1554</f>
        <v>0</v>
      </c>
      <c r="F1554" s="24"/>
      <c r="G1554" s="24"/>
      <c r="H1554" s="25"/>
      <c r="I1554" s="3">
        <f t="shared" si="870"/>
        <v>0</v>
      </c>
    </row>
    <row r="1555" spans="1:9" s="2" customFormat="1" hidden="1" x14ac:dyDescent="0.2">
      <c r="A1555" s="83"/>
      <c r="B1555" s="95"/>
      <c r="C1555" s="21"/>
      <c r="D1555" s="21"/>
      <c r="E1555" s="21"/>
      <c r="F1555" s="21"/>
      <c r="G1555" s="21"/>
      <c r="H1555" s="22"/>
      <c r="I1555" s="3">
        <f t="shared" si="870"/>
        <v>0</v>
      </c>
    </row>
    <row r="1556" spans="1:9" s="2" customFormat="1" hidden="1" x14ac:dyDescent="0.2">
      <c r="A1556" s="26" t="s">
        <v>56</v>
      </c>
      <c r="B1556" s="63"/>
      <c r="C1556" s="24">
        <v>0</v>
      </c>
      <c r="D1556" s="24">
        <f t="shared" ref="D1556:H1556" si="874">D1503-D1524</f>
        <v>0</v>
      </c>
      <c r="E1556" s="24">
        <f t="shared" si="874"/>
        <v>0</v>
      </c>
      <c r="F1556" s="24">
        <f t="shared" si="874"/>
        <v>0</v>
      </c>
      <c r="G1556" s="24">
        <f t="shared" si="874"/>
        <v>0</v>
      </c>
      <c r="H1556" s="25">
        <f t="shared" si="874"/>
        <v>0</v>
      </c>
      <c r="I1556" s="3">
        <f t="shared" si="870"/>
        <v>0</v>
      </c>
    </row>
    <row r="1557" spans="1:9" s="2" customFormat="1" hidden="1" x14ac:dyDescent="0.2">
      <c r="A1557" s="81"/>
      <c r="B1557" s="95"/>
      <c r="C1557" s="21"/>
      <c r="D1557" s="21"/>
      <c r="E1557" s="21"/>
      <c r="F1557" s="21"/>
      <c r="G1557" s="21"/>
      <c r="H1557" s="22"/>
      <c r="I1557" s="3">
        <f t="shared" si="870"/>
        <v>0</v>
      </c>
    </row>
    <row r="1558" spans="1:9" s="6" customFormat="1" hidden="1" x14ac:dyDescent="0.2">
      <c r="A1558" s="77" t="s">
        <v>99</v>
      </c>
      <c r="B1558" s="78"/>
      <c r="C1558" s="79">
        <v>0</v>
      </c>
      <c r="D1558" s="79">
        <f t="shared" ref="D1558:H1558" si="875">D1559</f>
        <v>0</v>
      </c>
      <c r="E1558" s="79">
        <f t="shared" si="875"/>
        <v>0</v>
      </c>
      <c r="F1558" s="79">
        <f t="shared" si="875"/>
        <v>0</v>
      </c>
      <c r="G1558" s="79">
        <f t="shared" si="875"/>
        <v>0</v>
      </c>
      <c r="H1558" s="80">
        <f t="shared" si="875"/>
        <v>0</v>
      </c>
      <c r="I1558" s="3">
        <f t="shared" si="870"/>
        <v>0</v>
      </c>
    </row>
    <row r="1559" spans="1:9" s="2" customFormat="1" hidden="1" x14ac:dyDescent="0.2">
      <c r="A1559" s="33" t="s">
        <v>61</v>
      </c>
      <c r="B1559" s="64"/>
      <c r="C1559" s="34">
        <v>0</v>
      </c>
      <c r="D1559" s="34">
        <f t="shared" ref="D1559:H1559" si="876">SUM(D1560,D1561,D1562,D1566)</f>
        <v>0</v>
      </c>
      <c r="E1559" s="34">
        <f t="shared" si="876"/>
        <v>0</v>
      </c>
      <c r="F1559" s="34">
        <f t="shared" si="876"/>
        <v>0</v>
      </c>
      <c r="G1559" s="34">
        <f t="shared" si="876"/>
        <v>0</v>
      </c>
      <c r="H1559" s="35">
        <f t="shared" si="876"/>
        <v>0</v>
      </c>
      <c r="I1559" s="3">
        <f t="shared" si="870"/>
        <v>0</v>
      </c>
    </row>
    <row r="1560" spans="1:9" s="2" customFormat="1" hidden="1" x14ac:dyDescent="0.2">
      <c r="A1560" s="20" t="s">
        <v>6</v>
      </c>
      <c r="B1560" s="48"/>
      <c r="C1560" s="21">
        <v>0</v>
      </c>
      <c r="D1560" s="21"/>
      <c r="E1560" s="21">
        <f>SUM(C1560,D1560)</f>
        <v>0</v>
      </c>
      <c r="F1560" s="21"/>
      <c r="G1560" s="21"/>
      <c r="H1560" s="22"/>
      <c r="I1560" s="3">
        <f t="shared" si="870"/>
        <v>0</v>
      </c>
    </row>
    <row r="1561" spans="1:9" s="2" customFormat="1" hidden="1" x14ac:dyDescent="0.2">
      <c r="A1561" s="20" t="s">
        <v>7</v>
      </c>
      <c r="B1561" s="94"/>
      <c r="C1561" s="21">
        <v>0</v>
      </c>
      <c r="D1561" s="21"/>
      <c r="E1561" s="21">
        <f t="shared" ref="E1561" si="877">SUM(C1561,D1561)</f>
        <v>0</v>
      </c>
      <c r="F1561" s="21"/>
      <c r="G1561" s="21"/>
      <c r="H1561" s="22"/>
      <c r="I1561" s="3">
        <f t="shared" si="870"/>
        <v>0</v>
      </c>
    </row>
    <row r="1562" spans="1:9" s="2" customFormat="1" hidden="1" x14ac:dyDescent="0.2">
      <c r="A1562" s="23" t="s">
        <v>111</v>
      </c>
      <c r="B1562" s="49" t="s">
        <v>103</v>
      </c>
      <c r="C1562" s="24">
        <v>0</v>
      </c>
      <c r="D1562" s="24">
        <f>SUM(D1563:D1565)</f>
        <v>0</v>
      </c>
      <c r="E1562" s="24">
        <f>SUM(C1562,D1562)</f>
        <v>0</v>
      </c>
      <c r="F1562" s="24">
        <f t="shared" ref="F1562" si="878">SUM(F1563:F1565)</f>
        <v>0</v>
      </c>
      <c r="G1562" s="24">
        <f t="shared" ref="G1562:H1562" si="879">SUM(G1563:G1565)</f>
        <v>0</v>
      </c>
      <c r="H1562" s="25">
        <f t="shared" si="879"/>
        <v>0</v>
      </c>
      <c r="I1562" s="3">
        <f t="shared" si="870"/>
        <v>0</v>
      </c>
    </row>
    <row r="1563" spans="1:9" s="2" customFormat="1" hidden="1" x14ac:dyDescent="0.2">
      <c r="A1563" s="109" t="s">
        <v>104</v>
      </c>
      <c r="B1563" s="48" t="s">
        <v>105</v>
      </c>
      <c r="C1563" s="21">
        <v>0</v>
      </c>
      <c r="D1563" s="21"/>
      <c r="E1563" s="21">
        <f t="shared" ref="E1563:E1565" si="880">SUM(C1563,D1563)</f>
        <v>0</v>
      </c>
      <c r="F1563" s="21"/>
      <c r="G1563" s="21"/>
      <c r="H1563" s="22"/>
      <c r="I1563" s="3">
        <f t="shared" si="870"/>
        <v>0</v>
      </c>
    </row>
    <row r="1564" spans="1:9" s="2" customFormat="1" hidden="1" x14ac:dyDescent="0.2">
      <c r="A1564" s="109" t="s">
        <v>106</v>
      </c>
      <c r="B1564" s="48" t="s">
        <v>107</v>
      </c>
      <c r="C1564" s="21">
        <v>0</v>
      </c>
      <c r="D1564" s="21"/>
      <c r="E1564" s="21">
        <f t="shared" si="880"/>
        <v>0</v>
      </c>
      <c r="F1564" s="21"/>
      <c r="G1564" s="21"/>
      <c r="H1564" s="22"/>
      <c r="I1564" s="3">
        <f t="shared" si="870"/>
        <v>0</v>
      </c>
    </row>
    <row r="1565" spans="1:9" s="2" customFormat="1" hidden="1" x14ac:dyDescent="0.2">
      <c r="A1565" s="109" t="s">
        <v>108</v>
      </c>
      <c r="B1565" s="48" t="s">
        <v>109</v>
      </c>
      <c r="C1565" s="21">
        <v>0</v>
      </c>
      <c r="D1565" s="21"/>
      <c r="E1565" s="21">
        <f t="shared" si="880"/>
        <v>0</v>
      </c>
      <c r="F1565" s="21"/>
      <c r="G1565" s="21"/>
      <c r="H1565" s="22"/>
      <c r="I1565" s="3">
        <f t="shared" si="870"/>
        <v>0</v>
      </c>
    </row>
    <row r="1566" spans="1:9" s="2" customFormat="1" ht="25.5" hidden="1" x14ac:dyDescent="0.2">
      <c r="A1566" s="23" t="s">
        <v>9</v>
      </c>
      <c r="B1566" s="49" t="s">
        <v>10</v>
      </c>
      <c r="C1566" s="24">
        <v>0</v>
      </c>
      <c r="D1566" s="24">
        <f t="shared" ref="D1566:H1566" si="881">SUM(D1567,D1571,D1575)</f>
        <v>0</v>
      </c>
      <c r="E1566" s="24">
        <f t="shared" si="881"/>
        <v>0</v>
      </c>
      <c r="F1566" s="24">
        <f t="shared" si="881"/>
        <v>0</v>
      </c>
      <c r="G1566" s="24">
        <f t="shared" si="881"/>
        <v>0</v>
      </c>
      <c r="H1566" s="25">
        <f t="shared" si="881"/>
        <v>0</v>
      </c>
      <c r="I1566" s="3">
        <f t="shared" si="870"/>
        <v>0</v>
      </c>
    </row>
    <row r="1567" spans="1:9" s="2" customFormat="1" hidden="1" x14ac:dyDescent="0.2">
      <c r="A1567" s="26" t="s">
        <v>11</v>
      </c>
      <c r="B1567" s="50" t="s">
        <v>12</v>
      </c>
      <c r="C1567" s="24">
        <v>0</v>
      </c>
      <c r="D1567" s="24">
        <f t="shared" ref="D1567:H1567" si="882">SUM(D1568:D1570)</f>
        <v>0</v>
      </c>
      <c r="E1567" s="24">
        <f t="shared" si="882"/>
        <v>0</v>
      </c>
      <c r="F1567" s="24">
        <f t="shared" si="882"/>
        <v>0</v>
      </c>
      <c r="G1567" s="24">
        <f t="shared" si="882"/>
        <v>0</v>
      </c>
      <c r="H1567" s="25">
        <f t="shared" si="882"/>
        <v>0</v>
      </c>
      <c r="I1567" s="3">
        <f t="shared" si="870"/>
        <v>0</v>
      </c>
    </row>
    <row r="1568" spans="1:9" s="2" customFormat="1" hidden="1" x14ac:dyDescent="0.2">
      <c r="A1568" s="27" t="s">
        <v>13</v>
      </c>
      <c r="B1568" s="51" t="s">
        <v>14</v>
      </c>
      <c r="C1568" s="21">
        <v>0</v>
      </c>
      <c r="D1568" s="21"/>
      <c r="E1568" s="21">
        <f t="shared" ref="E1568:E1570" si="883">SUM(C1568,D1568)</f>
        <v>0</v>
      </c>
      <c r="F1568" s="21"/>
      <c r="G1568" s="21"/>
      <c r="H1568" s="22"/>
      <c r="I1568" s="3">
        <f t="shared" si="870"/>
        <v>0</v>
      </c>
    </row>
    <row r="1569" spans="1:9" s="2" customFormat="1" hidden="1" x14ac:dyDescent="0.2">
      <c r="A1569" s="27" t="s">
        <v>15</v>
      </c>
      <c r="B1569" s="52" t="s">
        <v>16</v>
      </c>
      <c r="C1569" s="21">
        <v>0</v>
      </c>
      <c r="D1569" s="21"/>
      <c r="E1569" s="21">
        <f t="shared" si="883"/>
        <v>0</v>
      </c>
      <c r="F1569" s="21"/>
      <c r="G1569" s="21"/>
      <c r="H1569" s="22"/>
      <c r="I1569" s="3">
        <f t="shared" si="870"/>
        <v>0</v>
      </c>
    </row>
    <row r="1570" spans="1:9" s="2" customFormat="1" hidden="1" x14ac:dyDescent="0.2">
      <c r="A1570" s="27" t="s">
        <v>17</v>
      </c>
      <c r="B1570" s="52" t="s">
        <v>18</v>
      </c>
      <c r="C1570" s="21">
        <v>0</v>
      </c>
      <c r="D1570" s="21"/>
      <c r="E1570" s="21">
        <f t="shared" si="883"/>
        <v>0</v>
      </c>
      <c r="F1570" s="21"/>
      <c r="G1570" s="21"/>
      <c r="H1570" s="22"/>
      <c r="I1570" s="3">
        <f t="shared" si="870"/>
        <v>0</v>
      </c>
    </row>
    <row r="1571" spans="1:9" s="2" customFormat="1" hidden="1" x14ac:dyDescent="0.2">
      <c r="A1571" s="26" t="s">
        <v>19</v>
      </c>
      <c r="B1571" s="53" t="s">
        <v>20</v>
      </c>
      <c r="C1571" s="24">
        <v>0</v>
      </c>
      <c r="D1571" s="24">
        <f t="shared" ref="D1571:H1571" si="884">SUM(D1572:D1574)</f>
        <v>0</v>
      </c>
      <c r="E1571" s="24">
        <f t="shared" si="884"/>
        <v>0</v>
      </c>
      <c r="F1571" s="24">
        <f t="shared" si="884"/>
        <v>0</v>
      </c>
      <c r="G1571" s="24">
        <f t="shared" si="884"/>
        <v>0</v>
      </c>
      <c r="H1571" s="25">
        <f t="shared" si="884"/>
        <v>0</v>
      </c>
      <c r="I1571" s="3">
        <f t="shared" si="870"/>
        <v>0</v>
      </c>
    </row>
    <row r="1572" spans="1:9" s="2" customFormat="1" hidden="1" x14ac:dyDescent="0.2">
      <c r="A1572" s="27" t="s">
        <v>13</v>
      </c>
      <c r="B1572" s="52" t="s">
        <v>21</v>
      </c>
      <c r="C1572" s="21">
        <v>0</v>
      </c>
      <c r="D1572" s="21"/>
      <c r="E1572" s="21">
        <f t="shared" ref="E1572:E1574" si="885">SUM(C1572,D1572)</f>
        <v>0</v>
      </c>
      <c r="F1572" s="21"/>
      <c r="G1572" s="21"/>
      <c r="H1572" s="22"/>
      <c r="I1572" s="3">
        <f t="shared" si="870"/>
        <v>0</v>
      </c>
    </row>
    <row r="1573" spans="1:9" s="2" customFormat="1" hidden="1" x14ac:dyDescent="0.2">
      <c r="A1573" s="27" t="s">
        <v>15</v>
      </c>
      <c r="B1573" s="52" t="s">
        <v>22</v>
      </c>
      <c r="C1573" s="21">
        <v>0</v>
      </c>
      <c r="D1573" s="21"/>
      <c r="E1573" s="21">
        <f t="shared" si="885"/>
        <v>0</v>
      </c>
      <c r="F1573" s="21"/>
      <c r="G1573" s="21"/>
      <c r="H1573" s="22"/>
      <c r="I1573" s="3">
        <f t="shared" si="870"/>
        <v>0</v>
      </c>
    </row>
    <row r="1574" spans="1:9" s="2" customFormat="1" hidden="1" x14ac:dyDescent="0.2">
      <c r="A1574" s="27" t="s">
        <v>17</v>
      </c>
      <c r="B1574" s="52" t="s">
        <v>23</v>
      </c>
      <c r="C1574" s="21">
        <v>0</v>
      </c>
      <c r="D1574" s="21"/>
      <c r="E1574" s="21">
        <f t="shared" si="885"/>
        <v>0</v>
      </c>
      <c r="F1574" s="21"/>
      <c r="G1574" s="21"/>
      <c r="H1574" s="22"/>
      <c r="I1574" s="3">
        <f t="shared" si="870"/>
        <v>0</v>
      </c>
    </row>
    <row r="1575" spans="1:9" s="2" customFormat="1" hidden="1" x14ac:dyDescent="0.2">
      <c r="A1575" s="26" t="s">
        <v>24</v>
      </c>
      <c r="B1575" s="53" t="s">
        <v>25</v>
      </c>
      <c r="C1575" s="24">
        <v>0</v>
      </c>
      <c r="D1575" s="24">
        <f t="shared" ref="D1575:H1575" si="886">SUM(D1576:D1578)</f>
        <v>0</v>
      </c>
      <c r="E1575" s="24">
        <f t="shared" si="886"/>
        <v>0</v>
      </c>
      <c r="F1575" s="24">
        <f t="shared" si="886"/>
        <v>0</v>
      </c>
      <c r="G1575" s="24">
        <f t="shared" si="886"/>
        <v>0</v>
      </c>
      <c r="H1575" s="25">
        <f t="shared" si="886"/>
        <v>0</v>
      </c>
      <c r="I1575" s="3">
        <f t="shared" si="870"/>
        <v>0</v>
      </c>
    </row>
    <row r="1576" spans="1:9" s="2" customFormat="1" hidden="1" x14ac:dyDescent="0.2">
      <c r="A1576" s="27" t="s">
        <v>13</v>
      </c>
      <c r="B1576" s="52" t="s">
        <v>26</v>
      </c>
      <c r="C1576" s="21">
        <v>0</v>
      </c>
      <c r="D1576" s="21"/>
      <c r="E1576" s="21">
        <f t="shared" ref="E1576:E1578" si="887">SUM(C1576,D1576)</f>
        <v>0</v>
      </c>
      <c r="F1576" s="21"/>
      <c r="G1576" s="21"/>
      <c r="H1576" s="22"/>
      <c r="I1576" s="3">
        <f t="shared" si="870"/>
        <v>0</v>
      </c>
    </row>
    <row r="1577" spans="1:9" s="2" customFormat="1" hidden="1" x14ac:dyDescent="0.2">
      <c r="A1577" s="27" t="s">
        <v>15</v>
      </c>
      <c r="B1577" s="52" t="s">
        <v>27</v>
      </c>
      <c r="C1577" s="21">
        <v>0</v>
      </c>
      <c r="D1577" s="21"/>
      <c r="E1577" s="21">
        <f t="shared" si="887"/>
        <v>0</v>
      </c>
      <c r="F1577" s="21"/>
      <c r="G1577" s="21"/>
      <c r="H1577" s="22"/>
      <c r="I1577" s="3">
        <f t="shared" si="870"/>
        <v>0</v>
      </c>
    </row>
    <row r="1578" spans="1:9" s="2" customFormat="1" hidden="1" x14ac:dyDescent="0.2">
      <c r="A1578" s="27" t="s">
        <v>17</v>
      </c>
      <c r="B1578" s="52" t="s">
        <v>28</v>
      </c>
      <c r="C1578" s="21">
        <v>0</v>
      </c>
      <c r="D1578" s="21"/>
      <c r="E1578" s="21">
        <f t="shared" si="887"/>
        <v>0</v>
      </c>
      <c r="F1578" s="21"/>
      <c r="G1578" s="21"/>
      <c r="H1578" s="22"/>
      <c r="I1578" s="3">
        <f t="shared" si="870"/>
        <v>0</v>
      </c>
    </row>
    <row r="1579" spans="1:9" s="2" customFormat="1" hidden="1" x14ac:dyDescent="0.2">
      <c r="A1579" s="33" t="s">
        <v>80</v>
      </c>
      <c r="B1579" s="64"/>
      <c r="C1579" s="37">
        <f>SUM(C1580,C1583,C1609,C1606)</f>
        <v>0</v>
      </c>
      <c r="D1579" s="37">
        <f>SUM(D1580,D1583,D1609,D1606)</f>
        <v>0</v>
      </c>
      <c r="E1579" s="37">
        <f t="shared" ref="E1579" si="888">SUM(E1580,E1583,E1609,E1606)</f>
        <v>0</v>
      </c>
      <c r="F1579" s="37">
        <f t="shared" ref="F1579" si="889">SUM(F1580,F1583,F1609,F1606)</f>
        <v>0</v>
      </c>
      <c r="G1579" s="37">
        <f t="shared" ref="G1579" si="890">SUM(G1580,G1583,G1609,G1606)</f>
        <v>0</v>
      </c>
      <c r="H1579" s="38">
        <f t="shared" ref="H1579" si="891">SUM(H1580,H1583,H1609,H1606)</f>
        <v>0</v>
      </c>
      <c r="I1579" s="3">
        <f t="shared" si="870"/>
        <v>0</v>
      </c>
    </row>
    <row r="1580" spans="1:9" s="2" customFormat="1" hidden="1" x14ac:dyDescent="0.2">
      <c r="A1580" s="31" t="s">
        <v>30</v>
      </c>
      <c r="B1580" s="55">
        <v>20</v>
      </c>
      <c r="C1580" s="24">
        <v>0</v>
      </c>
      <c r="D1580" s="24">
        <f t="shared" ref="D1580:H1580" si="892">SUM(D1581)</f>
        <v>0</v>
      </c>
      <c r="E1580" s="24">
        <f t="shared" si="892"/>
        <v>0</v>
      </c>
      <c r="F1580" s="24">
        <f t="shared" si="892"/>
        <v>0</v>
      </c>
      <c r="G1580" s="24">
        <f t="shared" si="892"/>
        <v>0</v>
      </c>
      <c r="H1580" s="25">
        <f t="shared" si="892"/>
        <v>0</v>
      </c>
      <c r="I1580" s="3">
        <f t="shared" si="870"/>
        <v>0</v>
      </c>
    </row>
    <row r="1581" spans="1:9" s="2" customFormat="1" hidden="1" x14ac:dyDescent="0.2">
      <c r="A1581" s="27" t="s">
        <v>31</v>
      </c>
      <c r="B1581" s="56" t="s">
        <v>32</v>
      </c>
      <c r="C1581" s="21">
        <v>0</v>
      </c>
      <c r="D1581" s="21"/>
      <c r="E1581" s="21">
        <f>C1581+D1581</f>
        <v>0</v>
      </c>
      <c r="F1581" s="21"/>
      <c r="G1581" s="21"/>
      <c r="H1581" s="22"/>
      <c r="I1581" s="3">
        <f t="shared" si="870"/>
        <v>0</v>
      </c>
    </row>
    <row r="1582" spans="1:9" s="2" customFormat="1" hidden="1" x14ac:dyDescent="0.2">
      <c r="A1582" s="27"/>
      <c r="B1582" s="51"/>
      <c r="C1582" s="21"/>
      <c r="D1582" s="21"/>
      <c r="E1582" s="21"/>
      <c r="F1582" s="21"/>
      <c r="G1582" s="21"/>
      <c r="H1582" s="22"/>
      <c r="I1582" s="3">
        <f t="shared" si="870"/>
        <v>0</v>
      </c>
    </row>
    <row r="1583" spans="1:9" s="2" customFormat="1" ht="25.5" hidden="1" x14ac:dyDescent="0.2">
      <c r="A1583" s="110" t="s">
        <v>112</v>
      </c>
      <c r="B1583" s="57">
        <v>60</v>
      </c>
      <c r="C1583" s="24">
        <v>0</v>
      </c>
      <c r="D1583" s="24">
        <f t="shared" ref="D1583:H1583" si="893">SUM(D1584,D1591,D1598)</f>
        <v>0</v>
      </c>
      <c r="E1583" s="24">
        <f t="shared" si="893"/>
        <v>0</v>
      </c>
      <c r="F1583" s="24">
        <f t="shared" si="893"/>
        <v>0</v>
      </c>
      <c r="G1583" s="24">
        <f t="shared" si="893"/>
        <v>0</v>
      </c>
      <c r="H1583" s="25">
        <f t="shared" si="893"/>
        <v>0</v>
      </c>
      <c r="I1583" s="3">
        <f t="shared" si="870"/>
        <v>0</v>
      </c>
    </row>
    <row r="1584" spans="1:9" s="2" customFormat="1" ht="25.5" hidden="1" x14ac:dyDescent="0.2">
      <c r="A1584" s="31" t="s">
        <v>113</v>
      </c>
      <c r="B1584" s="58">
        <v>60</v>
      </c>
      <c r="C1584" s="24">
        <v>0</v>
      </c>
      <c r="D1584" s="24">
        <f t="shared" ref="D1584:H1584" si="894">SUM(D1588,D1589,D1590)</f>
        <v>0</v>
      </c>
      <c r="E1584" s="24">
        <f t="shared" si="894"/>
        <v>0</v>
      </c>
      <c r="F1584" s="24">
        <f t="shared" si="894"/>
        <v>0</v>
      </c>
      <c r="G1584" s="24">
        <f t="shared" si="894"/>
        <v>0</v>
      </c>
      <c r="H1584" s="25">
        <f t="shared" si="894"/>
        <v>0</v>
      </c>
      <c r="I1584" s="3">
        <f t="shared" si="870"/>
        <v>0</v>
      </c>
    </row>
    <row r="1585" spans="1:9" s="2" customFormat="1" hidden="1" x14ac:dyDescent="0.2">
      <c r="A1585" s="32" t="s">
        <v>1</v>
      </c>
      <c r="B1585" s="59"/>
      <c r="C1585" s="24"/>
      <c r="D1585" s="24"/>
      <c r="E1585" s="24"/>
      <c r="F1585" s="24"/>
      <c r="G1585" s="24"/>
      <c r="H1585" s="25"/>
      <c r="I1585" s="3">
        <f t="shared" si="870"/>
        <v>0</v>
      </c>
    </row>
    <row r="1586" spans="1:9" s="2" customFormat="1" hidden="1" x14ac:dyDescent="0.2">
      <c r="A1586" s="32" t="s">
        <v>36</v>
      </c>
      <c r="B1586" s="59"/>
      <c r="C1586" s="24">
        <v>0</v>
      </c>
      <c r="D1586" s="24">
        <f t="shared" ref="D1586:H1586" si="895">D1588+D1589+D1590-D1587</f>
        <v>0</v>
      </c>
      <c r="E1586" s="24">
        <f t="shared" si="895"/>
        <v>0</v>
      </c>
      <c r="F1586" s="24">
        <f t="shared" si="895"/>
        <v>0</v>
      </c>
      <c r="G1586" s="24">
        <f t="shared" si="895"/>
        <v>0</v>
      </c>
      <c r="H1586" s="25">
        <f t="shared" si="895"/>
        <v>0</v>
      </c>
      <c r="I1586" s="3">
        <f t="shared" si="870"/>
        <v>0</v>
      </c>
    </row>
    <row r="1587" spans="1:9" s="2" customFormat="1" hidden="1" x14ac:dyDescent="0.2">
      <c r="A1587" s="32" t="s">
        <v>37</v>
      </c>
      <c r="B1587" s="59"/>
      <c r="C1587" s="24">
        <v>0</v>
      </c>
      <c r="D1587" s="24"/>
      <c r="E1587" s="24">
        <f t="shared" ref="E1587:E1590" si="896">C1587+D1587</f>
        <v>0</v>
      </c>
      <c r="F1587" s="24"/>
      <c r="G1587" s="24"/>
      <c r="H1587" s="25"/>
      <c r="I1587" s="3">
        <f t="shared" si="870"/>
        <v>0</v>
      </c>
    </row>
    <row r="1588" spans="1:9" s="2" customFormat="1" hidden="1" x14ac:dyDescent="0.2">
      <c r="A1588" s="20" t="s">
        <v>114</v>
      </c>
      <c r="B1588" s="60" t="s">
        <v>126</v>
      </c>
      <c r="C1588" s="21">
        <v>0</v>
      </c>
      <c r="D1588" s="21"/>
      <c r="E1588" s="21">
        <f t="shared" si="896"/>
        <v>0</v>
      </c>
      <c r="F1588" s="21"/>
      <c r="G1588" s="21"/>
      <c r="H1588" s="22"/>
      <c r="I1588" s="3">
        <f t="shared" si="870"/>
        <v>0</v>
      </c>
    </row>
    <row r="1589" spans="1:9" s="2" customFormat="1" hidden="1" x14ac:dyDescent="0.2">
      <c r="A1589" s="20" t="s">
        <v>106</v>
      </c>
      <c r="B1589" s="60" t="s">
        <v>130</v>
      </c>
      <c r="C1589" s="21">
        <v>0</v>
      </c>
      <c r="D1589" s="21"/>
      <c r="E1589" s="21">
        <f t="shared" si="896"/>
        <v>0</v>
      </c>
      <c r="F1589" s="21"/>
      <c r="G1589" s="21"/>
      <c r="H1589" s="22"/>
      <c r="I1589" s="3">
        <f t="shared" si="870"/>
        <v>0</v>
      </c>
    </row>
    <row r="1590" spans="1:9" s="2" customFormat="1" hidden="1" x14ac:dyDescent="0.2">
      <c r="A1590" s="20" t="s">
        <v>108</v>
      </c>
      <c r="B1590" s="61" t="s">
        <v>127</v>
      </c>
      <c r="C1590" s="21">
        <v>0</v>
      </c>
      <c r="D1590" s="21"/>
      <c r="E1590" s="21">
        <f t="shared" si="896"/>
        <v>0</v>
      </c>
      <c r="F1590" s="21"/>
      <c r="G1590" s="21"/>
      <c r="H1590" s="22"/>
      <c r="I1590" s="3">
        <f t="shared" si="870"/>
        <v>0</v>
      </c>
    </row>
    <row r="1591" spans="1:9" s="2" customFormat="1" hidden="1" x14ac:dyDescent="0.2">
      <c r="A1591" s="31" t="s">
        <v>44</v>
      </c>
      <c r="B1591" s="62" t="s">
        <v>45</v>
      </c>
      <c r="C1591" s="24">
        <v>0</v>
      </c>
      <c r="D1591" s="24">
        <f t="shared" ref="D1591:H1591" si="897">SUM(D1595,D1596,D1597)</f>
        <v>0</v>
      </c>
      <c r="E1591" s="24">
        <f t="shared" si="897"/>
        <v>0</v>
      </c>
      <c r="F1591" s="24">
        <f t="shared" si="897"/>
        <v>0</v>
      </c>
      <c r="G1591" s="24">
        <f t="shared" si="897"/>
        <v>0</v>
      </c>
      <c r="H1591" s="25">
        <f t="shared" si="897"/>
        <v>0</v>
      </c>
      <c r="I1591" s="3">
        <f t="shared" si="870"/>
        <v>0</v>
      </c>
    </row>
    <row r="1592" spans="1:9" s="2" customFormat="1" hidden="1" x14ac:dyDescent="0.2">
      <c r="A1592" s="82" t="s">
        <v>1</v>
      </c>
      <c r="B1592" s="62"/>
      <c r="C1592" s="24"/>
      <c r="D1592" s="24"/>
      <c r="E1592" s="24"/>
      <c r="F1592" s="24"/>
      <c r="G1592" s="24"/>
      <c r="H1592" s="25"/>
      <c r="I1592" s="3">
        <f t="shared" si="870"/>
        <v>0</v>
      </c>
    </row>
    <row r="1593" spans="1:9" s="2" customFormat="1" hidden="1" x14ac:dyDescent="0.2">
      <c r="A1593" s="32" t="s">
        <v>36</v>
      </c>
      <c r="B1593" s="59"/>
      <c r="C1593" s="24">
        <v>0</v>
      </c>
      <c r="D1593" s="24">
        <f t="shared" ref="D1593:H1593" si="898">D1595+D1596+D1597-D1594</f>
        <v>0</v>
      </c>
      <c r="E1593" s="24">
        <f t="shared" si="898"/>
        <v>0</v>
      </c>
      <c r="F1593" s="24">
        <f t="shared" si="898"/>
        <v>0</v>
      </c>
      <c r="G1593" s="24">
        <f t="shared" si="898"/>
        <v>0</v>
      </c>
      <c r="H1593" s="25">
        <f t="shared" si="898"/>
        <v>0</v>
      </c>
      <c r="I1593" s="3">
        <f t="shared" si="870"/>
        <v>0</v>
      </c>
    </row>
    <row r="1594" spans="1:9" s="2" customFormat="1" hidden="1" x14ac:dyDescent="0.2">
      <c r="A1594" s="32" t="s">
        <v>37</v>
      </c>
      <c r="B1594" s="59"/>
      <c r="C1594" s="24">
        <v>0</v>
      </c>
      <c r="D1594" s="24"/>
      <c r="E1594" s="24">
        <f t="shared" ref="E1594:E1597" si="899">C1594+D1594</f>
        <v>0</v>
      </c>
      <c r="F1594" s="24"/>
      <c r="G1594" s="24"/>
      <c r="H1594" s="25"/>
      <c r="I1594" s="3">
        <f t="shared" si="870"/>
        <v>0</v>
      </c>
    </row>
    <row r="1595" spans="1:9" s="2" customFormat="1" hidden="1" x14ac:dyDescent="0.2">
      <c r="A1595" s="20" t="s">
        <v>38</v>
      </c>
      <c r="B1595" s="61" t="s">
        <v>46</v>
      </c>
      <c r="C1595" s="21">
        <v>0</v>
      </c>
      <c r="D1595" s="21"/>
      <c r="E1595" s="21">
        <f t="shared" si="899"/>
        <v>0</v>
      </c>
      <c r="F1595" s="21"/>
      <c r="G1595" s="21"/>
      <c r="H1595" s="22"/>
      <c r="I1595" s="3">
        <f t="shared" si="870"/>
        <v>0</v>
      </c>
    </row>
    <row r="1596" spans="1:9" s="2" customFormat="1" hidden="1" x14ac:dyDescent="0.2">
      <c r="A1596" s="20" t="s">
        <v>40</v>
      </c>
      <c r="B1596" s="61" t="s">
        <v>47</v>
      </c>
      <c r="C1596" s="21">
        <v>0</v>
      </c>
      <c r="D1596" s="21"/>
      <c r="E1596" s="21">
        <f t="shared" si="899"/>
        <v>0</v>
      </c>
      <c r="F1596" s="21"/>
      <c r="G1596" s="21"/>
      <c r="H1596" s="22"/>
      <c r="I1596" s="3">
        <f t="shared" si="870"/>
        <v>0</v>
      </c>
    </row>
    <row r="1597" spans="1:9" s="2" customFormat="1" hidden="1" x14ac:dyDescent="0.2">
      <c r="A1597" s="20" t="s">
        <v>42</v>
      </c>
      <c r="B1597" s="61" t="s">
        <v>48</v>
      </c>
      <c r="C1597" s="21">
        <v>0</v>
      </c>
      <c r="D1597" s="21"/>
      <c r="E1597" s="21">
        <f t="shared" si="899"/>
        <v>0</v>
      </c>
      <c r="F1597" s="21"/>
      <c r="G1597" s="21"/>
      <c r="H1597" s="22"/>
      <c r="I1597" s="3">
        <f t="shared" si="870"/>
        <v>0</v>
      </c>
    </row>
    <row r="1598" spans="1:9" s="2" customFormat="1" hidden="1" x14ac:dyDescent="0.2">
      <c r="A1598" s="31" t="s">
        <v>49</v>
      </c>
      <c r="B1598" s="63" t="s">
        <v>50</v>
      </c>
      <c r="C1598" s="24">
        <v>0</v>
      </c>
      <c r="D1598" s="24">
        <f t="shared" ref="D1598:H1598" si="900">SUM(D1602,D1603,D1604)</f>
        <v>0</v>
      </c>
      <c r="E1598" s="24">
        <f t="shared" si="900"/>
        <v>0</v>
      </c>
      <c r="F1598" s="24">
        <f t="shared" si="900"/>
        <v>0</v>
      </c>
      <c r="G1598" s="24">
        <f t="shared" si="900"/>
        <v>0</v>
      </c>
      <c r="H1598" s="25">
        <f t="shared" si="900"/>
        <v>0</v>
      </c>
      <c r="I1598" s="3">
        <f t="shared" si="870"/>
        <v>0</v>
      </c>
    </row>
    <row r="1599" spans="1:9" s="2" customFormat="1" hidden="1" x14ac:dyDescent="0.2">
      <c r="A1599" s="82" t="s">
        <v>1</v>
      </c>
      <c r="B1599" s="63"/>
      <c r="C1599" s="24"/>
      <c r="D1599" s="24"/>
      <c r="E1599" s="24"/>
      <c r="F1599" s="24"/>
      <c r="G1599" s="24"/>
      <c r="H1599" s="25"/>
      <c r="I1599" s="3">
        <f t="shared" si="870"/>
        <v>0</v>
      </c>
    </row>
    <row r="1600" spans="1:9" s="2" customFormat="1" hidden="1" x14ac:dyDescent="0.2">
      <c r="A1600" s="32" t="s">
        <v>36</v>
      </c>
      <c r="B1600" s="59"/>
      <c r="C1600" s="24">
        <v>0</v>
      </c>
      <c r="D1600" s="24">
        <f t="shared" ref="D1600:H1600" si="901">D1602+D1603+D1604-D1601</f>
        <v>0</v>
      </c>
      <c r="E1600" s="24">
        <f t="shared" si="901"/>
        <v>0</v>
      </c>
      <c r="F1600" s="24">
        <f t="shared" si="901"/>
        <v>0</v>
      </c>
      <c r="G1600" s="24">
        <f t="shared" si="901"/>
        <v>0</v>
      </c>
      <c r="H1600" s="25">
        <f t="shared" si="901"/>
        <v>0</v>
      </c>
      <c r="I1600" s="3">
        <f t="shared" si="870"/>
        <v>0</v>
      </c>
    </row>
    <row r="1601" spans="1:9" s="2" customFormat="1" hidden="1" x14ac:dyDescent="0.2">
      <c r="A1601" s="32" t="s">
        <v>37</v>
      </c>
      <c r="B1601" s="59"/>
      <c r="C1601" s="24">
        <v>0</v>
      </c>
      <c r="D1601" s="24"/>
      <c r="E1601" s="24">
        <f t="shared" ref="E1601:E1604" si="902">C1601+D1601</f>
        <v>0</v>
      </c>
      <c r="F1601" s="24"/>
      <c r="G1601" s="24"/>
      <c r="H1601" s="25"/>
      <c r="I1601" s="3">
        <f t="shared" si="870"/>
        <v>0</v>
      </c>
    </row>
    <row r="1602" spans="1:9" s="2" customFormat="1" hidden="1" x14ac:dyDescent="0.2">
      <c r="A1602" s="20" t="s">
        <v>38</v>
      </c>
      <c r="B1602" s="61" t="s">
        <v>51</v>
      </c>
      <c r="C1602" s="21">
        <v>0</v>
      </c>
      <c r="D1602" s="21"/>
      <c r="E1602" s="21">
        <f t="shared" si="902"/>
        <v>0</v>
      </c>
      <c r="F1602" s="21"/>
      <c r="G1602" s="21"/>
      <c r="H1602" s="22"/>
      <c r="I1602" s="3">
        <f t="shared" si="870"/>
        <v>0</v>
      </c>
    </row>
    <row r="1603" spans="1:9" s="2" customFormat="1" hidden="1" x14ac:dyDescent="0.2">
      <c r="A1603" s="20" t="s">
        <v>40</v>
      </c>
      <c r="B1603" s="61" t="s">
        <v>52</v>
      </c>
      <c r="C1603" s="21">
        <v>0</v>
      </c>
      <c r="D1603" s="21"/>
      <c r="E1603" s="21">
        <f t="shared" si="902"/>
        <v>0</v>
      </c>
      <c r="F1603" s="21"/>
      <c r="G1603" s="21"/>
      <c r="H1603" s="22"/>
      <c r="I1603" s="3">
        <f t="shared" si="870"/>
        <v>0</v>
      </c>
    </row>
    <row r="1604" spans="1:9" s="2" customFormat="1" hidden="1" x14ac:dyDescent="0.2">
      <c r="A1604" s="20" t="s">
        <v>42</v>
      </c>
      <c r="B1604" s="61" t="s">
        <v>53</v>
      </c>
      <c r="C1604" s="21">
        <v>0</v>
      </c>
      <c r="D1604" s="21"/>
      <c r="E1604" s="21">
        <f t="shared" si="902"/>
        <v>0</v>
      </c>
      <c r="F1604" s="21"/>
      <c r="G1604" s="21"/>
      <c r="H1604" s="22"/>
      <c r="I1604" s="3">
        <f t="shared" si="870"/>
        <v>0</v>
      </c>
    </row>
    <row r="1605" spans="1:9" s="2" customFormat="1" hidden="1" x14ac:dyDescent="0.2">
      <c r="A1605" s="83"/>
      <c r="B1605" s="95"/>
      <c r="C1605" s="21"/>
      <c r="D1605" s="21"/>
      <c r="E1605" s="21"/>
      <c r="F1605" s="21"/>
      <c r="G1605" s="21"/>
      <c r="H1605" s="22"/>
      <c r="I1605" s="3">
        <f t="shared" ref="I1605" si="903">SUM(E1605:H1605)</f>
        <v>0</v>
      </c>
    </row>
    <row r="1606" spans="1:9" s="2" customFormat="1" hidden="1" x14ac:dyDescent="0.2">
      <c r="A1606" s="31" t="s">
        <v>133</v>
      </c>
      <c r="B1606" s="55">
        <v>71</v>
      </c>
      <c r="C1606" s="24">
        <v>0</v>
      </c>
      <c r="D1606" s="24">
        <f t="shared" ref="D1606:H1606" si="904">SUM(D1607)</f>
        <v>0</v>
      </c>
      <c r="E1606" s="24">
        <f t="shared" si="904"/>
        <v>0</v>
      </c>
      <c r="F1606" s="24">
        <f t="shared" si="904"/>
        <v>0</v>
      </c>
      <c r="G1606" s="24">
        <f t="shared" si="904"/>
        <v>0</v>
      </c>
      <c r="H1606" s="25">
        <f t="shared" si="904"/>
        <v>0</v>
      </c>
      <c r="I1606" s="3">
        <f t="shared" ref="I1606:I1607" si="905">SUM(E1606:H1606)</f>
        <v>0</v>
      </c>
    </row>
    <row r="1607" spans="1:9" s="2" customFormat="1" hidden="1" x14ac:dyDescent="0.2">
      <c r="A1607" s="27" t="s">
        <v>134</v>
      </c>
      <c r="B1607" s="56" t="s">
        <v>135</v>
      </c>
      <c r="C1607" s="21">
        <v>0</v>
      </c>
      <c r="D1607" s="21"/>
      <c r="E1607" s="21">
        <f>C1607+D1607</f>
        <v>0</v>
      </c>
      <c r="F1607" s="21"/>
      <c r="G1607" s="21"/>
      <c r="H1607" s="22"/>
      <c r="I1607" s="3">
        <f t="shared" si="905"/>
        <v>0</v>
      </c>
    </row>
    <row r="1608" spans="1:9" s="2" customFormat="1" hidden="1" x14ac:dyDescent="0.2">
      <c r="A1608" s="83"/>
      <c r="B1608" s="95"/>
      <c r="C1608" s="21"/>
      <c r="D1608" s="21"/>
      <c r="E1608" s="21"/>
      <c r="F1608" s="21"/>
      <c r="G1608" s="21"/>
      <c r="H1608" s="22"/>
      <c r="I1608" s="3">
        <f t="shared" si="870"/>
        <v>0</v>
      </c>
    </row>
    <row r="1609" spans="1:9" s="2" customFormat="1" hidden="1" x14ac:dyDescent="0.2">
      <c r="A1609" s="26" t="s">
        <v>54</v>
      </c>
      <c r="B1609" s="63" t="s">
        <v>55</v>
      </c>
      <c r="C1609" s="24">
        <v>0</v>
      </c>
      <c r="D1609" s="24"/>
      <c r="E1609" s="24">
        <f>C1609+D1609</f>
        <v>0</v>
      </c>
      <c r="F1609" s="24"/>
      <c r="G1609" s="24"/>
      <c r="H1609" s="25"/>
      <c r="I1609" s="3">
        <f t="shared" si="870"/>
        <v>0</v>
      </c>
    </row>
    <row r="1610" spans="1:9" s="2" customFormat="1" hidden="1" x14ac:dyDescent="0.2">
      <c r="A1610" s="83"/>
      <c r="B1610" s="95"/>
      <c r="C1610" s="21"/>
      <c r="D1610" s="21"/>
      <c r="E1610" s="21"/>
      <c r="F1610" s="21"/>
      <c r="G1610" s="21"/>
      <c r="H1610" s="22"/>
      <c r="I1610" s="3">
        <f t="shared" si="870"/>
        <v>0</v>
      </c>
    </row>
    <row r="1611" spans="1:9" s="2" customFormat="1" hidden="1" x14ac:dyDescent="0.2">
      <c r="A1611" s="26" t="s">
        <v>56</v>
      </c>
      <c r="B1611" s="63"/>
      <c r="C1611" s="24">
        <v>0</v>
      </c>
      <c r="D1611" s="24">
        <f t="shared" ref="D1611:H1611" si="906">D1558-D1579</f>
        <v>0</v>
      </c>
      <c r="E1611" s="24">
        <f t="shared" si="906"/>
        <v>0</v>
      </c>
      <c r="F1611" s="24">
        <f t="shared" si="906"/>
        <v>0</v>
      </c>
      <c r="G1611" s="24">
        <f t="shared" si="906"/>
        <v>0</v>
      </c>
      <c r="H1611" s="25">
        <f t="shared" si="906"/>
        <v>0</v>
      </c>
      <c r="I1611" s="3">
        <f t="shared" si="870"/>
        <v>0</v>
      </c>
    </row>
    <row r="1612" spans="1:9" s="2" customFormat="1" hidden="1" x14ac:dyDescent="0.2">
      <c r="A1612" s="81"/>
      <c r="B1612" s="95"/>
      <c r="C1612" s="21"/>
      <c r="D1612" s="21"/>
      <c r="E1612" s="21"/>
      <c r="F1612" s="21"/>
      <c r="G1612" s="21"/>
      <c r="H1612" s="22"/>
      <c r="I1612" s="3">
        <f t="shared" si="870"/>
        <v>0</v>
      </c>
    </row>
    <row r="1613" spans="1:9" s="6" customFormat="1" hidden="1" x14ac:dyDescent="0.2">
      <c r="A1613" s="28" t="s">
        <v>95</v>
      </c>
      <c r="B1613" s="54" t="s">
        <v>29</v>
      </c>
      <c r="C1613" s="29">
        <v>0</v>
      </c>
      <c r="D1613" s="29">
        <f t="shared" ref="D1613:H1613" si="907">D1646</f>
        <v>0</v>
      </c>
      <c r="E1613" s="29">
        <f t="shared" si="907"/>
        <v>0</v>
      </c>
      <c r="F1613" s="29">
        <f t="shared" si="907"/>
        <v>0</v>
      </c>
      <c r="G1613" s="29">
        <f t="shared" si="907"/>
        <v>0</v>
      </c>
      <c r="H1613" s="30">
        <f t="shared" si="907"/>
        <v>0</v>
      </c>
      <c r="I1613" s="3">
        <f t="shared" si="870"/>
        <v>0</v>
      </c>
    </row>
    <row r="1614" spans="1:9" s="2" customFormat="1" hidden="1" x14ac:dyDescent="0.2">
      <c r="A1614" s="33" t="s">
        <v>80</v>
      </c>
      <c r="B1614" s="64"/>
      <c r="C1614" s="37">
        <f>SUM(C1615,C1618,C1644,C1641)</f>
        <v>0</v>
      </c>
      <c r="D1614" s="37">
        <f>SUM(D1615,D1618,D1644,D1641)</f>
        <v>0</v>
      </c>
      <c r="E1614" s="37">
        <f t="shared" ref="E1614" si="908">SUM(E1615,E1618,E1644,E1641)</f>
        <v>0</v>
      </c>
      <c r="F1614" s="37">
        <f t="shared" ref="F1614" si="909">SUM(F1615,F1618,F1644,F1641)</f>
        <v>0</v>
      </c>
      <c r="G1614" s="37">
        <f t="shared" ref="G1614" si="910">SUM(G1615,G1618,G1644,G1641)</f>
        <v>0</v>
      </c>
      <c r="H1614" s="38">
        <f t="shared" ref="H1614" si="911">SUM(H1615,H1618,H1644,H1641)</f>
        <v>0</v>
      </c>
      <c r="I1614" s="3">
        <f t="shared" si="870"/>
        <v>0</v>
      </c>
    </row>
    <row r="1615" spans="1:9" s="2" customFormat="1" hidden="1" x14ac:dyDescent="0.2">
      <c r="A1615" s="31" t="s">
        <v>30</v>
      </c>
      <c r="B1615" s="55">
        <v>20</v>
      </c>
      <c r="C1615" s="24">
        <v>0</v>
      </c>
      <c r="D1615" s="24">
        <f t="shared" ref="D1615:H1615" si="912">SUM(D1616)</f>
        <v>0</v>
      </c>
      <c r="E1615" s="24">
        <f t="shared" si="912"/>
        <v>0</v>
      </c>
      <c r="F1615" s="24">
        <f t="shared" si="912"/>
        <v>0</v>
      </c>
      <c r="G1615" s="24">
        <f t="shared" si="912"/>
        <v>0</v>
      </c>
      <c r="H1615" s="25">
        <f t="shared" si="912"/>
        <v>0</v>
      </c>
      <c r="I1615" s="3">
        <f t="shared" si="870"/>
        <v>0</v>
      </c>
    </row>
    <row r="1616" spans="1:9" s="2" customFormat="1" hidden="1" x14ac:dyDescent="0.2">
      <c r="A1616" s="27" t="s">
        <v>31</v>
      </c>
      <c r="B1616" s="56" t="s">
        <v>32</v>
      </c>
      <c r="C1616" s="21">
        <v>0</v>
      </c>
      <c r="D1616" s="21">
        <f>D1669</f>
        <v>0</v>
      </c>
      <c r="E1616" s="21">
        <f>C1616+D1616</f>
        <v>0</v>
      </c>
      <c r="F1616" s="21">
        <f t="shared" ref="F1616:H1616" si="913">F1669</f>
        <v>0</v>
      </c>
      <c r="G1616" s="21">
        <f t="shared" si="913"/>
        <v>0</v>
      </c>
      <c r="H1616" s="22">
        <f t="shared" si="913"/>
        <v>0</v>
      </c>
      <c r="I1616" s="3">
        <f t="shared" si="870"/>
        <v>0</v>
      </c>
    </row>
    <row r="1617" spans="1:9" s="2" customFormat="1" hidden="1" x14ac:dyDescent="0.2">
      <c r="A1617" s="27"/>
      <c r="B1617" s="51"/>
      <c r="C1617" s="21"/>
      <c r="D1617" s="21"/>
      <c r="E1617" s="21"/>
      <c r="F1617" s="21"/>
      <c r="G1617" s="21"/>
      <c r="H1617" s="22"/>
      <c r="I1617" s="3">
        <f t="shared" ref="I1617:I1683" si="914">SUM(E1617:H1617)</f>
        <v>0</v>
      </c>
    </row>
    <row r="1618" spans="1:9" s="2" customFormat="1" ht="25.5" hidden="1" x14ac:dyDescent="0.2">
      <c r="A1618" s="110" t="s">
        <v>112</v>
      </c>
      <c r="B1618" s="57">
        <v>60</v>
      </c>
      <c r="C1618" s="24">
        <v>0</v>
      </c>
      <c r="D1618" s="24">
        <f t="shared" ref="D1618:H1618" si="915">SUM(D1619,D1626,D1633)</f>
        <v>0</v>
      </c>
      <c r="E1618" s="24">
        <f t="shared" si="915"/>
        <v>0</v>
      </c>
      <c r="F1618" s="24">
        <f t="shared" si="915"/>
        <v>0</v>
      </c>
      <c r="G1618" s="24">
        <f t="shared" si="915"/>
        <v>0</v>
      </c>
      <c r="H1618" s="25">
        <f t="shared" si="915"/>
        <v>0</v>
      </c>
      <c r="I1618" s="3">
        <f t="shared" si="914"/>
        <v>0</v>
      </c>
    </row>
    <row r="1619" spans="1:9" s="2" customFormat="1" ht="25.5" hidden="1" x14ac:dyDescent="0.2">
      <c r="A1619" s="31" t="s">
        <v>113</v>
      </c>
      <c r="B1619" s="58">
        <v>60</v>
      </c>
      <c r="C1619" s="24">
        <v>0</v>
      </c>
      <c r="D1619" s="24">
        <f t="shared" ref="D1619:H1619" si="916">SUM(D1623,D1624,D1625)</f>
        <v>0</v>
      </c>
      <c r="E1619" s="24">
        <f t="shared" si="916"/>
        <v>0</v>
      </c>
      <c r="F1619" s="24">
        <f t="shared" si="916"/>
        <v>0</v>
      </c>
      <c r="G1619" s="24">
        <f t="shared" si="916"/>
        <v>0</v>
      </c>
      <c r="H1619" s="25">
        <f t="shared" si="916"/>
        <v>0</v>
      </c>
      <c r="I1619" s="3">
        <f t="shared" si="914"/>
        <v>0</v>
      </c>
    </row>
    <row r="1620" spans="1:9" s="2" customFormat="1" hidden="1" x14ac:dyDescent="0.2">
      <c r="A1620" s="32" t="s">
        <v>1</v>
      </c>
      <c r="B1620" s="59"/>
      <c r="C1620" s="24"/>
      <c r="D1620" s="24"/>
      <c r="E1620" s="24"/>
      <c r="F1620" s="24"/>
      <c r="G1620" s="24"/>
      <c r="H1620" s="25"/>
      <c r="I1620" s="3">
        <f t="shared" si="914"/>
        <v>0</v>
      </c>
    </row>
    <row r="1621" spans="1:9" s="2" customFormat="1" hidden="1" x14ac:dyDescent="0.2">
      <c r="A1621" s="32" t="s">
        <v>36</v>
      </c>
      <c r="B1621" s="59"/>
      <c r="C1621" s="24">
        <v>0</v>
      </c>
      <c r="D1621" s="24">
        <f t="shared" ref="D1621:H1621" si="917">D1623+D1624+D1625-D1622</f>
        <v>0</v>
      </c>
      <c r="E1621" s="24">
        <f t="shared" si="917"/>
        <v>0</v>
      </c>
      <c r="F1621" s="24">
        <f t="shared" si="917"/>
        <v>0</v>
      </c>
      <c r="G1621" s="24">
        <f t="shared" si="917"/>
        <v>0</v>
      </c>
      <c r="H1621" s="25">
        <f t="shared" si="917"/>
        <v>0</v>
      </c>
      <c r="I1621" s="3">
        <f t="shared" si="914"/>
        <v>0</v>
      </c>
    </row>
    <row r="1622" spans="1:9" s="2" customFormat="1" hidden="1" x14ac:dyDescent="0.2">
      <c r="A1622" s="32" t="s">
        <v>37</v>
      </c>
      <c r="B1622" s="59"/>
      <c r="C1622" s="24">
        <v>0</v>
      </c>
      <c r="D1622" s="24">
        <f t="shared" ref="D1622:E1625" si="918">D1675</f>
        <v>0</v>
      </c>
      <c r="E1622" s="24">
        <f t="shared" si="918"/>
        <v>0</v>
      </c>
      <c r="F1622" s="24">
        <f>F1675</f>
        <v>0</v>
      </c>
      <c r="G1622" s="24">
        <f t="shared" ref="G1622:H1622" si="919">G1675</f>
        <v>0</v>
      </c>
      <c r="H1622" s="25">
        <f t="shared" si="919"/>
        <v>0</v>
      </c>
      <c r="I1622" s="3">
        <f t="shared" si="914"/>
        <v>0</v>
      </c>
    </row>
    <row r="1623" spans="1:9" s="2" customFormat="1" hidden="1" x14ac:dyDescent="0.2">
      <c r="A1623" s="20" t="s">
        <v>114</v>
      </c>
      <c r="B1623" s="60" t="s">
        <v>126</v>
      </c>
      <c r="C1623" s="21">
        <v>0</v>
      </c>
      <c r="D1623" s="21">
        <f t="shared" si="918"/>
        <v>0</v>
      </c>
      <c r="E1623" s="21">
        <f t="shared" ref="E1623:E1625" si="920">C1623+D1623</f>
        <v>0</v>
      </c>
      <c r="F1623" s="21">
        <f t="shared" ref="F1623:H1625" si="921">F1676</f>
        <v>0</v>
      </c>
      <c r="G1623" s="21">
        <f t="shared" si="921"/>
        <v>0</v>
      </c>
      <c r="H1623" s="22">
        <f t="shared" si="921"/>
        <v>0</v>
      </c>
      <c r="I1623" s="3">
        <f t="shared" si="914"/>
        <v>0</v>
      </c>
    </row>
    <row r="1624" spans="1:9" s="2" customFormat="1" hidden="1" x14ac:dyDescent="0.2">
      <c r="A1624" s="20" t="s">
        <v>106</v>
      </c>
      <c r="B1624" s="60" t="s">
        <v>130</v>
      </c>
      <c r="C1624" s="21">
        <v>0</v>
      </c>
      <c r="D1624" s="21">
        <f t="shared" si="918"/>
        <v>0</v>
      </c>
      <c r="E1624" s="21">
        <f t="shared" si="920"/>
        <v>0</v>
      </c>
      <c r="F1624" s="21">
        <f t="shared" si="921"/>
        <v>0</v>
      </c>
      <c r="G1624" s="21">
        <f t="shared" si="921"/>
        <v>0</v>
      </c>
      <c r="H1624" s="22">
        <f t="shared" si="921"/>
        <v>0</v>
      </c>
      <c r="I1624" s="3">
        <f t="shared" si="914"/>
        <v>0</v>
      </c>
    </row>
    <row r="1625" spans="1:9" s="2" customFormat="1" hidden="1" x14ac:dyDescent="0.2">
      <c r="A1625" s="20" t="s">
        <v>108</v>
      </c>
      <c r="B1625" s="61" t="s">
        <v>127</v>
      </c>
      <c r="C1625" s="21">
        <v>0</v>
      </c>
      <c r="D1625" s="21">
        <f t="shared" si="918"/>
        <v>0</v>
      </c>
      <c r="E1625" s="21">
        <f t="shared" si="920"/>
        <v>0</v>
      </c>
      <c r="F1625" s="21">
        <f t="shared" si="921"/>
        <v>0</v>
      </c>
      <c r="G1625" s="21">
        <f t="shared" si="921"/>
        <v>0</v>
      </c>
      <c r="H1625" s="22">
        <f t="shared" si="921"/>
        <v>0</v>
      </c>
      <c r="I1625" s="3">
        <f t="shared" si="914"/>
        <v>0</v>
      </c>
    </row>
    <row r="1626" spans="1:9" s="2" customFormat="1" hidden="1" x14ac:dyDescent="0.2">
      <c r="A1626" s="31" t="s">
        <v>44</v>
      </c>
      <c r="B1626" s="62" t="s">
        <v>45</v>
      </c>
      <c r="C1626" s="24">
        <v>0</v>
      </c>
      <c r="D1626" s="24">
        <f t="shared" ref="D1626:H1626" si="922">SUM(D1630,D1631,D1632)</f>
        <v>0</v>
      </c>
      <c r="E1626" s="24">
        <f t="shared" si="922"/>
        <v>0</v>
      </c>
      <c r="F1626" s="24">
        <f t="shared" si="922"/>
        <v>0</v>
      </c>
      <c r="G1626" s="24">
        <f t="shared" si="922"/>
        <v>0</v>
      </c>
      <c r="H1626" s="25">
        <f t="shared" si="922"/>
        <v>0</v>
      </c>
      <c r="I1626" s="3">
        <f t="shared" si="914"/>
        <v>0</v>
      </c>
    </row>
    <row r="1627" spans="1:9" s="2" customFormat="1" hidden="1" x14ac:dyDescent="0.2">
      <c r="A1627" s="82" t="s">
        <v>1</v>
      </c>
      <c r="B1627" s="62"/>
      <c r="C1627" s="24"/>
      <c r="D1627" s="24"/>
      <c r="E1627" s="24"/>
      <c r="F1627" s="24"/>
      <c r="G1627" s="24"/>
      <c r="H1627" s="25"/>
      <c r="I1627" s="3">
        <f t="shared" si="914"/>
        <v>0</v>
      </c>
    </row>
    <row r="1628" spans="1:9" s="2" customFormat="1" hidden="1" x14ac:dyDescent="0.2">
      <c r="A1628" s="32" t="s">
        <v>36</v>
      </c>
      <c r="B1628" s="59"/>
      <c r="C1628" s="24">
        <v>0</v>
      </c>
      <c r="D1628" s="24">
        <f t="shared" ref="D1628:H1628" si="923">D1630+D1631+D1632-D1629</f>
        <v>0</v>
      </c>
      <c r="E1628" s="24">
        <f t="shared" si="923"/>
        <v>0</v>
      </c>
      <c r="F1628" s="24">
        <f t="shared" si="923"/>
        <v>0</v>
      </c>
      <c r="G1628" s="24">
        <f t="shared" si="923"/>
        <v>0</v>
      </c>
      <c r="H1628" s="25">
        <f t="shared" si="923"/>
        <v>0</v>
      </c>
      <c r="I1628" s="3">
        <f t="shared" si="914"/>
        <v>0</v>
      </c>
    </row>
    <row r="1629" spans="1:9" s="2" customFormat="1" hidden="1" x14ac:dyDescent="0.2">
      <c r="A1629" s="32" t="s">
        <v>37</v>
      </c>
      <c r="B1629" s="59"/>
      <c r="C1629" s="24">
        <v>0</v>
      </c>
      <c r="D1629" s="24">
        <f t="shared" ref="D1629:H1632" si="924">D1682</f>
        <v>0</v>
      </c>
      <c r="E1629" s="24">
        <f t="shared" si="924"/>
        <v>0</v>
      </c>
      <c r="F1629" s="24">
        <f t="shared" si="924"/>
        <v>0</v>
      </c>
      <c r="G1629" s="24">
        <f t="shared" si="924"/>
        <v>0</v>
      </c>
      <c r="H1629" s="25">
        <f t="shared" si="924"/>
        <v>0</v>
      </c>
      <c r="I1629" s="3">
        <f t="shared" si="914"/>
        <v>0</v>
      </c>
    </row>
    <row r="1630" spans="1:9" s="2" customFormat="1" hidden="1" x14ac:dyDescent="0.2">
      <c r="A1630" s="20" t="s">
        <v>38</v>
      </c>
      <c r="B1630" s="61" t="s">
        <v>46</v>
      </c>
      <c r="C1630" s="21">
        <v>0</v>
      </c>
      <c r="D1630" s="21">
        <f t="shared" si="924"/>
        <v>0</v>
      </c>
      <c r="E1630" s="21">
        <f t="shared" ref="E1630:E1632" si="925">C1630+D1630</f>
        <v>0</v>
      </c>
      <c r="F1630" s="21">
        <f t="shared" si="924"/>
        <v>0</v>
      </c>
      <c r="G1630" s="21">
        <f t="shared" si="924"/>
        <v>0</v>
      </c>
      <c r="H1630" s="22">
        <f t="shared" si="924"/>
        <v>0</v>
      </c>
      <c r="I1630" s="3">
        <f t="shared" si="914"/>
        <v>0</v>
      </c>
    </row>
    <row r="1631" spans="1:9" s="2" customFormat="1" hidden="1" x14ac:dyDescent="0.2">
      <c r="A1631" s="20" t="s">
        <v>40</v>
      </c>
      <c r="B1631" s="61" t="s">
        <v>47</v>
      </c>
      <c r="C1631" s="21">
        <v>0</v>
      </c>
      <c r="D1631" s="21">
        <f t="shared" si="924"/>
        <v>0</v>
      </c>
      <c r="E1631" s="21">
        <f t="shared" si="925"/>
        <v>0</v>
      </c>
      <c r="F1631" s="21">
        <f t="shared" si="924"/>
        <v>0</v>
      </c>
      <c r="G1631" s="21">
        <f t="shared" si="924"/>
        <v>0</v>
      </c>
      <c r="H1631" s="22">
        <f t="shared" si="924"/>
        <v>0</v>
      </c>
      <c r="I1631" s="3">
        <f t="shared" si="914"/>
        <v>0</v>
      </c>
    </row>
    <row r="1632" spans="1:9" s="2" customFormat="1" hidden="1" x14ac:dyDescent="0.2">
      <c r="A1632" s="20" t="s">
        <v>42</v>
      </c>
      <c r="B1632" s="61" t="s">
        <v>48</v>
      </c>
      <c r="C1632" s="21">
        <v>0</v>
      </c>
      <c r="D1632" s="21">
        <f t="shared" si="924"/>
        <v>0</v>
      </c>
      <c r="E1632" s="21">
        <f t="shared" si="925"/>
        <v>0</v>
      </c>
      <c r="F1632" s="21">
        <f t="shared" si="924"/>
        <v>0</v>
      </c>
      <c r="G1632" s="21">
        <f t="shared" si="924"/>
        <v>0</v>
      </c>
      <c r="H1632" s="22">
        <f t="shared" si="924"/>
        <v>0</v>
      </c>
      <c r="I1632" s="3">
        <f t="shared" si="914"/>
        <v>0</v>
      </c>
    </row>
    <row r="1633" spans="1:9" s="2" customFormat="1" hidden="1" x14ac:dyDescent="0.2">
      <c r="A1633" s="31" t="s">
        <v>49</v>
      </c>
      <c r="B1633" s="63" t="s">
        <v>50</v>
      </c>
      <c r="C1633" s="24">
        <v>0</v>
      </c>
      <c r="D1633" s="24">
        <f t="shared" ref="D1633:H1633" si="926">SUM(D1637,D1638,D1639)</f>
        <v>0</v>
      </c>
      <c r="E1633" s="24">
        <f t="shared" si="926"/>
        <v>0</v>
      </c>
      <c r="F1633" s="24">
        <f t="shared" si="926"/>
        <v>0</v>
      </c>
      <c r="G1633" s="24">
        <f t="shared" si="926"/>
        <v>0</v>
      </c>
      <c r="H1633" s="25">
        <f t="shared" si="926"/>
        <v>0</v>
      </c>
      <c r="I1633" s="3">
        <f t="shared" si="914"/>
        <v>0</v>
      </c>
    </row>
    <row r="1634" spans="1:9" s="2" customFormat="1" hidden="1" x14ac:dyDescent="0.2">
      <c r="A1634" s="82" t="s">
        <v>1</v>
      </c>
      <c r="B1634" s="63"/>
      <c r="C1634" s="24"/>
      <c r="D1634" s="24"/>
      <c r="E1634" s="24"/>
      <c r="F1634" s="24"/>
      <c r="G1634" s="24"/>
      <c r="H1634" s="25"/>
      <c r="I1634" s="3">
        <f t="shared" si="914"/>
        <v>0</v>
      </c>
    </row>
    <row r="1635" spans="1:9" s="2" customFormat="1" hidden="1" x14ac:dyDescent="0.2">
      <c r="A1635" s="32" t="s">
        <v>36</v>
      </c>
      <c r="B1635" s="59"/>
      <c r="C1635" s="24">
        <v>0</v>
      </c>
      <c r="D1635" s="24">
        <f t="shared" ref="D1635:H1635" si="927">D1637+D1638+D1639-D1636</f>
        <v>0</v>
      </c>
      <c r="E1635" s="24">
        <f t="shared" si="927"/>
        <v>0</v>
      </c>
      <c r="F1635" s="24">
        <f t="shared" si="927"/>
        <v>0</v>
      </c>
      <c r="G1635" s="24">
        <f t="shared" si="927"/>
        <v>0</v>
      </c>
      <c r="H1635" s="25">
        <f t="shared" si="927"/>
        <v>0</v>
      </c>
      <c r="I1635" s="3">
        <f t="shared" si="914"/>
        <v>0</v>
      </c>
    </row>
    <row r="1636" spans="1:9" s="2" customFormat="1" hidden="1" x14ac:dyDescent="0.2">
      <c r="A1636" s="32" t="s">
        <v>37</v>
      </c>
      <c r="B1636" s="59"/>
      <c r="C1636" s="24">
        <v>0</v>
      </c>
      <c r="D1636" s="24">
        <f t="shared" ref="D1636:H1639" si="928">D1689</f>
        <v>0</v>
      </c>
      <c r="E1636" s="24">
        <f t="shared" si="928"/>
        <v>0</v>
      </c>
      <c r="F1636" s="24">
        <f t="shared" si="928"/>
        <v>0</v>
      </c>
      <c r="G1636" s="24">
        <f t="shared" si="928"/>
        <v>0</v>
      </c>
      <c r="H1636" s="25">
        <f t="shared" si="928"/>
        <v>0</v>
      </c>
      <c r="I1636" s="3">
        <f t="shared" si="914"/>
        <v>0</v>
      </c>
    </row>
    <row r="1637" spans="1:9" s="2" customFormat="1" hidden="1" x14ac:dyDescent="0.2">
      <c r="A1637" s="20" t="s">
        <v>38</v>
      </c>
      <c r="B1637" s="61" t="s">
        <v>51</v>
      </c>
      <c r="C1637" s="21">
        <v>0</v>
      </c>
      <c r="D1637" s="21">
        <f t="shared" si="928"/>
        <v>0</v>
      </c>
      <c r="E1637" s="21">
        <f t="shared" ref="E1637:E1639" si="929">C1637+D1637</f>
        <v>0</v>
      </c>
      <c r="F1637" s="21">
        <f t="shared" si="928"/>
        <v>0</v>
      </c>
      <c r="G1637" s="21">
        <f t="shared" si="928"/>
        <v>0</v>
      </c>
      <c r="H1637" s="22">
        <f t="shared" si="928"/>
        <v>0</v>
      </c>
      <c r="I1637" s="3">
        <f t="shared" si="914"/>
        <v>0</v>
      </c>
    </row>
    <row r="1638" spans="1:9" s="2" customFormat="1" hidden="1" x14ac:dyDescent="0.2">
      <c r="A1638" s="20" t="s">
        <v>40</v>
      </c>
      <c r="B1638" s="61" t="s">
        <v>52</v>
      </c>
      <c r="C1638" s="21">
        <v>0</v>
      </c>
      <c r="D1638" s="21">
        <f t="shared" si="928"/>
        <v>0</v>
      </c>
      <c r="E1638" s="21">
        <f t="shared" si="929"/>
        <v>0</v>
      </c>
      <c r="F1638" s="21">
        <f t="shared" si="928"/>
        <v>0</v>
      </c>
      <c r="G1638" s="21">
        <f t="shared" si="928"/>
        <v>0</v>
      </c>
      <c r="H1638" s="22">
        <f t="shared" si="928"/>
        <v>0</v>
      </c>
      <c r="I1638" s="3">
        <f t="shared" si="914"/>
        <v>0</v>
      </c>
    </row>
    <row r="1639" spans="1:9" s="2" customFormat="1" hidden="1" x14ac:dyDescent="0.2">
      <c r="A1639" s="20" t="s">
        <v>42</v>
      </c>
      <c r="B1639" s="61" t="s">
        <v>53</v>
      </c>
      <c r="C1639" s="21">
        <v>0</v>
      </c>
      <c r="D1639" s="21">
        <f t="shared" si="928"/>
        <v>0</v>
      </c>
      <c r="E1639" s="21">
        <f t="shared" si="929"/>
        <v>0</v>
      </c>
      <c r="F1639" s="21">
        <f t="shared" si="928"/>
        <v>0</v>
      </c>
      <c r="G1639" s="21">
        <f t="shared" si="928"/>
        <v>0</v>
      </c>
      <c r="H1639" s="22">
        <f t="shared" si="928"/>
        <v>0</v>
      </c>
      <c r="I1639" s="3">
        <f t="shared" si="914"/>
        <v>0</v>
      </c>
    </row>
    <row r="1640" spans="1:9" s="2" customFormat="1" hidden="1" x14ac:dyDescent="0.2">
      <c r="A1640" s="83"/>
      <c r="B1640" s="95"/>
      <c r="C1640" s="21"/>
      <c r="D1640" s="21"/>
      <c r="E1640" s="21"/>
      <c r="F1640" s="21"/>
      <c r="G1640" s="21"/>
      <c r="H1640" s="22"/>
      <c r="I1640" s="3">
        <f t="shared" si="914"/>
        <v>0</v>
      </c>
    </row>
    <row r="1641" spans="1:9" s="2" customFormat="1" hidden="1" x14ac:dyDescent="0.2">
      <c r="A1641" s="178" t="s">
        <v>133</v>
      </c>
      <c r="B1641" s="55">
        <v>20</v>
      </c>
      <c r="C1641" s="24">
        <v>0</v>
      </c>
      <c r="D1641" s="24">
        <f t="shared" ref="D1641:H1641" si="930">SUM(D1642)</f>
        <v>0</v>
      </c>
      <c r="E1641" s="24">
        <f t="shared" si="930"/>
        <v>0</v>
      </c>
      <c r="F1641" s="24">
        <f t="shared" si="930"/>
        <v>0</v>
      </c>
      <c r="G1641" s="24">
        <f t="shared" si="930"/>
        <v>0</v>
      </c>
      <c r="H1641" s="25">
        <f t="shared" si="930"/>
        <v>0</v>
      </c>
      <c r="I1641" s="3">
        <f t="shared" ref="I1641:I1642" si="931">SUM(E1641:H1641)</f>
        <v>0</v>
      </c>
    </row>
    <row r="1642" spans="1:9" s="2" customFormat="1" hidden="1" x14ac:dyDescent="0.2">
      <c r="A1642" s="179" t="s">
        <v>134</v>
      </c>
      <c r="B1642" s="56" t="s">
        <v>135</v>
      </c>
      <c r="C1642" s="21">
        <v>0</v>
      </c>
      <c r="D1642" s="21">
        <f>D1695</f>
        <v>0</v>
      </c>
      <c r="E1642" s="21">
        <f>C1642+D1642</f>
        <v>0</v>
      </c>
      <c r="F1642" s="21">
        <f t="shared" ref="F1642:H1642" si="932">F1695</f>
        <v>0</v>
      </c>
      <c r="G1642" s="21">
        <f t="shared" si="932"/>
        <v>0</v>
      </c>
      <c r="H1642" s="22">
        <f t="shared" si="932"/>
        <v>0</v>
      </c>
      <c r="I1642" s="3">
        <f t="shared" si="931"/>
        <v>0</v>
      </c>
    </row>
    <row r="1643" spans="1:9" s="2" customFormat="1" hidden="1" x14ac:dyDescent="0.2">
      <c r="A1643" s="83"/>
      <c r="B1643" s="95"/>
      <c r="C1643" s="21"/>
      <c r="D1643" s="21"/>
      <c r="E1643" s="21"/>
      <c r="F1643" s="21"/>
      <c r="G1643" s="21"/>
      <c r="H1643" s="22"/>
      <c r="I1643" s="3">
        <f t="shared" si="914"/>
        <v>0</v>
      </c>
    </row>
    <row r="1644" spans="1:9" s="2" customFormat="1" hidden="1" x14ac:dyDescent="0.2">
      <c r="A1644" s="26" t="s">
        <v>54</v>
      </c>
      <c r="B1644" s="63" t="s">
        <v>55</v>
      </c>
      <c r="C1644" s="24">
        <v>0</v>
      </c>
      <c r="D1644" s="24">
        <f t="shared" ref="D1644" si="933">D1697</f>
        <v>0</v>
      </c>
      <c r="E1644" s="24">
        <f>C1644+D1644</f>
        <v>0</v>
      </c>
      <c r="F1644" s="24">
        <f t="shared" ref="F1644:H1644" si="934">F1697</f>
        <v>0</v>
      </c>
      <c r="G1644" s="24">
        <f t="shared" si="934"/>
        <v>0</v>
      </c>
      <c r="H1644" s="25">
        <f t="shared" si="934"/>
        <v>0</v>
      </c>
      <c r="I1644" s="3">
        <f t="shared" si="914"/>
        <v>0</v>
      </c>
    </row>
    <row r="1645" spans="1:9" s="2" customFormat="1" hidden="1" x14ac:dyDescent="0.2">
      <c r="A1645" s="81"/>
      <c r="B1645" s="95"/>
      <c r="C1645" s="21"/>
      <c r="D1645" s="21"/>
      <c r="E1645" s="21"/>
      <c r="F1645" s="21"/>
      <c r="G1645" s="21"/>
      <c r="H1645" s="22"/>
      <c r="I1645" s="3">
        <f t="shared" si="914"/>
        <v>0</v>
      </c>
    </row>
    <row r="1646" spans="1:9" s="6" customFormat="1" ht="25.5" hidden="1" x14ac:dyDescent="0.2">
      <c r="A1646" s="77" t="s">
        <v>71</v>
      </c>
      <c r="B1646" s="78"/>
      <c r="C1646" s="79">
        <v>0</v>
      </c>
      <c r="D1646" s="79">
        <f t="shared" ref="D1646:H1646" si="935">D1647</f>
        <v>0</v>
      </c>
      <c r="E1646" s="79">
        <f t="shared" si="935"/>
        <v>0</v>
      </c>
      <c r="F1646" s="79">
        <f t="shared" si="935"/>
        <v>0</v>
      </c>
      <c r="G1646" s="79">
        <f t="shared" si="935"/>
        <v>0</v>
      </c>
      <c r="H1646" s="80">
        <f t="shared" si="935"/>
        <v>0</v>
      </c>
      <c r="I1646" s="3">
        <f t="shared" si="914"/>
        <v>0</v>
      </c>
    </row>
    <row r="1647" spans="1:9" s="40" customFormat="1" hidden="1" x14ac:dyDescent="0.2">
      <c r="A1647" s="36" t="s">
        <v>61</v>
      </c>
      <c r="B1647" s="65"/>
      <c r="C1647" s="37">
        <v>0</v>
      </c>
      <c r="D1647" s="37">
        <f t="shared" ref="D1647:H1647" si="936">SUM(D1648,D1649,D1650,D1654)</f>
        <v>0</v>
      </c>
      <c r="E1647" s="37">
        <f t="shared" si="936"/>
        <v>0</v>
      </c>
      <c r="F1647" s="37">
        <f t="shared" si="936"/>
        <v>0</v>
      </c>
      <c r="G1647" s="37">
        <f t="shared" si="936"/>
        <v>0</v>
      </c>
      <c r="H1647" s="38">
        <f t="shared" si="936"/>
        <v>0</v>
      </c>
      <c r="I1647" s="3">
        <f t="shared" si="914"/>
        <v>0</v>
      </c>
    </row>
    <row r="1648" spans="1:9" s="2" customFormat="1" hidden="1" x14ac:dyDescent="0.2">
      <c r="A1648" s="20" t="s">
        <v>6</v>
      </c>
      <c r="B1648" s="48"/>
      <c r="C1648" s="21">
        <v>0</v>
      </c>
      <c r="D1648" s="21"/>
      <c r="E1648" s="21">
        <f>SUM(C1648,D1648)</f>
        <v>0</v>
      </c>
      <c r="F1648" s="21"/>
      <c r="G1648" s="21"/>
      <c r="H1648" s="22"/>
      <c r="I1648" s="3">
        <f t="shared" si="914"/>
        <v>0</v>
      </c>
    </row>
    <row r="1649" spans="1:9" s="2" customFormat="1" hidden="1" x14ac:dyDescent="0.2">
      <c r="A1649" s="20" t="s">
        <v>7</v>
      </c>
      <c r="B1649" s="94"/>
      <c r="C1649" s="21">
        <v>0</v>
      </c>
      <c r="D1649" s="21"/>
      <c r="E1649" s="21">
        <f t="shared" ref="E1649" si="937">SUM(C1649,D1649)</f>
        <v>0</v>
      </c>
      <c r="F1649" s="21"/>
      <c r="G1649" s="21"/>
      <c r="H1649" s="22"/>
      <c r="I1649" s="3">
        <f t="shared" si="914"/>
        <v>0</v>
      </c>
    </row>
    <row r="1650" spans="1:9" s="2" customFormat="1" hidden="1" x14ac:dyDescent="0.2">
      <c r="A1650" s="23" t="s">
        <v>111</v>
      </c>
      <c r="B1650" s="49" t="s">
        <v>103</v>
      </c>
      <c r="C1650" s="24">
        <v>0</v>
      </c>
      <c r="D1650" s="24">
        <f>SUM(D1651:D1653)</f>
        <v>0</v>
      </c>
      <c r="E1650" s="24">
        <f>SUM(C1650,D1650)</f>
        <v>0</v>
      </c>
      <c r="F1650" s="24">
        <f t="shared" ref="F1650" si="938">SUM(F1651:F1653)</f>
        <v>0</v>
      </c>
      <c r="G1650" s="24">
        <f t="shared" ref="G1650:H1650" si="939">SUM(G1651:G1653)</f>
        <v>0</v>
      </c>
      <c r="H1650" s="25">
        <f t="shared" si="939"/>
        <v>0</v>
      </c>
      <c r="I1650" s="3">
        <f t="shared" si="914"/>
        <v>0</v>
      </c>
    </row>
    <row r="1651" spans="1:9" s="2" customFormat="1" hidden="1" x14ac:dyDescent="0.2">
      <c r="A1651" s="109" t="s">
        <v>104</v>
      </c>
      <c r="B1651" s="48" t="s">
        <v>105</v>
      </c>
      <c r="C1651" s="21">
        <v>0</v>
      </c>
      <c r="D1651" s="21"/>
      <c r="E1651" s="21">
        <f t="shared" ref="E1651:E1653" si="940">SUM(C1651,D1651)</f>
        <v>0</v>
      </c>
      <c r="F1651" s="21"/>
      <c r="G1651" s="21"/>
      <c r="H1651" s="22"/>
      <c r="I1651" s="3">
        <f t="shared" si="914"/>
        <v>0</v>
      </c>
    </row>
    <row r="1652" spans="1:9" s="2" customFormat="1" hidden="1" x14ac:dyDescent="0.2">
      <c r="A1652" s="109" t="s">
        <v>106</v>
      </c>
      <c r="B1652" s="48" t="s">
        <v>107</v>
      </c>
      <c r="C1652" s="21">
        <v>0</v>
      </c>
      <c r="D1652" s="21"/>
      <c r="E1652" s="21">
        <f t="shared" si="940"/>
        <v>0</v>
      </c>
      <c r="F1652" s="21"/>
      <c r="G1652" s="21"/>
      <c r="H1652" s="22"/>
      <c r="I1652" s="3">
        <f t="shared" si="914"/>
        <v>0</v>
      </c>
    </row>
    <row r="1653" spans="1:9" s="2" customFormat="1" hidden="1" x14ac:dyDescent="0.2">
      <c r="A1653" s="109" t="s">
        <v>108</v>
      </c>
      <c r="B1653" s="48" t="s">
        <v>109</v>
      </c>
      <c r="C1653" s="21">
        <v>0</v>
      </c>
      <c r="D1653" s="21"/>
      <c r="E1653" s="21">
        <f t="shared" si="940"/>
        <v>0</v>
      </c>
      <c r="F1653" s="21"/>
      <c r="G1653" s="21"/>
      <c r="H1653" s="22"/>
      <c r="I1653" s="3">
        <f t="shared" si="914"/>
        <v>0</v>
      </c>
    </row>
    <row r="1654" spans="1:9" s="2" customFormat="1" ht="25.5" hidden="1" x14ac:dyDescent="0.2">
      <c r="A1654" s="23" t="s">
        <v>9</v>
      </c>
      <c r="B1654" s="49" t="s">
        <v>10</v>
      </c>
      <c r="C1654" s="24">
        <v>0</v>
      </c>
      <c r="D1654" s="24">
        <f t="shared" ref="D1654:H1654" si="941">SUM(D1655,D1659,D1663)</f>
        <v>0</v>
      </c>
      <c r="E1654" s="24">
        <f t="shared" si="941"/>
        <v>0</v>
      </c>
      <c r="F1654" s="24">
        <f t="shared" si="941"/>
        <v>0</v>
      </c>
      <c r="G1654" s="24">
        <f t="shared" si="941"/>
        <v>0</v>
      </c>
      <c r="H1654" s="25">
        <f t="shared" si="941"/>
        <v>0</v>
      </c>
      <c r="I1654" s="3">
        <f t="shared" si="914"/>
        <v>0</v>
      </c>
    </row>
    <row r="1655" spans="1:9" s="2" customFormat="1" hidden="1" x14ac:dyDescent="0.2">
      <c r="A1655" s="26" t="s">
        <v>11</v>
      </c>
      <c r="B1655" s="50" t="s">
        <v>12</v>
      </c>
      <c r="C1655" s="24">
        <v>0</v>
      </c>
      <c r="D1655" s="24">
        <f t="shared" ref="D1655:H1655" si="942">SUM(D1656:D1658)</f>
        <v>0</v>
      </c>
      <c r="E1655" s="24">
        <f t="shared" si="942"/>
        <v>0</v>
      </c>
      <c r="F1655" s="24">
        <f t="shared" si="942"/>
        <v>0</v>
      </c>
      <c r="G1655" s="24">
        <f t="shared" si="942"/>
        <v>0</v>
      </c>
      <c r="H1655" s="25">
        <f t="shared" si="942"/>
        <v>0</v>
      </c>
      <c r="I1655" s="3">
        <f t="shared" si="914"/>
        <v>0</v>
      </c>
    </row>
    <row r="1656" spans="1:9" s="2" customFormat="1" hidden="1" x14ac:dyDescent="0.2">
      <c r="A1656" s="27" t="s">
        <v>13</v>
      </c>
      <c r="B1656" s="51" t="s">
        <v>14</v>
      </c>
      <c r="C1656" s="21">
        <v>0</v>
      </c>
      <c r="D1656" s="21"/>
      <c r="E1656" s="21">
        <f t="shared" ref="E1656:E1658" si="943">SUM(C1656,D1656)</f>
        <v>0</v>
      </c>
      <c r="F1656" s="21"/>
      <c r="G1656" s="21"/>
      <c r="H1656" s="22"/>
      <c r="I1656" s="3">
        <f t="shared" si="914"/>
        <v>0</v>
      </c>
    </row>
    <row r="1657" spans="1:9" s="2" customFormat="1" hidden="1" x14ac:dyDescent="0.2">
      <c r="A1657" s="27" t="s">
        <v>15</v>
      </c>
      <c r="B1657" s="52" t="s">
        <v>16</v>
      </c>
      <c r="C1657" s="21">
        <v>0</v>
      </c>
      <c r="D1657" s="21"/>
      <c r="E1657" s="21">
        <f t="shared" si="943"/>
        <v>0</v>
      </c>
      <c r="F1657" s="21"/>
      <c r="G1657" s="21"/>
      <c r="H1657" s="22"/>
      <c r="I1657" s="3">
        <f t="shared" si="914"/>
        <v>0</v>
      </c>
    </row>
    <row r="1658" spans="1:9" s="2" customFormat="1" hidden="1" x14ac:dyDescent="0.2">
      <c r="A1658" s="27" t="s">
        <v>17</v>
      </c>
      <c r="B1658" s="52" t="s">
        <v>18</v>
      </c>
      <c r="C1658" s="21">
        <v>0</v>
      </c>
      <c r="D1658" s="21"/>
      <c r="E1658" s="21">
        <f t="shared" si="943"/>
        <v>0</v>
      </c>
      <c r="F1658" s="21"/>
      <c r="G1658" s="21"/>
      <c r="H1658" s="22"/>
      <c r="I1658" s="3">
        <f t="shared" si="914"/>
        <v>0</v>
      </c>
    </row>
    <row r="1659" spans="1:9" s="2" customFormat="1" hidden="1" x14ac:dyDescent="0.2">
      <c r="A1659" s="26" t="s">
        <v>19</v>
      </c>
      <c r="B1659" s="53" t="s">
        <v>20</v>
      </c>
      <c r="C1659" s="24">
        <v>0</v>
      </c>
      <c r="D1659" s="24">
        <f t="shared" ref="D1659:H1659" si="944">SUM(D1660:D1662)</f>
        <v>0</v>
      </c>
      <c r="E1659" s="24">
        <f t="shared" si="944"/>
        <v>0</v>
      </c>
      <c r="F1659" s="24">
        <f t="shared" si="944"/>
        <v>0</v>
      </c>
      <c r="G1659" s="24">
        <f t="shared" si="944"/>
        <v>0</v>
      </c>
      <c r="H1659" s="25">
        <f t="shared" si="944"/>
        <v>0</v>
      </c>
      <c r="I1659" s="3">
        <f t="shared" si="914"/>
        <v>0</v>
      </c>
    </row>
    <row r="1660" spans="1:9" s="2" customFormat="1" hidden="1" x14ac:dyDescent="0.2">
      <c r="A1660" s="27" t="s">
        <v>13</v>
      </c>
      <c r="B1660" s="52" t="s">
        <v>21</v>
      </c>
      <c r="C1660" s="21">
        <v>0</v>
      </c>
      <c r="D1660" s="21"/>
      <c r="E1660" s="21">
        <f t="shared" ref="E1660:E1662" si="945">SUM(C1660,D1660)</f>
        <v>0</v>
      </c>
      <c r="F1660" s="21"/>
      <c r="G1660" s="21"/>
      <c r="H1660" s="22"/>
      <c r="I1660" s="3">
        <f t="shared" si="914"/>
        <v>0</v>
      </c>
    </row>
    <row r="1661" spans="1:9" s="2" customFormat="1" hidden="1" x14ac:dyDescent="0.2">
      <c r="A1661" s="27" t="s">
        <v>15</v>
      </c>
      <c r="B1661" s="52" t="s">
        <v>22</v>
      </c>
      <c r="C1661" s="21">
        <v>0</v>
      </c>
      <c r="D1661" s="21"/>
      <c r="E1661" s="21">
        <f t="shared" si="945"/>
        <v>0</v>
      </c>
      <c r="F1661" s="21"/>
      <c r="G1661" s="21"/>
      <c r="H1661" s="22"/>
      <c r="I1661" s="3">
        <f t="shared" si="914"/>
        <v>0</v>
      </c>
    </row>
    <row r="1662" spans="1:9" s="2" customFormat="1" hidden="1" x14ac:dyDescent="0.2">
      <c r="A1662" s="27" t="s">
        <v>17</v>
      </c>
      <c r="B1662" s="52" t="s">
        <v>23</v>
      </c>
      <c r="C1662" s="21">
        <v>0</v>
      </c>
      <c r="D1662" s="21"/>
      <c r="E1662" s="21">
        <f t="shared" si="945"/>
        <v>0</v>
      </c>
      <c r="F1662" s="21"/>
      <c r="G1662" s="21"/>
      <c r="H1662" s="22"/>
      <c r="I1662" s="3">
        <f t="shared" si="914"/>
        <v>0</v>
      </c>
    </row>
    <row r="1663" spans="1:9" s="2" customFormat="1" hidden="1" x14ac:dyDescent="0.2">
      <c r="A1663" s="26" t="s">
        <v>24</v>
      </c>
      <c r="B1663" s="53" t="s">
        <v>25</v>
      </c>
      <c r="C1663" s="24">
        <v>0</v>
      </c>
      <c r="D1663" s="24">
        <f t="shared" ref="D1663:H1663" si="946">SUM(D1664:D1666)</f>
        <v>0</v>
      </c>
      <c r="E1663" s="24">
        <f t="shared" si="946"/>
        <v>0</v>
      </c>
      <c r="F1663" s="24">
        <f t="shared" si="946"/>
        <v>0</v>
      </c>
      <c r="G1663" s="24">
        <f t="shared" si="946"/>
        <v>0</v>
      </c>
      <c r="H1663" s="25">
        <f t="shared" si="946"/>
        <v>0</v>
      </c>
      <c r="I1663" s="3">
        <f t="shared" si="914"/>
        <v>0</v>
      </c>
    </row>
    <row r="1664" spans="1:9" s="2" customFormat="1" hidden="1" x14ac:dyDescent="0.2">
      <c r="A1664" s="27" t="s">
        <v>13</v>
      </c>
      <c r="B1664" s="52" t="s">
        <v>26</v>
      </c>
      <c r="C1664" s="21">
        <v>0</v>
      </c>
      <c r="D1664" s="21"/>
      <c r="E1664" s="21">
        <f t="shared" ref="E1664:E1666" si="947">SUM(C1664,D1664)</f>
        <v>0</v>
      </c>
      <c r="F1664" s="21"/>
      <c r="G1664" s="21"/>
      <c r="H1664" s="22"/>
      <c r="I1664" s="3">
        <f t="shared" si="914"/>
        <v>0</v>
      </c>
    </row>
    <row r="1665" spans="1:11" s="2" customFormat="1" hidden="1" x14ac:dyDescent="0.2">
      <c r="A1665" s="27" t="s">
        <v>15</v>
      </c>
      <c r="B1665" s="52" t="s">
        <v>27</v>
      </c>
      <c r="C1665" s="21">
        <v>0</v>
      </c>
      <c r="D1665" s="21"/>
      <c r="E1665" s="21">
        <f t="shared" si="947"/>
        <v>0</v>
      </c>
      <c r="F1665" s="21"/>
      <c r="G1665" s="21"/>
      <c r="H1665" s="22"/>
      <c r="I1665" s="3">
        <f t="shared" si="914"/>
        <v>0</v>
      </c>
    </row>
    <row r="1666" spans="1:11" s="2" customFormat="1" hidden="1" x14ac:dyDescent="0.2">
      <c r="A1666" s="27" t="s">
        <v>17</v>
      </c>
      <c r="B1666" s="52" t="s">
        <v>28</v>
      </c>
      <c r="C1666" s="21">
        <v>0</v>
      </c>
      <c r="D1666" s="21"/>
      <c r="E1666" s="21">
        <f t="shared" si="947"/>
        <v>0</v>
      </c>
      <c r="F1666" s="21"/>
      <c r="G1666" s="21"/>
      <c r="H1666" s="22"/>
      <c r="I1666" s="3">
        <f t="shared" si="914"/>
        <v>0</v>
      </c>
    </row>
    <row r="1667" spans="1:11" s="40" customFormat="1" hidden="1" x14ac:dyDescent="0.2">
      <c r="A1667" s="36" t="s">
        <v>80</v>
      </c>
      <c r="B1667" s="65"/>
      <c r="C1667" s="37">
        <f>SUM(C1668,C1671,C1697,C1694)</f>
        <v>0</v>
      </c>
      <c r="D1667" s="37">
        <f>SUM(D1668,D1671,D1697,D1694)</f>
        <v>0</v>
      </c>
      <c r="E1667" s="37">
        <f t="shared" ref="E1667" si="948">SUM(E1668,E1671,E1697,E1694)</f>
        <v>0</v>
      </c>
      <c r="F1667" s="37">
        <f t="shared" ref="F1667" si="949">SUM(F1668,F1671,F1697,F1694)</f>
        <v>0</v>
      </c>
      <c r="G1667" s="37">
        <f t="shared" ref="G1667" si="950">SUM(G1668,G1671,G1697,G1694)</f>
        <v>0</v>
      </c>
      <c r="H1667" s="38">
        <f t="shared" ref="H1667" si="951">SUM(H1668,H1671,H1697,H1694)</f>
        <v>0</v>
      </c>
      <c r="I1667" s="3">
        <f t="shared" si="914"/>
        <v>0</v>
      </c>
    </row>
    <row r="1668" spans="1:11" s="2" customFormat="1" hidden="1" x14ac:dyDescent="0.2">
      <c r="A1668" s="31" t="s">
        <v>30</v>
      </c>
      <c r="B1668" s="55">
        <v>20</v>
      </c>
      <c r="C1668" s="24">
        <v>0</v>
      </c>
      <c r="D1668" s="24">
        <f t="shared" ref="D1668:H1668" si="952">SUM(D1669)</f>
        <v>0</v>
      </c>
      <c r="E1668" s="24">
        <f t="shared" si="952"/>
        <v>0</v>
      </c>
      <c r="F1668" s="24">
        <f t="shared" si="952"/>
        <v>0</v>
      </c>
      <c r="G1668" s="24">
        <f t="shared" si="952"/>
        <v>0</v>
      </c>
      <c r="H1668" s="25">
        <f t="shared" si="952"/>
        <v>0</v>
      </c>
      <c r="I1668" s="3">
        <f t="shared" si="914"/>
        <v>0</v>
      </c>
    </row>
    <row r="1669" spans="1:11" s="2" customFormat="1" hidden="1" x14ac:dyDescent="0.2">
      <c r="A1669" s="27" t="s">
        <v>31</v>
      </c>
      <c r="B1669" s="56" t="s">
        <v>32</v>
      </c>
      <c r="C1669" s="21">
        <v>0</v>
      </c>
      <c r="D1669" s="21"/>
      <c r="E1669" s="21">
        <f>C1669+D1669</f>
        <v>0</v>
      </c>
      <c r="F1669" s="21"/>
      <c r="G1669" s="21"/>
      <c r="H1669" s="22"/>
      <c r="I1669" s="3">
        <f t="shared" si="914"/>
        <v>0</v>
      </c>
    </row>
    <row r="1670" spans="1:11" s="2" customFormat="1" hidden="1" x14ac:dyDescent="0.2">
      <c r="A1670" s="27"/>
      <c r="B1670" s="51"/>
      <c r="C1670" s="21"/>
      <c r="D1670" s="21"/>
      <c r="E1670" s="21"/>
      <c r="F1670" s="21"/>
      <c r="G1670" s="21"/>
      <c r="H1670" s="22"/>
      <c r="I1670" s="3">
        <f t="shared" si="914"/>
        <v>0</v>
      </c>
    </row>
    <row r="1671" spans="1:11" s="2" customFormat="1" ht="25.5" hidden="1" x14ac:dyDescent="0.2">
      <c r="A1671" s="110" t="s">
        <v>112</v>
      </c>
      <c r="B1671" s="57">
        <v>60</v>
      </c>
      <c r="C1671" s="24">
        <v>0</v>
      </c>
      <c r="D1671" s="24">
        <f t="shared" ref="D1671:H1671" si="953">SUM(D1672,D1679,D1686)</f>
        <v>0</v>
      </c>
      <c r="E1671" s="24">
        <f t="shared" si="953"/>
        <v>0</v>
      </c>
      <c r="F1671" s="24">
        <f t="shared" si="953"/>
        <v>0</v>
      </c>
      <c r="G1671" s="24">
        <f t="shared" si="953"/>
        <v>0</v>
      </c>
      <c r="H1671" s="25">
        <f t="shared" si="953"/>
        <v>0</v>
      </c>
      <c r="I1671" s="3">
        <f t="shared" si="914"/>
        <v>0</v>
      </c>
    </row>
    <row r="1672" spans="1:11" s="2" customFormat="1" ht="25.5" hidden="1" x14ac:dyDescent="0.2">
      <c r="A1672" s="31" t="s">
        <v>113</v>
      </c>
      <c r="B1672" s="58">
        <v>60</v>
      </c>
      <c r="C1672" s="24">
        <v>0</v>
      </c>
      <c r="D1672" s="24">
        <f t="shared" ref="D1672" si="954">SUM(D1676,D1677,D1678)</f>
        <v>0</v>
      </c>
      <c r="E1672" s="24">
        <f>SUM(E1676,E1677,E1678)</f>
        <v>0</v>
      </c>
      <c r="F1672" s="24">
        <f t="shared" ref="F1672:H1672" si="955">SUM(F1676,F1677,F1678)</f>
        <v>0</v>
      </c>
      <c r="G1672" s="24">
        <f t="shared" si="955"/>
        <v>0</v>
      </c>
      <c r="H1672" s="25">
        <f t="shared" si="955"/>
        <v>0</v>
      </c>
      <c r="I1672" s="3">
        <f t="shared" si="914"/>
        <v>0</v>
      </c>
    </row>
    <row r="1673" spans="1:11" s="2" customFormat="1" hidden="1" x14ac:dyDescent="0.2">
      <c r="A1673" s="32" t="s">
        <v>1</v>
      </c>
      <c r="B1673" s="59"/>
      <c r="C1673" s="24"/>
      <c r="D1673" s="24"/>
      <c r="E1673" s="24"/>
      <c r="F1673" s="24"/>
      <c r="G1673" s="24"/>
      <c r="H1673" s="25"/>
      <c r="I1673" s="3">
        <f t="shared" si="914"/>
        <v>0</v>
      </c>
    </row>
    <row r="1674" spans="1:11" s="2" customFormat="1" hidden="1" x14ac:dyDescent="0.2">
      <c r="A1674" s="32" t="s">
        <v>36</v>
      </c>
      <c r="B1674" s="59"/>
      <c r="C1674" s="24">
        <v>0</v>
      </c>
      <c r="D1674" s="24">
        <f t="shared" ref="D1674:H1674" si="956">D1676+D1677+D1678-D1675</f>
        <v>0</v>
      </c>
      <c r="E1674" s="24">
        <f t="shared" si="956"/>
        <v>0</v>
      </c>
      <c r="F1674" s="24">
        <f t="shared" si="956"/>
        <v>0</v>
      </c>
      <c r="G1674" s="24">
        <f t="shared" si="956"/>
        <v>0</v>
      </c>
      <c r="H1674" s="25">
        <f t="shared" si="956"/>
        <v>0</v>
      </c>
      <c r="I1674" s="3">
        <f t="shared" si="914"/>
        <v>0</v>
      </c>
    </row>
    <row r="1675" spans="1:11" s="2" customFormat="1" hidden="1" x14ac:dyDescent="0.2">
      <c r="A1675" s="32" t="s">
        <v>37</v>
      </c>
      <c r="B1675" s="59"/>
      <c r="C1675" s="24">
        <v>0</v>
      </c>
      <c r="D1675" s="24"/>
      <c r="E1675" s="24">
        <f t="shared" ref="E1675:E1678" si="957">C1675+D1675</f>
        <v>0</v>
      </c>
      <c r="F1675" s="24"/>
      <c r="G1675" s="24"/>
      <c r="H1675" s="25"/>
      <c r="I1675" s="3">
        <f t="shared" si="914"/>
        <v>0</v>
      </c>
    </row>
    <row r="1676" spans="1:11" s="2" customFormat="1" hidden="1" x14ac:dyDescent="0.2">
      <c r="A1676" s="20" t="s">
        <v>114</v>
      </c>
      <c r="B1676" s="60" t="s">
        <v>126</v>
      </c>
      <c r="C1676" s="21">
        <v>0</v>
      </c>
      <c r="D1676" s="21"/>
      <c r="E1676" s="21">
        <f t="shared" si="957"/>
        <v>0</v>
      </c>
      <c r="F1676" s="21"/>
      <c r="G1676" s="21"/>
      <c r="H1676" s="22"/>
      <c r="I1676" s="3">
        <f t="shared" si="914"/>
        <v>0</v>
      </c>
      <c r="J1676" s="2">
        <v>0.02</v>
      </c>
      <c r="K1676" s="2">
        <v>0.13</v>
      </c>
    </row>
    <row r="1677" spans="1:11" s="2" customFormat="1" hidden="1" x14ac:dyDescent="0.2">
      <c r="A1677" s="20" t="s">
        <v>106</v>
      </c>
      <c r="B1677" s="60" t="s">
        <v>130</v>
      </c>
      <c r="C1677" s="21">
        <v>0</v>
      </c>
      <c r="D1677" s="21"/>
      <c r="E1677" s="21">
        <f t="shared" si="957"/>
        <v>0</v>
      </c>
      <c r="F1677" s="21"/>
      <c r="G1677" s="21"/>
      <c r="H1677" s="22"/>
      <c r="I1677" s="3">
        <f t="shared" si="914"/>
        <v>0</v>
      </c>
      <c r="J1677" s="2">
        <v>0.85</v>
      </c>
    </row>
    <row r="1678" spans="1:11" s="2" customFormat="1" hidden="1" x14ac:dyDescent="0.2">
      <c r="A1678" s="20" t="s">
        <v>108</v>
      </c>
      <c r="B1678" s="61" t="s">
        <v>127</v>
      </c>
      <c r="C1678" s="21">
        <v>0</v>
      </c>
      <c r="D1678" s="21"/>
      <c r="E1678" s="21">
        <f t="shared" si="957"/>
        <v>0</v>
      </c>
      <c r="F1678" s="21"/>
      <c r="G1678" s="21"/>
      <c r="H1678" s="22"/>
      <c r="I1678" s="3">
        <f t="shared" si="914"/>
        <v>0</v>
      </c>
    </row>
    <row r="1679" spans="1:11" s="2" customFormat="1" hidden="1" x14ac:dyDescent="0.2">
      <c r="A1679" s="31" t="s">
        <v>44</v>
      </c>
      <c r="B1679" s="62" t="s">
        <v>45</v>
      </c>
      <c r="C1679" s="24">
        <v>0</v>
      </c>
      <c r="D1679" s="24">
        <f t="shared" ref="D1679:H1679" si="958">SUM(D1683,D1684,D1685)</f>
        <v>0</v>
      </c>
      <c r="E1679" s="24">
        <f t="shared" si="958"/>
        <v>0</v>
      </c>
      <c r="F1679" s="24">
        <f t="shared" si="958"/>
        <v>0</v>
      </c>
      <c r="G1679" s="24">
        <f t="shared" si="958"/>
        <v>0</v>
      </c>
      <c r="H1679" s="25">
        <f t="shared" si="958"/>
        <v>0</v>
      </c>
      <c r="I1679" s="3">
        <f t="shared" si="914"/>
        <v>0</v>
      </c>
    </row>
    <row r="1680" spans="1:11" s="2" customFormat="1" hidden="1" x14ac:dyDescent="0.2">
      <c r="A1680" s="82" t="s">
        <v>1</v>
      </c>
      <c r="B1680" s="62"/>
      <c r="C1680" s="24"/>
      <c r="D1680" s="24"/>
      <c r="E1680" s="24"/>
      <c r="F1680" s="24"/>
      <c r="G1680" s="24"/>
      <c r="H1680" s="25"/>
      <c r="I1680" s="3">
        <f t="shared" si="914"/>
        <v>0</v>
      </c>
    </row>
    <row r="1681" spans="1:9" s="2" customFormat="1" hidden="1" x14ac:dyDescent="0.2">
      <c r="A1681" s="32" t="s">
        <v>36</v>
      </c>
      <c r="B1681" s="59"/>
      <c r="C1681" s="24">
        <v>0</v>
      </c>
      <c r="D1681" s="24">
        <f t="shared" ref="D1681:H1681" si="959">D1683+D1684+D1685-D1682</f>
        <v>0</v>
      </c>
      <c r="E1681" s="24">
        <f t="shared" si="959"/>
        <v>0</v>
      </c>
      <c r="F1681" s="24">
        <f t="shared" si="959"/>
        <v>0</v>
      </c>
      <c r="G1681" s="24">
        <f t="shared" si="959"/>
        <v>0</v>
      </c>
      <c r="H1681" s="25">
        <f t="shared" si="959"/>
        <v>0</v>
      </c>
      <c r="I1681" s="3">
        <f t="shared" si="914"/>
        <v>0</v>
      </c>
    </row>
    <row r="1682" spans="1:9" s="2" customFormat="1" hidden="1" x14ac:dyDescent="0.2">
      <c r="A1682" s="32" t="s">
        <v>37</v>
      </c>
      <c r="B1682" s="59"/>
      <c r="C1682" s="24">
        <v>0</v>
      </c>
      <c r="D1682" s="24"/>
      <c r="E1682" s="24">
        <f t="shared" ref="E1682:E1685" si="960">C1682+D1682</f>
        <v>0</v>
      </c>
      <c r="F1682" s="24"/>
      <c r="G1682" s="24"/>
      <c r="H1682" s="25"/>
      <c r="I1682" s="3">
        <f t="shared" si="914"/>
        <v>0</v>
      </c>
    </row>
    <row r="1683" spans="1:9" s="2" customFormat="1" hidden="1" x14ac:dyDescent="0.2">
      <c r="A1683" s="20" t="s">
        <v>38</v>
      </c>
      <c r="B1683" s="61" t="s">
        <v>46</v>
      </c>
      <c r="C1683" s="21">
        <v>0</v>
      </c>
      <c r="D1683" s="21"/>
      <c r="E1683" s="21">
        <f t="shared" si="960"/>
        <v>0</v>
      </c>
      <c r="F1683" s="21"/>
      <c r="G1683" s="21"/>
      <c r="H1683" s="22"/>
      <c r="I1683" s="3">
        <f t="shared" si="914"/>
        <v>0</v>
      </c>
    </row>
    <row r="1684" spans="1:9" s="2" customFormat="1" hidden="1" x14ac:dyDescent="0.2">
      <c r="A1684" s="20" t="s">
        <v>40</v>
      </c>
      <c r="B1684" s="61" t="s">
        <v>47</v>
      </c>
      <c r="C1684" s="21">
        <v>0</v>
      </c>
      <c r="D1684" s="21"/>
      <c r="E1684" s="21">
        <f t="shared" si="960"/>
        <v>0</v>
      </c>
      <c r="F1684" s="21"/>
      <c r="G1684" s="21"/>
      <c r="H1684" s="22"/>
      <c r="I1684" s="3">
        <f t="shared" ref="I1684:I1753" si="961">SUM(E1684:H1684)</f>
        <v>0</v>
      </c>
    </row>
    <row r="1685" spans="1:9" s="2" customFormat="1" hidden="1" x14ac:dyDescent="0.2">
      <c r="A1685" s="20" t="s">
        <v>42</v>
      </c>
      <c r="B1685" s="61" t="s">
        <v>48</v>
      </c>
      <c r="C1685" s="21">
        <v>0</v>
      </c>
      <c r="D1685" s="21"/>
      <c r="E1685" s="21">
        <f t="shared" si="960"/>
        <v>0</v>
      </c>
      <c r="F1685" s="21"/>
      <c r="G1685" s="21"/>
      <c r="H1685" s="22"/>
      <c r="I1685" s="3">
        <f t="shared" si="961"/>
        <v>0</v>
      </c>
    </row>
    <row r="1686" spans="1:9" s="2" customFormat="1" hidden="1" x14ac:dyDescent="0.2">
      <c r="A1686" s="31" t="s">
        <v>49</v>
      </c>
      <c r="B1686" s="63" t="s">
        <v>50</v>
      </c>
      <c r="C1686" s="24">
        <v>0</v>
      </c>
      <c r="D1686" s="24">
        <f t="shared" ref="D1686:H1686" si="962">SUM(D1690,D1691,D1692)</f>
        <v>0</v>
      </c>
      <c r="E1686" s="24">
        <f t="shared" si="962"/>
        <v>0</v>
      </c>
      <c r="F1686" s="24">
        <f t="shared" si="962"/>
        <v>0</v>
      </c>
      <c r="G1686" s="24">
        <f t="shared" si="962"/>
        <v>0</v>
      </c>
      <c r="H1686" s="25">
        <f t="shared" si="962"/>
        <v>0</v>
      </c>
      <c r="I1686" s="3">
        <f t="shared" si="961"/>
        <v>0</v>
      </c>
    </row>
    <row r="1687" spans="1:9" s="2" customFormat="1" hidden="1" x14ac:dyDescent="0.2">
      <c r="A1687" s="82" t="s">
        <v>1</v>
      </c>
      <c r="B1687" s="63"/>
      <c r="C1687" s="24"/>
      <c r="D1687" s="24"/>
      <c r="E1687" s="24"/>
      <c r="F1687" s="24"/>
      <c r="G1687" s="24"/>
      <c r="H1687" s="25"/>
      <c r="I1687" s="3">
        <f t="shared" si="961"/>
        <v>0</v>
      </c>
    </row>
    <row r="1688" spans="1:9" s="2" customFormat="1" hidden="1" x14ac:dyDescent="0.2">
      <c r="A1688" s="32" t="s">
        <v>36</v>
      </c>
      <c r="B1688" s="59"/>
      <c r="C1688" s="24">
        <v>0</v>
      </c>
      <c r="D1688" s="24">
        <f t="shared" ref="D1688:H1688" si="963">D1690+D1691+D1692-D1689</f>
        <v>0</v>
      </c>
      <c r="E1688" s="24">
        <f t="shared" si="963"/>
        <v>0</v>
      </c>
      <c r="F1688" s="24">
        <f t="shared" si="963"/>
        <v>0</v>
      </c>
      <c r="G1688" s="24">
        <f t="shared" si="963"/>
        <v>0</v>
      </c>
      <c r="H1688" s="25">
        <f t="shared" si="963"/>
        <v>0</v>
      </c>
      <c r="I1688" s="3">
        <f t="shared" si="961"/>
        <v>0</v>
      </c>
    </row>
    <row r="1689" spans="1:9" s="2" customFormat="1" hidden="1" x14ac:dyDescent="0.2">
      <c r="A1689" s="32" t="s">
        <v>37</v>
      </c>
      <c r="B1689" s="59"/>
      <c r="C1689" s="24">
        <v>0</v>
      </c>
      <c r="D1689" s="24"/>
      <c r="E1689" s="24">
        <f t="shared" ref="E1689:E1692" si="964">C1689+D1689</f>
        <v>0</v>
      </c>
      <c r="F1689" s="24"/>
      <c r="G1689" s="24"/>
      <c r="H1689" s="25"/>
      <c r="I1689" s="3">
        <f t="shared" si="961"/>
        <v>0</v>
      </c>
    </row>
    <row r="1690" spans="1:9" s="2" customFormat="1" hidden="1" x14ac:dyDescent="0.2">
      <c r="A1690" s="20" t="s">
        <v>38</v>
      </c>
      <c r="B1690" s="61" t="s">
        <v>51</v>
      </c>
      <c r="C1690" s="21">
        <v>0</v>
      </c>
      <c r="D1690" s="21"/>
      <c r="E1690" s="21">
        <f t="shared" si="964"/>
        <v>0</v>
      </c>
      <c r="F1690" s="21"/>
      <c r="G1690" s="21"/>
      <c r="H1690" s="22"/>
      <c r="I1690" s="3">
        <f t="shared" si="961"/>
        <v>0</v>
      </c>
    </row>
    <row r="1691" spans="1:9" s="2" customFormat="1" hidden="1" x14ac:dyDescent="0.2">
      <c r="A1691" s="20" t="s">
        <v>40</v>
      </c>
      <c r="B1691" s="61" t="s">
        <v>52</v>
      </c>
      <c r="C1691" s="21">
        <v>0</v>
      </c>
      <c r="D1691" s="21"/>
      <c r="E1691" s="21">
        <f t="shared" si="964"/>
        <v>0</v>
      </c>
      <c r="F1691" s="21"/>
      <c r="G1691" s="21"/>
      <c r="H1691" s="22"/>
      <c r="I1691" s="3">
        <f t="shared" si="961"/>
        <v>0</v>
      </c>
    </row>
    <row r="1692" spans="1:9" s="2" customFormat="1" hidden="1" x14ac:dyDescent="0.2">
      <c r="A1692" s="20" t="s">
        <v>42</v>
      </c>
      <c r="B1692" s="61" t="s">
        <v>53</v>
      </c>
      <c r="C1692" s="21">
        <v>0</v>
      </c>
      <c r="D1692" s="21"/>
      <c r="E1692" s="21">
        <f t="shared" si="964"/>
        <v>0</v>
      </c>
      <c r="F1692" s="21"/>
      <c r="G1692" s="21"/>
      <c r="H1692" s="22"/>
      <c r="I1692" s="3">
        <f t="shared" si="961"/>
        <v>0</v>
      </c>
    </row>
    <row r="1693" spans="1:9" s="2" customFormat="1" hidden="1" x14ac:dyDescent="0.2">
      <c r="A1693" s="83"/>
      <c r="B1693" s="95"/>
      <c r="C1693" s="21"/>
      <c r="D1693" s="21"/>
      <c r="E1693" s="21"/>
      <c r="F1693" s="21"/>
      <c r="G1693" s="21"/>
      <c r="H1693" s="22"/>
      <c r="I1693" s="3">
        <f t="shared" ref="I1693" si="965">SUM(E1693:H1693)</f>
        <v>0</v>
      </c>
    </row>
    <row r="1694" spans="1:9" s="2" customFormat="1" hidden="1" x14ac:dyDescent="0.2">
      <c r="A1694" s="31" t="s">
        <v>133</v>
      </c>
      <c r="B1694" s="55">
        <v>71</v>
      </c>
      <c r="C1694" s="24">
        <v>0</v>
      </c>
      <c r="D1694" s="24">
        <f t="shared" ref="D1694:H1694" si="966">SUM(D1695)</f>
        <v>0</v>
      </c>
      <c r="E1694" s="24">
        <f t="shared" si="966"/>
        <v>0</v>
      </c>
      <c r="F1694" s="24">
        <f t="shared" si="966"/>
        <v>0</v>
      </c>
      <c r="G1694" s="24">
        <f t="shared" si="966"/>
        <v>0</v>
      </c>
      <c r="H1694" s="25">
        <f t="shared" si="966"/>
        <v>0</v>
      </c>
      <c r="I1694" s="3">
        <f t="shared" ref="I1694:I1695" si="967">SUM(E1694:H1694)</f>
        <v>0</v>
      </c>
    </row>
    <row r="1695" spans="1:9" s="2" customFormat="1" hidden="1" x14ac:dyDescent="0.2">
      <c r="A1695" s="27" t="s">
        <v>134</v>
      </c>
      <c r="B1695" s="56" t="s">
        <v>135</v>
      </c>
      <c r="C1695" s="21">
        <v>0</v>
      </c>
      <c r="D1695" s="21"/>
      <c r="E1695" s="21">
        <f>C1695+D1695</f>
        <v>0</v>
      </c>
      <c r="F1695" s="21"/>
      <c r="G1695" s="21"/>
      <c r="H1695" s="22"/>
      <c r="I1695" s="3">
        <f t="shared" si="967"/>
        <v>0</v>
      </c>
    </row>
    <row r="1696" spans="1:9" s="2" customFormat="1" hidden="1" x14ac:dyDescent="0.2">
      <c r="A1696" s="83"/>
      <c r="B1696" s="95"/>
      <c r="C1696" s="21"/>
      <c r="D1696" s="21"/>
      <c r="E1696" s="21"/>
      <c r="F1696" s="21"/>
      <c r="G1696" s="21"/>
      <c r="H1696" s="22"/>
      <c r="I1696" s="3">
        <f t="shared" si="961"/>
        <v>0</v>
      </c>
    </row>
    <row r="1697" spans="1:9" s="2" customFormat="1" hidden="1" x14ac:dyDescent="0.2">
      <c r="A1697" s="26" t="s">
        <v>54</v>
      </c>
      <c r="B1697" s="63" t="s">
        <v>55</v>
      </c>
      <c r="C1697" s="24">
        <v>0</v>
      </c>
      <c r="D1697" s="24"/>
      <c r="E1697" s="24">
        <f>C1697+D1697</f>
        <v>0</v>
      </c>
      <c r="F1697" s="24"/>
      <c r="G1697" s="24"/>
      <c r="H1697" s="25"/>
      <c r="I1697" s="3">
        <f t="shared" si="961"/>
        <v>0</v>
      </c>
    </row>
    <row r="1698" spans="1:9" s="2" customFormat="1" hidden="1" x14ac:dyDescent="0.2">
      <c r="A1698" s="83"/>
      <c r="B1698" s="95"/>
      <c r="C1698" s="21"/>
      <c r="D1698" s="21"/>
      <c r="E1698" s="21"/>
      <c r="F1698" s="21"/>
      <c r="G1698" s="21"/>
      <c r="H1698" s="22"/>
      <c r="I1698" s="3">
        <f t="shared" si="961"/>
        <v>0</v>
      </c>
    </row>
    <row r="1699" spans="1:9" s="2" customFormat="1" hidden="1" x14ac:dyDescent="0.2">
      <c r="A1699" s="26" t="s">
        <v>56</v>
      </c>
      <c r="B1699" s="63"/>
      <c r="C1699" s="24">
        <v>0</v>
      </c>
      <c r="D1699" s="24">
        <f t="shared" ref="D1699:H1699" si="968">D1646-D1667</f>
        <v>0</v>
      </c>
      <c r="E1699" s="24">
        <f t="shared" si="968"/>
        <v>0</v>
      </c>
      <c r="F1699" s="24">
        <f t="shared" si="968"/>
        <v>0</v>
      </c>
      <c r="G1699" s="24">
        <f t="shared" si="968"/>
        <v>0</v>
      </c>
      <c r="H1699" s="25">
        <f t="shared" si="968"/>
        <v>0</v>
      </c>
      <c r="I1699" s="3">
        <f t="shared" si="961"/>
        <v>0</v>
      </c>
    </row>
    <row r="1700" spans="1:9" s="2" customFormat="1" hidden="1" x14ac:dyDescent="0.2">
      <c r="A1700" s="81"/>
      <c r="B1700" s="95"/>
      <c r="C1700" s="21"/>
      <c r="D1700" s="21"/>
      <c r="E1700" s="21"/>
      <c r="F1700" s="21"/>
      <c r="G1700" s="21"/>
      <c r="H1700" s="22"/>
      <c r="I1700" s="3">
        <f t="shared" si="961"/>
        <v>0</v>
      </c>
    </row>
    <row r="1701" spans="1:9" s="6" customFormat="1" hidden="1" x14ac:dyDescent="0.2">
      <c r="A1701" s="28" t="s">
        <v>81</v>
      </c>
      <c r="B1701" s="54" t="s">
        <v>5</v>
      </c>
      <c r="C1701" s="29">
        <v>0</v>
      </c>
      <c r="D1701" s="29">
        <f t="shared" ref="D1701:H1701" si="969">SUM(D1734,D1789,D1843,D1898)</f>
        <v>0</v>
      </c>
      <c r="E1701" s="29">
        <f t="shared" si="969"/>
        <v>0</v>
      </c>
      <c r="F1701" s="29">
        <f t="shared" si="969"/>
        <v>0</v>
      </c>
      <c r="G1701" s="29">
        <f t="shared" si="969"/>
        <v>0</v>
      </c>
      <c r="H1701" s="30">
        <f t="shared" si="969"/>
        <v>0</v>
      </c>
      <c r="I1701" s="3">
        <f t="shared" si="961"/>
        <v>0</v>
      </c>
    </row>
    <row r="1702" spans="1:9" s="40" customFormat="1" hidden="1" x14ac:dyDescent="0.2">
      <c r="A1702" s="36" t="s">
        <v>82</v>
      </c>
      <c r="B1702" s="65"/>
      <c r="C1702" s="37">
        <f>SUM(C1703,C1706,C1732,C1729)</f>
        <v>0</v>
      </c>
      <c r="D1702" s="37">
        <f>SUM(D1703,D1706,D1732,D1729)</f>
        <v>0</v>
      </c>
      <c r="E1702" s="37">
        <f t="shared" ref="E1702" si="970">SUM(E1703,E1706,E1732,E1729)</f>
        <v>0</v>
      </c>
      <c r="F1702" s="37">
        <f t="shared" ref="F1702" si="971">SUM(F1703,F1706,F1732,F1729)</f>
        <v>0</v>
      </c>
      <c r="G1702" s="37">
        <f t="shared" ref="G1702" si="972">SUM(G1703,G1706,G1732,G1729)</f>
        <v>0</v>
      </c>
      <c r="H1702" s="38">
        <f t="shared" ref="H1702" si="973">SUM(H1703,H1706,H1732,H1729)</f>
        <v>0</v>
      </c>
      <c r="I1702" s="3">
        <f t="shared" si="961"/>
        <v>0</v>
      </c>
    </row>
    <row r="1703" spans="1:9" s="2" customFormat="1" hidden="1" x14ac:dyDescent="0.2">
      <c r="A1703" s="31" t="s">
        <v>30</v>
      </c>
      <c r="B1703" s="55">
        <v>20</v>
      </c>
      <c r="C1703" s="24">
        <v>0</v>
      </c>
      <c r="D1703" s="24">
        <f t="shared" ref="D1703:H1703" si="974">SUM(D1704)</f>
        <v>0</v>
      </c>
      <c r="E1703" s="24">
        <f t="shared" si="974"/>
        <v>0</v>
      </c>
      <c r="F1703" s="24">
        <f t="shared" si="974"/>
        <v>0</v>
      </c>
      <c r="G1703" s="24">
        <f t="shared" si="974"/>
        <v>0</v>
      </c>
      <c r="H1703" s="25">
        <f t="shared" si="974"/>
        <v>0</v>
      </c>
      <c r="I1703" s="3">
        <f t="shared" si="961"/>
        <v>0</v>
      </c>
    </row>
    <row r="1704" spans="1:9" s="2" customFormat="1" hidden="1" x14ac:dyDescent="0.2">
      <c r="A1704" s="27" t="s">
        <v>31</v>
      </c>
      <c r="B1704" s="56" t="s">
        <v>32</v>
      </c>
      <c r="C1704" s="21">
        <v>0</v>
      </c>
      <c r="D1704" s="21">
        <f>SUM(D1757,D1812,D1866,D1921)</f>
        <v>0</v>
      </c>
      <c r="E1704" s="21">
        <f>C1704+D1704</f>
        <v>0</v>
      </c>
      <c r="F1704" s="21">
        <f t="shared" ref="F1704:H1704" si="975">SUM(F1757,F1812,F1866,F1921)</f>
        <v>0</v>
      </c>
      <c r="G1704" s="21">
        <f t="shared" si="975"/>
        <v>0</v>
      </c>
      <c r="H1704" s="22">
        <f t="shared" si="975"/>
        <v>0</v>
      </c>
      <c r="I1704" s="3">
        <f t="shared" si="961"/>
        <v>0</v>
      </c>
    </row>
    <row r="1705" spans="1:9" s="2" customFormat="1" hidden="1" x14ac:dyDescent="0.2">
      <c r="A1705" s="27"/>
      <c r="B1705" s="51"/>
      <c r="C1705" s="21"/>
      <c r="D1705" s="21"/>
      <c r="E1705" s="21"/>
      <c r="F1705" s="21"/>
      <c r="G1705" s="21"/>
      <c r="H1705" s="22"/>
      <c r="I1705" s="3">
        <f t="shared" si="961"/>
        <v>0</v>
      </c>
    </row>
    <row r="1706" spans="1:9" s="2" customFormat="1" ht="25.5" hidden="1" x14ac:dyDescent="0.2">
      <c r="A1706" s="31" t="s">
        <v>33</v>
      </c>
      <c r="B1706" s="57">
        <v>58</v>
      </c>
      <c r="C1706" s="24">
        <v>0</v>
      </c>
      <c r="D1706" s="24">
        <f t="shared" ref="D1706:H1706" si="976">SUM(D1707,D1714,D1721)</f>
        <v>0</v>
      </c>
      <c r="E1706" s="24">
        <f t="shared" si="976"/>
        <v>0</v>
      </c>
      <c r="F1706" s="24">
        <f t="shared" si="976"/>
        <v>0</v>
      </c>
      <c r="G1706" s="24">
        <f t="shared" si="976"/>
        <v>0</v>
      </c>
      <c r="H1706" s="25">
        <f t="shared" si="976"/>
        <v>0</v>
      </c>
      <c r="I1706" s="3">
        <f t="shared" si="961"/>
        <v>0</v>
      </c>
    </row>
    <row r="1707" spans="1:9" s="2" customFormat="1" hidden="1" x14ac:dyDescent="0.2">
      <c r="A1707" s="31" t="s">
        <v>34</v>
      </c>
      <c r="B1707" s="58" t="s">
        <v>35</v>
      </c>
      <c r="C1707" s="24">
        <v>0</v>
      </c>
      <c r="D1707" s="24">
        <f t="shared" ref="D1707:H1707" si="977">SUM(D1711,D1712,D1713)</f>
        <v>0</v>
      </c>
      <c r="E1707" s="24">
        <f t="shared" si="977"/>
        <v>0</v>
      </c>
      <c r="F1707" s="24">
        <f t="shared" si="977"/>
        <v>0</v>
      </c>
      <c r="G1707" s="24">
        <f t="shared" si="977"/>
        <v>0</v>
      </c>
      <c r="H1707" s="25">
        <f t="shared" si="977"/>
        <v>0</v>
      </c>
      <c r="I1707" s="3">
        <f t="shared" si="961"/>
        <v>0</v>
      </c>
    </row>
    <row r="1708" spans="1:9" s="2" customFormat="1" hidden="1" x14ac:dyDescent="0.2">
      <c r="A1708" s="32" t="s">
        <v>1</v>
      </c>
      <c r="B1708" s="59"/>
      <c r="C1708" s="24"/>
      <c r="D1708" s="24"/>
      <c r="E1708" s="24"/>
      <c r="F1708" s="24"/>
      <c r="G1708" s="24"/>
      <c r="H1708" s="25"/>
      <c r="I1708" s="3">
        <f t="shared" si="961"/>
        <v>0</v>
      </c>
    </row>
    <row r="1709" spans="1:9" s="2" customFormat="1" hidden="1" x14ac:dyDescent="0.2">
      <c r="A1709" s="32" t="s">
        <v>36</v>
      </c>
      <c r="B1709" s="59"/>
      <c r="C1709" s="24">
        <v>0</v>
      </c>
      <c r="D1709" s="24">
        <f t="shared" ref="D1709:H1709" si="978">D1711+D1712+D1713-D1710</f>
        <v>0</v>
      </c>
      <c r="E1709" s="24">
        <f t="shared" si="978"/>
        <v>0</v>
      </c>
      <c r="F1709" s="24">
        <f t="shared" si="978"/>
        <v>0</v>
      </c>
      <c r="G1709" s="24">
        <f t="shared" si="978"/>
        <v>0</v>
      </c>
      <c r="H1709" s="25">
        <f t="shared" si="978"/>
        <v>0</v>
      </c>
      <c r="I1709" s="3">
        <f t="shared" si="961"/>
        <v>0</v>
      </c>
    </row>
    <row r="1710" spans="1:9" s="2" customFormat="1" hidden="1" x14ac:dyDescent="0.2">
      <c r="A1710" s="32" t="s">
        <v>37</v>
      </c>
      <c r="B1710" s="59"/>
      <c r="C1710" s="24">
        <v>0</v>
      </c>
      <c r="D1710" s="24">
        <f>SUM(D1763,D1818,D1872,D1927)</f>
        <v>0</v>
      </c>
      <c r="E1710" s="24">
        <f>SUM(E1763,E1818,E1872,E1927)</f>
        <v>0</v>
      </c>
      <c r="F1710" s="24">
        <f>SUM(F1763,F1818,F1872,F1927)</f>
        <v>0</v>
      </c>
      <c r="G1710" s="24">
        <f>SUM(G1763,G1818,G1872,G1927)</f>
        <v>0</v>
      </c>
      <c r="H1710" s="25">
        <f>SUM(H1763,H1818,H1872,H1927)</f>
        <v>0</v>
      </c>
      <c r="I1710" s="3">
        <f t="shared" si="961"/>
        <v>0</v>
      </c>
    </row>
    <row r="1711" spans="1:9" s="2" customFormat="1" hidden="1" x14ac:dyDescent="0.2">
      <c r="A1711" s="20" t="s">
        <v>38</v>
      </c>
      <c r="B1711" s="60" t="s">
        <v>39</v>
      </c>
      <c r="C1711" s="21">
        <v>0</v>
      </c>
      <c r="D1711" s="21">
        <f>SUM(D1764,D1819,D1873,D1928)</f>
        <v>0</v>
      </c>
      <c r="E1711" s="21">
        <f t="shared" ref="E1711:E1713" si="979">C1711+D1711</f>
        <v>0</v>
      </c>
      <c r="F1711" s="21">
        <f t="shared" ref="F1711:H1713" si="980">SUM(F1764,F1819,F1873,F1928)</f>
        <v>0</v>
      </c>
      <c r="G1711" s="21">
        <f t="shared" si="980"/>
        <v>0</v>
      </c>
      <c r="H1711" s="22">
        <f t="shared" si="980"/>
        <v>0</v>
      </c>
      <c r="I1711" s="3">
        <f t="shared" si="961"/>
        <v>0</v>
      </c>
    </row>
    <row r="1712" spans="1:9" s="2" customFormat="1" hidden="1" x14ac:dyDescent="0.2">
      <c r="A1712" s="20" t="s">
        <v>40</v>
      </c>
      <c r="B1712" s="60" t="s">
        <v>41</v>
      </c>
      <c r="C1712" s="21">
        <v>0</v>
      </c>
      <c r="D1712" s="21">
        <f>SUM(D1765,D1820,D1874,D1929)</f>
        <v>0</v>
      </c>
      <c r="E1712" s="21">
        <f t="shared" si="979"/>
        <v>0</v>
      </c>
      <c r="F1712" s="21">
        <f t="shared" si="980"/>
        <v>0</v>
      </c>
      <c r="G1712" s="21">
        <f t="shared" si="980"/>
        <v>0</v>
      </c>
      <c r="H1712" s="22">
        <f t="shared" si="980"/>
        <v>0</v>
      </c>
      <c r="I1712" s="3">
        <f t="shared" si="961"/>
        <v>0</v>
      </c>
    </row>
    <row r="1713" spans="1:9" s="2" customFormat="1" hidden="1" x14ac:dyDescent="0.2">
      <c r="A1713" s="20" t="s">
        <v>42</v>
      </c>
      <c r="B1713" s="61" t="s">
        <v>43</v>
      </c>
      <c r="C1713" s="21">
        <v>0</v>
      </c>
      <c r="D1713" s="21">
        <f>SUM(D1766,D1821,D1875,D1930)</f>
        <v>0</v>
      </c>
      <c r="E1713" s="21">
        <f t="shared" si="979"/>
        <v>0</v>
      </c>
      <c r="F1713" s="21">
        <f t="shared" si="980"/>
        <v>0</v>
      </c>
      <c r="G1713" s="21">
        <f t="shared" si="980"/>
        <v>0</v>
      </c>
      <c r="H1713" s="22">
        <f t="shared" si="980"/>
        <v>0</v>
      </c>
      <c r="I1713" s="3">
        <f t="shared" si="961"/>
        <v>0</v>
      </c>
    </row>
    <row r="1714" spans="1:9" s="2" customFormat="1" hidden="1" x14ac:dyDescent="0.2">
      <c r="A1714" s="31" t="s">
        <v>44</v>
      </c>
      <c r="B1714" s="62" t="s">
        <v>45</v>
      </c>
      <c r="C1714" s="24">
        <v>0</v>
      </c>
      <c r="D1714" s="24">
        <f t="shared" ref="D1714:H1714" si="981">SUM(D1718,D1719,D1720)</f>
        <v>0</v>
      </c>
      <c r="E1714" s="24">
        <f t="shared" si="981"/>
        <v>0</v>
      </c>
      <c r="F1714" s="24">
        <f t="shared" si="981"/>
        <v>0</v>
      </c>
      <c r="G1714" s="24">
        <f t="shared" si="981"/>
        <v>0</v>
      </c>
      <c r="H1714" s="25">
        <f t="shared" si="981"/>
        <v>0</v>
      </c>
      <c r="I1714" s="3">
        <f t="shared" si="961"/>
        <v>0</v>
      </c>
    </row>
    <row r="1715" spans="1:9" s="2" customFormat="1" hidden="1" x14ac:dyDescent="0.2">
      <c r="A1715" s="82" t="s">
        <v>1</v>
      </c>
      <c r="B1715" s="62"/>
      <c r="C1715" s="24"/>
      <c r="D1715" s="24"/>
      <c r="E1715" s="24"/>
      <c r="F1715" s="24"/>
      <c r="G1715" s="24"/>
      <c r="H1715" s="25"/>
      <c r="I1715" s="3">
        <f t="shared" si="961"/>
        <v>0</v>
      </c>
    </row>
    <row r="1716" spans="1:9" s="2" customFormat="1" hidden="1" x14ac:dyDescent="0.2">
      <c r="A1716" s="32" t="s">
        <v>36</v>
      </c>
      <c r="B1716" s="59"/>
      <c r="C1716" s="24">
        <v>0</v>
      </c>
      <c r="D1716" s="24">
        <f t="shared" ref="D1716:H1716" si="982">D1718+D1719+D1720-D1717</f>
        <v>0</v>
      </c>
      <c r="E1716" s="24">
        <f t="shared" si="982"/>
        <v>0</v>
      </c>
      <c r="F1716" s="24">
        <f t="shared" si="982"/>
        <v>0</v>
      </c>
      <c r="G1716" s="24">
        <f t="shared" si="982"/>
        <v>0</v>
      </c>
      <c r="H1716" s="25">
        <f t="shared" si="982"/>
        <v>0</v>
      </c>
      <c r="I1716" s="3">
        <f t="shared" si="961"/>
        <v>0</v>
      </c>
    </row>
    <row r="1717" spans="1:9" s="2" customFormat="1" hidden="1" x14ac:dyDescent="0.2">
      <c r="A1717" s="32" t="s">
        <v>37</v>
      </c>
      <c r="B1717" s="59"/>
      <c r="C1717" s="24">
        <v>0</v>
      </c>
      <c r="D1717" s="24">
        <f>SUM(D1770,D1825,D1879,D1934)</f>
        <v>0</v>
      </c>
      <c r="E1717" s="24">
        <f>SUM(E1770,E1825,E1879,E1934)</f>
        <v>0</v>
      </c>
      <c r="F1717" s="24">
        <f>SUM(F1770,F1825,F1879,F1934)</f>
        <v>0</v>
      </c>
      <c r="G1717" s="24">
        <f>SUM(G1770,G1825,G1879,G1934)</f>
        <v>0</v>
      </c>
      <c r="H1717" s="25">
        <f>SUM(H1770,H1825,H1879,H1934)</f>
        <v>0</v>
      </c>
      <c r="I1717" s="3">
        <f t="shared" si="961"/>
        <v>0</v>
      </c>
    </row>
    <row r="1718" spans="1:9" s="2" customFormat="1" hidden="1" x14ac:dyDescent="0.2">
      <c r="A1718" s="20" t="s">
        <v>38</v>
      </c>
      <c r="B1718" s="61" t="s">
        <v>46</v>
      </c>
      <c r="C1718" s="21">
        <v>0</v>
      </c>
      <c r="D1718" s="21">
        <f>SUM(D1771,D1826,D1880,D1935)</f>
        <v>0</v>
      </c>
      <c r="E1718" s="21">
        <f t="shared" ref="E1718:E1720" si="983">C1718+D1718</f>
        <v>0</v>
      </c>
      <c r="F1718" s="21">
        <f t="shared" ref="F1718:H1720" si="984">SUM(F1771,F1826,F1880,F1935)</f>
        <v>0</v>
      </c>
      <c r="G1718" s="21">
        <f t="shared" si="984"/>
        <v>0</v>
      </c>
      <c r="H1718" s="22">
        <f t="shared" si="984"/>
        <v>0</v>
      </c>
      <c r="I1718" s="3">
        <f t="shared" si="961"/>
        <v>0</v>
      </c>
    </row>
    <row r="1719" spans="1:9" s="2" customFormat="1" hidden="1" x14ac:dyDescent="0.2">
      <c r="A1719" s="20" t="s">
        <v>40</v>
      </c>
      <c r="B1719" s="61" t="s">
        <v>47</v>
      </c>
      <c r="C1719" s="21">
        <v>0</v>
      </c>
      <c r="D1719" s="21">
        <f>SUM(D1772,D1827,D1881,D1936)</f>
        <v>0</v>
      </c>
      <c r="E1719" s="21">
        <f t="shared" si="983"/>
        <v>0</v>
      </c>
      <c r="F1719" s="21">
        <f t="shared" si="984"/>
        <v>0</v>
      </c>
      <c r="G1719" s="21">
        <f t="shared" si="984"/>
        <v>0</v>
      </c>
      <c r="H1719" s="22">
        <f t="shared" si="984"/>
        <v>0</v>
      </c>
      <c r="I1719" s="3">
        <f t="shared" si="961"/>
        <v>0</v>
      </c>
    </row>
    <row r="1720" spans="1:9" s="2" customFormat="1" hidden="1" x14ac:dyDescent="0.2">
      <c r="A1720" s="20" t="s">
        <v>42</v>
      </c>
      <c r="B1720" s="61" t="s">
        <v>48</v>
      </c>
      <c r="C1720" s="21">
        <v>0</v>
      </c>
      <c r="D1720" s="21">
        <f>SUM(D1773,D1828,D1882,D1937)</f>
        <v>0</v>
      </c>
      <c r="E1720" s="21">
        <f t="shared" si="983"/>
        <v>0</v>
      </c>
      <c r="F1720" s="21">
        <f t="shared" si="984"/>
        <v>0</v>
      </c>
      <c r="G1720" s="21">
        <f t="shared" si="984"/>
        <v>0</v>
      </c>
      <c r="H1720" s="22">
        <f t="shared" si="984"/>
        <v>0</v>
      </c>
      <c r="I1720" s="3">
        <f t="shared" si="961"/>
        <v>0</v>
      </c>
    </row>
    <row r="1721" spans="1:9" s="2" customFormat="1" hidden="1" x14ac:dyDescent="0.2">
      <c r="A1721" s="31" t="s">
        <v>49</v>
      </c>
      <c r="B1721" s="63" t="s">
        <v>50</v>
      </c>
      <c r="C1721" s="24">
        <v>0</v>
      </c>
      <c r="D1721" s="24">
        <f t="shared" ref="D1721:H1721" si="985">SUM(D1725,D1726,D1727)</f>
        <v>0</v>
      </c>
      <c r="E1721" s="24">
        <f t="shared" si="985"/>
        <v>0</v>
      </c>
      <c r="F1721" s="24">
        <f t="shared" si="985"/>
        <v>0</v>
      </c>
      <c r="G1721" s="24">
        <f t="shared" si="985"/>
        <v>0</v>
      </c>
      <c r="H1721" s="25">
        <f t="shared" si="985"/>
        <v>0</v>
      </c>
      <c r="I1721" s="3">
        <f t="shared" si="961"/>
        <v>0</v>
      </c>
    </row>
    <row r="1722" spans="1:9" s="2" customFormat="1" hidden="1" x14ac:dyDescent="0.2">
      <c r="A1722" s="82" t="s">
        <v>1</v>
      </c>
      <c r="B1722" s="63"/>
      <c r="C1722" s="24"/>
      <c r="D1722" s="24"/>
      <c r="E1722" s="24"/>
      <c r="F1722" s="24"/>
      <c r="G1722" s="24"/>
      <c r="H1722" s="25"/>
      <c r="I1722" s="3">
        <f t="shared" si="961"/>
        <v>0</v>
      </c>
    </row>
    <row r="1723" spans="1:9" s="2" customFormat="1" hidden="1" x14ac:dyDescent="0.2">
      <c r="A1723" s="32" t="s">
        <v>36</v>
      </c>
      <c r="B1723" s="59"/>
      <c r="C1723" s="24">
        <v>0</v>
      </c>
      <c r="D1723" s="24">
        <f t="shared" ref="D1723:H1723" si="986">D1725+D1726+D1727-D1724</f>
        <v>0</v>
      </c>
      <c r="E1723" s="24">
        <f t="shared" si="986"/>
        <v>0</v>
      </c>
      <c r="F1723" s="24">
        <f t="shared" si="986"/>
        <v>0</v>
      </c>
      <c r="G1723" s="24">
        <f t="shared" si="986"/>
        <v>0</v>
      </c>
      <c r="H1723" s="25">
        <f t="shared" si="986"/>
        <v>0</v>
      </c>
      <c r="I1723" s="3">
        <f t="shared" si="961"/>
        <v>0</v>
      </c>
    </row>
    <row r="1724" spans="1:9" s="2" customFormat="1" hidden="1" x14ac:dyDescent="0.2">
      <c r="A1724" s="32" t="s">
        <v>37</v>
      </c>
      <c r="B1724" s="59"/>
      <c r="C1724" s="24">
        <v>0</v>
      </c>
      <c r="D1724" s="24">
        <f>SUM(D1777,D1832,D1886,D1941)</f>
        <v>0</v>
      </c>
      <c r="E1724" s="24">
        <f>SUM(E1777,E1832,E1886,E1941)</f>
        <v>0</v>
      </c>
      <c r="F1724" s="24">
        <f>SUM(F1777,F1832,F1886,F1941)</f>
        <v>0</v>
      </c>
      <c r="G1724" s="24">
        <f>SUM(G1777,G1832,G1886,G1941)</f>
        <v>0</v>
      </c>
      <c r="H1724" s="25">
        <f>SUM(H1777,H1832,H1886,H1941)</f>
        <v>0</v>
      </c>
      <c r="I1724" s="3">
        <f t="shared" si="961"/>
        <v>0</v>
      </c>
    </row>
    <row r="1725" spans="1:9" s="2" customFormat="1" hidden="1" x14ac:dyDescent="0.2">
      <c r="A1725" s="20" t="s">
        <v>38</v>
      </c>
      <c r="B1725" s="61" t="s">
        <v>51</v>
      </c>
      <c r="C1725" s="21">
        <v>0</v>
      </c>
      <c r="D1725" s="21">
        <f>SUM(D1778,D1833,D1887,D1942)</f>
        <v>0</v>
      </c>
      <c r="E1725" s="21">
        <f t="shared" ref="E1725:E1727" si="987">C1725+D1725</f>
        <v>0</v>
      </c>
      <c r="F1725" s="21">
        <f t="shared" ref="F1725:H1727" si="988">SUM(F1778,F1833,F1887,F1942)</f>
        <v>0</v>
      </c>
      <c r="G1725" s="21">
        <f t="shared" si="988"/>
        <v>0</v>
      </c>
      <c r="H1725" s="22">
        <f t="shared" si="988"/>
        <v>0</v>
      </c>
      <c r="I1725" s="3">
        <f t="shared" si="961"/>
        <v>0</v>
      </c>
    </row>
    <row r="1726" spans="1:9" s="2" customFormat="1" hidden="1" x14ac:dyDescent="0.2">
      <c r="A1726" s="20" t="s">
        <v>40</v>
      </c>
      <c r="B1726" s="61" t="s">
        <v>52</v>
      </c>
      <c r="C1726" s="21">
        <v>0</v>
      </c>
      <c r="D1726" s="21">
        <f>SUM(D1779,D1834,D1888,D1943)</f>
        <v>0</v>
      </c>
      <c r="E1726" s="21">
        <f t="shared" si="987"/>
        <v>0</v>
      </c>
      <c r="F1726" s="21">
        <f t="shared" si="988"/>
        <v>0</v>
      </c>
      <c r="G1726" s="21">
        <f t="shared" si="988"/>
        <v>0</v>
      </c>
      <c r="H1726" s="22">
        <f t="shared" si="988"/>
        <v>0</v>
      </c>
      <c r="I1726" s="3">
        <f t="shared" si="961"/>
        <v>0</v>
      </c>
    </row>
    <row r="1727" spans="1:9" s="2" customFormat="1" hidden="1" x14ac:dyDescent="0.2">
      <c r="A1727" s="20" t="s">
        <v>42</v>
      </c>
      <c r="B1727" s="61" t="s">
        <v>53</v>
      </c>
      <c r="C1727" s="21">
        <v>0</v>
      </c>
      <c r="D1727" s="21">
        <f>SUM(D1780,D1835,D1889,D1944)</f>
        <v>0</v>
      </c>
      <c r="E1727" s="21">
        <f t="shared" si="987"/>
        <v>0</v>
      </c>
      <c r="F1727" s="21">
        <f t="shared" si="988"/>
        <v>0</v>
      </c>
      <c r="G1727" s="21">
        <f t="shared" si="988"/>
        <v>0</v>
      </c>
      <c r="H1727" s="22">
        <f t="shared" si="988"/>
        <v>0</v>
      </c>
      <c r="I1727" s="3">
        <f t="shared" si="961"/>
        <v>0</v>
      </c>
    </row>
    <row r="1728" spans="1:9" s="2" customFormat="1" hidden="1" x14ac:dyDescent="0.2">
      <c r="A1728" s="83"/>
      <c r="B1728" s="95"/>
      <c r="C1728" s="21"/>
      <c r="D1728" s="21"/>
      <c r="E1728" s="21"/>
      <c r="F1728" s="21"/>
      <c r="G1728" s="21"/>
      <c r="H1728" s="22"/>
      <c r="I1728" s="3">
        <f t="shared" ref="I1728" si="989">SUM(E1728:H1728)</f>
        <v>0</v>
      </c>
    </row>
    <row r="1729" spans="1:11" s="2" customFormat="1" hidden="1" x14ac:dyDescent="0.2">
      <c r="A1729" s="178" t="s">
        <v>133</v>
      </c>
      <c r="B1729" s="55">
        <v>71</v>
      </c>
      <c r="C1729" s="24">
        <v>0</v>
      </c>
      <c r="D1729" s="24">
        <f t="shared" ref="D1729:H1729" si="990">SUM(D1730)</f>
        <v>0</v>
      </c>
      <c r="E1729" s="24">
        <f t="shared" si="990"/>
        <v>0</v>
      </c>
      <c r="F1729" s="24">
        <f t="shared" si="990"/>
        <v>0</v>
      </c>
      <c r="G1729" s="24">
        <f t="shared" si="990"/>
        <v>0</v>
      </c>
      <c r="H1729" s="25">
        <f t="shared" si="990"/>
        <v>0</v>
      </c>
      <c r="I1729" s="3">
        <f t="shared" ref="I1729:I1730" si="991">SUM(E1729:H1729)</f>
        <v>0</v>
      </c>
    </row>
    <row r="1730" spans="1:11" s="2" customFormat="1" hidden="1" x14ac:dyDescent="0.2">
      <c r="A1730" s="179" t="s">
        <v>134</v>
      </c>
      <c r="B1730" s="56" t="s">
        <v>135</v>
      </c>
      <c r="C1730" s="21">
        <v>0</v>
      </c>
      <c r="D1730" s="21">
        <f>SUM(D1783,D1838,D1892,D1947)</f>
        <v>0</v>
      </c>
      <c r="E1730" s="21">
        <f>C1730+D1730</f>
        <v>0</v>
      </c>
      <c r="F1730" s="21">
        <f t="shared" ref="F1730:H1730" si="992">SUM(F1783,F1838,F1892,F1947)</f>
        <v>0</v>
      </c>
      <c r="G1730" s="21">
        <f t="shared" si="992"/>
        <v>0</v>
      </c>
      <c r="H1730" s="22">
        <f t="shared" si="992"/>
        <v>0</v>
      </c>
      <c r="I1730" s="3">
        <f t="shared" si="991"/>
        <v>0</v>
      </c>
    </row>
    <row r="1731" spans="1:11" s="2" customFormat="1" hidden="1" x14ac:dyDescent="0.2">
      <c r="A1731" s="83"/>
      <c r="B1731" s="95"/>
      <c r="C1731" s="21"/>
      <c r="D1731" s="21"/>
      <c r="E1731" s="21"/>
      <c r="F1731" s="21"/>
      <c r="G1731" s="21"/>
      <c r="H1731" s="22"/>
      <c r="I1731" s="3">
        <f t="shared" si="961"/>
        <v>0</v>
      </c>
    </row>
    <row r="1732" spans="1:11" s="2" customFormat="1" hidden="1" x14ac:dyDescent="0.2">
      <c r="A1732" s="26" t="s">
        <v>54</v>
      </c>
      <c r="B1732" s="63" t="s">
        <v>55</v>
      </c>
      <c r="C1732" s="24">
        <v>0</v>
      </c>
      <c r="D1732" s="24">
        <f t="shared" ref="D1732" si="993">SUM(D1785,D1840,D1894,D1949)</f>
        <v>0</v>
      </c>
      <c r="E1732" s="24">
        <f>C1732+D1732</f>
        <v>0</v>
      </c>
      <c r="F1732" s="24">
        <f t="shared" ref="F1732:H1732" si="994">SUM(F1785,F1840,F1894,F1949)</f>
        <v>0</v>
      </c>
      <c r="G1732" s="24">
        <f t="shared" si="994"/>
        <v>0</v>
      </c>
      <c r="H1732" s="25">
        <f t="shared" si="994"/>
        <v>0</v>
      </c>
      <c r="I1732" s="3">
        <f t="shared" si="961"/>
        <v>0</v>
      </c>
    </row>
    <row r="1733" spans="1:11" s="2" customFormat="1" hidden="1" x14ac:dyDescent="0.2">
      <c r="A1733" s="83"/>
      <c r="B1733" s="95"/>
      <c r="C1733" s="21"/>
      <c r="D1733" s="21"/>
      <c r="E1733" s="21"/>
      <c r="F1733" s="21"/>
      <c r="G1733" s="21"/>
      <c r="H1733" s="22"/>
      <c r="I1733" s="3">
        <f t="shared" si="961"/>
        <v>0</v>
      </c>
    </row>
    <row r="1734" spans="1:11" s="6" customFormat="1" ht="38.25" hidden="1" x14ac:dyDescent="0.2">
      <c r="A1734" s="77" t="s">
        <v>72</v>
      </c>
      <c r="B1734" s="78"/>
      <c r="C1734" s="79">
        <v>0</v>
      </c>
      <c r="D1734" s="79">
        <f t="shared" ref="D1734:H1734" si="995">D1735</f>
        <v>0</v>
      </c>
      <c r="E1734" s="79">
        <f t="shared" si="995"/>
        <v>0</v>
      </c>
      <c r="F1734" s="79">
        <f t="shared" si="995"/>
        <v>0</v>
      </c>
      <c r="G1734" s="79">
        <f t="shared" si="995"/>
        <v>0</v>
      </c>
      <c r="H1734" s="80">
        <f t="shared" si="995"/>
        <v>0</v>
      </c>
      <c r="I1734" s="3">
        <f t="shared" si="961"/>
        <v>0</v>
      </c>
    </row>
    <row r="1735" spans="1:11" s="40" customFormat="1" hidden="1" x14ac:dyDescent="0.2">
      <c r="A1735" s="36" t="s">
        <v>61</v>
      </c>
      <c r="B1735" s="65"/>
      <c r="C1735" s="37">
        <f>SUM(C1736,C1739,C1765,C1762)</f>
        <v>0</v>
      </c>
      <c r="D1735" s="37">
        <f>SUM(D1736,D1739,D1765,D1762)</f>
        <v>0</v>
      </c>
      <c r="E1735" s="37">
        <f t="shared" ref="E1735" si="996">SUM(E1736,E1739,E1765,E1762)</f>
        <v>0</v>
      </c>
      <c r="F1735" s="37">
        <f t="shared" ref="F1735" si="997">SUM(F1736,F1739,F1765,F1762)</f>
        <v>0</v>
      </c>
      <c r="G1735" s="37">
        <f t="shared" ref="G1735" si="998">SUM(G1736,G1739,G1765,G1762)</f>
        <v>0</v>
      </c>
      <c r="H1735" s="38">
        <f t="shared" ref="H1735" si="999">SUM(H1736,H1739,H1765,H1762)</f>
        <v>0</v>
      </c>
      <c r="I1735" s="3">
        <f t="shared" si="961"/>
        <v>0</v>
      </c>
    </row>
    <row r="1736" spans="1:11" s="2" customFormat="1" hidden="1" x14ac:dyDescent="0.2">
      <c r="A1736" s="20" t="s">
        <v>6</v>
      </c>
      <c r="B1736" s="48"/>
      <c r="C1736" s="21">
        <v>0</v>
      </c>
      <c r="D1736" s="21"/>
      <c r="E1736" s="21">
        <f>SUM(C1736,D1736)</f>
        <v>0</v>
      </c>
      <c r="F1736" s="21"/>
      <c r="G1736" s="21"/>
      <c r="H1736" s="22"/>
      <c r="I1736" s="3">
        <f t="shared" si="961"/>
        <v>0</v>
      </c>
    </row>
    <row r="1737" spans="1:11" s="2" customFormat="1" hidden="1" x14ac:dyDescent="0.2">
      <c r="A1737" s="20" t="s">
        <v>7</v>
      </c>
      <c r="B1737" s="94"/>
      <c r="C1737" s="21">
        <v>0</v>
      </c>
      <c r="D1737" s="21"/>
      <c r="E1737" s="21">
        <f t="shared" ref="E1737" si="1000">SUM(C1737,D1737)</f>
        <v>0</v>
      </c>
      <c r="F1737" s="21"/>
      <c r="G1737" s="21"/>
      <c r="H1737" s="22"/>
      <c r="I1737" s="3">
        <f t="shared" si="961"/>
        <v>0</v>
      </c>
      <c r="J1737" s="2">
        <f>J1738+J1744</f>
        <v>0.85</v>
      </c>
      <c r="K1737" s="2">
        <v>1</v>
      </c>
    </row>
    <row r="1738" spans="1:11" s="2" customFormat="1" hidden="1" x14ac:dyDescent="0.2">
      <c r="A1738" s="23" t="s">
        <v>111</v>
      </c>
      <c r="B1738" s="49" t="s">
        <v>103</v>
      </c>
      <c r="C1738" s="24">
        <v>0</v>
      </c>
      <c r="D1738" s="24">
        <f>SUM(D1739:D1741)</f>
        <v>0</v>
      </c>
      <c r="E1738" s="24">
        <f>SUM(C1738,D1738)</f>
        <v>0</v>
      </c>
      <c r="F1738" s="24">
        <f t="shared" ref="F1738" si="1001">SUM(F1739:F1741)</f>
        <v>0</v>
      </c>
      <c r="G1738" s="24">
        <f t="shared" ref="G1738:H1738" si="1002">SUM(G1739:G1741)</f>
        <v>0</v>
      </c>
      <c r="H1738" s="25">
        <f t="shared" si="1002"/>
        <v>0</v>
      </c>
      <c r="I1738" s="3">
        <f t="shared" si="961"/>
        <v>0</v>
      </c>
    </row>
    <row r="1739" spans="1:11" s="2" customFormat="1" hidden="1" x14ac:dyDescent="0.2">
      <c r="A1739" s="109" t="s">
        <v>104</v>
      </c>
      <c r="B1739" s="48" t="s">
        <v>105</v>
      </c>
      <c r="C1739" s="21">
        <v>0</v>
      </c>
      <c r="D1739" s="21"/>
      <c r="E1739" s="21">
        <f t="shared" ref="E1739:E1741" si="1003">SUM(C1739,D1739)</f>
        <v>0</v>
      </c>
      <c r="F1739" s="21"/>
      <c r="G1739" s="21"/>
      <c r="H1739" s="22"/>
      <c r="I1739" s="3">
        <f t="shared" si="961"/>
        <v>0</v>
      </c>
    </row>
    <row r="1740" spans="1:11" s="2" customFormat="1" hidden="1" x14ac:dyDescent="0.2">
      <c r="A1740" s="109" t="s">
        <v>106</v>
      </c>
      <c r="B1740" s="48" t="s">
        <v>107</v>
      </c>
      <c r="C1740" s="21">
        <v>0</v>
      </c>
      <c r="D1740" s="21"/>
      <c r="E1740" s="21">
        <f t="shared" si="1003"/>
        <v>0</v>
      </c>
      <c r="F1740" s="21"/>
      <c r="G1740" s="21"/>
      <c r="H1740" s="22"/>
      <c r="I1740" s="3">
        <f t="shared" si="961"/>
        <v>0</v>
      </c>
    </row>
    <row r="1741" spans="1:11" s="2" customFormat="1" hidden="1" x14ac:dyDescent="0.2">
      <c r="A1741" s="109" t="s">
        <v>108</v>
      </c>
      <c r="B1741" s="48" t="s">
        <v>109</v>
      </c>
      <c r="C1741" s="21">
        <v>0</v>
      </c>
      <c r="D1741" s="21"/>
      <c r="E1741" s="21">
        <f t="shared" si="1003"/>
        <v>0</v>
      </c>
      <c r="F1741" s="21"/>
      <c r="G1741" s="21"/>
      <c r="H1741" s="22"/>
      <c r="I1741" s="3">
        <f t="shared" si="961"/>
        <v>0</v>
      </c>
    </row>
    <row r="1742" spans="1:11" s="2" customFormat="1" ht="25.5" hidden="1" x14ac:dyDescent="0.2">
      <c r="A1742" s="23" t="s">
        <v>9</v>
      </c>
      <c r="B1742" s="49" t="s">
        <v>10</v>
      </c>
      <c r="C1742" s="24">
        <v>0</v>
      </c>
      <c r="D1742" s="24">
        <f t="shared" ref="D1742:H1742" si="1004">SUM(D1743,D1747,D1751)</f>
        <v>0</v>
      </c>
      <c r="E1742" s="24">
        <f t="shared" si="1004"/>
        <v>0</v>
      </c>
      <c r="F1742" s="24">
        <f t="shared" si="1004"/>
        <v>0</v>
      </c>
      <c r="G1742" s="24">
        <f t="shared" si="1004"/>
        <v>0</v>
      </c>
      <c r="H1742" s="25">
        <f t="shared" si="1004"/>
        <v>0</v>
      </c>
      <c r="I1742" s="3">
        <f t="shared" si="961"/>
        <v>0</v>
      </c>
    </row>
    <row r="1743" spans="1:11" s="2" customFormat="1" hidden="1" x14ac:dyDescent="0.2">
      <c r="A1743" s="26" t="s">
        <v>11</v>
      </c>
      <c r="B1743" s="50" t="s">
        <v>12</v>
      </c>
      <c r="C1743" s="24">
        <v>0</v>
      </c>
      <c r="D1743" s="24">
        <f t="shared" ref="D1743:H1743" si="1005">SUM(D1744:D1746)</f>
        <v>0</v>
      </c>
      <c r="E1743" s="24">
        <f t="shared" si="1005"/>
        <v>0</v>
      </c>
      <c r="F1743" s="24">
        <f t="shared" si="1005"/>
        <v>0</v>
      </c>
      <c r="G1743" s="24">
        <f t="shared" si="1005"/>
        <v>0</v>
      </c>
      <c r="H1743" s="25">
        <f t="shared" si="1005"/>
        <v>0</v>
      </c>
      <c r="I1743" s="3">
        <f t="shared" si="961"/>
        <v>0</v>
      </c>
    </row>
    <row r="1744" spans="1:11" s="2" customFormat="1" hidden="1" x14ac:dyDescent="0.2">
      <c r="A1744" s="27" t="s">
        <v>13</v>
      </c>
      <c r="B1744" s="51" t="s">
        <v>14</v>
      </c>
      <c r="C1744" s="21">
        <v>0</v>
      </c>
      <c r="D1744" s="21"/>
      <c r="E1744" s="21">
        <f t="shared" ref="E1744:E1746" si="1006">SUM(C1744,D1744)</f>
        <v>0</v>
      </c>
      <c r="F1744" s="21"/>
      <c r="G1744" s="21"/>
      <c r="H1744" s="22"/>
      <c r="I1744" s="3">
        <f t="shared" si="961"/>
        <v>0</v>
      </c>
      <c r="J1744" s="2">
        <v>0.85</v>
      </c>
      <c r="K1744" s="2">
        <f>K1737*J1744/J1737</f>
        <v>1</v>
      </c>
    </row>
    <row r="1745" spans="1:9" s="2" customFormat="1" hidden="1" x14ac:dyDescent="0.2">
      <c r="A1745" s="27" t="s">
        <v>15</v>
      </c>
      <c r="B1745" s="52" t="s">
        <v>16</v>
      </c>
      <c r="C1745" s="21">
        <v>0</v>
      </c>
      <c r="D1745" s="21"/>
      <c r="E1745" s="21">
        <f t="shared" si="1006"/>
        <v>0</v>
      </c>
      <c r="F1745" s="21"/>
      <c r="G1745" s="21"/>
      <c r="H1745" s="22"/>
      <c r="I1745" s="3">
        <f t="shared" si="961"/>
        <v>0</v>
      </c>
    </row>
    <row r="1746" spans="1:9" s="2" customFormat="1" hidden="1" x14ac:dyDescent="0.2">
      <c r="A1746" s="27" t="s">
        <v>17</v>
      </c>
      <c r="B1746" s="52" t="s">
        <v>18</v>
      </c>
      <c r="C1746" s="21">
        <v>0</v>
      </c>
      <c r="D1746" s="21"/>
      <c r="E1746" s="21">
        <f t="shared" si="1006"/>
        <v>0</v>
      </c>
      <c r="F1746" s="21"/>
      <c r="G1746" s="21"/>
      <c r="H1746" s="22"/>
      <c r="I1746" s="3">
        <f t="shared" si="961"/>
        <v>0</v>
      </c>
    </row>
    <row r="1747" spans="1:9" s="2" customFormat="1" hidden="1" x14ac:dyDescent="0.2">
      <c r="A1747" s="26" t="s">
        <v>19</v>
      </c>
      <c r="B1747" s="53" t="s">
        <v>20</v>
      </c>
      <c r="C1747" s="24">
        <v>0</v>
      </c>
      <c r="D1747" s="24">
        <f t="shared" ref="D1747:H1747" si="1007">SUM(D1748:D1750)</f>
        <v>0</v>
      </c>
      <c r="E1747" s="24">
        <f t="shared" si="1007"/>
        <v>0</v>
      </c>
      <c r="F1747" s="24">
        <f t="shared" si="1007"/>
        <v>0</v>
      </c>
      <c r="G1747" s="24">
        <f t="shared" si="1007"/>
        <v>0</v>
      </c>
      <c r="H1747" s="25">
        <f t="shared" si="1007"/>
        <v>0</v>
      </c>
      <c r="I1747" s="3">
        <f t="shared" si="961"/>
        <v>0</v>
      </c>
    </row>
    <row r="1748" spans="1:9" s="2" customFormat="1" hidden="1" x14ac:dyDescent="0.2">
      <c r="A1748" s="27" t="s">
        <v>13</v>
      </c>
      <c r="B1748" s="52" t="s">
        <v>21</v>
      </c>
      <c r="C1748" s="21">
        <v>0</v>
      </c>
      <c r="D1748" s="21"/>
      <c r="E1748" s="21">
        <f t="shared" ref="E1748:E1750" si="1008">SUM(C1748,D1748)</f>
        <v>0</v>
      </c>
      <c r="F1748" s="21"/>
      <c r="G1748" s="21"/>
      <c r="H1748" s="22"/>
      <c r="I1748" s="3">
        <f t="shared" si="961"/>
        <v>0</v>
      </c>
    </row>
    <row r="1749" spans="1:9" s="2" customFormat="1" hidden="1" x14ac:dyDescent="0.2">
      <c r="A1749" s="27" t="s">
        <v>15</v>
      </c>
      <c r="B1749" s="52" t="s">
        <v>22</v>
      </c>
      <c r="C1749" s="21">
        <v>0</v>
      </c>
      <c r="D1749" s="21"/>
      <c r="E1749" s="21">
        <f t="shared" si="1008"/>
        <v>0</v>
      </c>
      <c r="F1749" s="21"/>
      <c r="G1749" s="21"/>
      <c r="H1749" s="22"/>
      <c r="I1749" s="3">
        <f t="shared" si="961"/>
        <v>0</v>
      </c>
    </row>
    <row r="1750" spans="1:9" s="2" customFormat="1" hidden="1" x14ac:dyDescent="0.2">
      <c r="A1750" s="27" t="s">
        <v>17</v>
      </c>
      <c r="B1750" s="52" t="s">
        <v>23</v>
      </c>
      <c r="C1750" s="21">
        <v>0</v>
      </c>
      <c r="D1750" s="21"/>
      <c r="E1750" s="21">
        <f t="shared" si="1008"/>
        <v>0</v>
      </c>
      <c r="F1750" s="21"/>
      <c r="G1750" s="21"/>
      <c r="H1750" s="22"/>
      <c r="I1750" s="3">
        <f t="shared" si="961"/>
        <v>0</v>
      </c>
    </row>
    <row r="1751" spans="1:9" s="2" customFormat="1" hidden="1" x14ac:dyDescent="0.2">
      <c r="A1751" s="26" t="s">
        <v>24</v>
      </c>
      <c r="B1751" s="53" t="s">
        <v>25</v>
      </c>
      <c r="C1751" s="24">
        <v>0</v>
      </c>
      <c r="D1751" s="24">
        <f t="shared" ref="D1751:H1751" si="1009">SUM(D1752:D1754)</f>
        <v>0</v>
      </c>
      <c r="E1751" s="24">
        <f t="shared" si="1009"/>
        <v>0</v>
      </c>
      <c r="F1751" s="24">
        <f t="shared" si="1009"/>
        <v>0</v>
      </c>
      <c r="G1751" s="24">
        <f t="shared" si="1009"/>
        <v>0</v>
      </c>
      <c r="H1751" s="25">
        <f t="shared" si="1009"/>
        <v>0</v>
      </c>
      <c r="I1751" s="3">
        <f t="shared" si="961"/>
        <v>0</v>
      </c>
    </row>
    <row r="1752" spans="1:9" s="2" customFormat="1" hidden="1" x14ac:dyDescent="0.2">
      <c r="A1752" s="27" t="s">
        <v>13</v>
      </c>
      <c r="B1752" s="52" t="s">
        <v>26</v>
      </c>
      <c r="C1752" s="21">
        <v>0</v>
      </c>
      <c r="D1752" s="21"/>
      <c r="E1752" s="21">
        <f t="shared" ref="E1752:E1754" si="1010">SUM(C1752,D1752)</f>
        <v>0</v>
      </c>
      <c r="F1752" s="21"/>
      <c r="G1752" s="21"/>
      <c r="H1752" s="22"/>
      <c r="I1752" s="3">
        <f t="shared" si="961"/>
        <v>0</v>
      </c>
    </row>
    <row r="1753" spans="1:9" s="2" customFormat="1" hidden="1" x14ac:dyDescent="0.2">
      <c r="A1753" s="27" t="s">
        <v>15</v>
      </c>
      <c r="B1753" s="52" t="s">
        <v>27</v>
      </c>
      <c r="C1753" s="21">
        <v>0</v>
      </c>
      <c r="D1753" s="21"/>
      <c r="E1753" s="21">
        <f t="shared" si="1010"/>
        <v>0</v>
      </c>
      <c r="F1753" s="21"/>
      <c r="G1753" s="21"/>
      <c r="H1753" s="22"/>
      <c r="I1753" s="3">
        <f t="shared" si="961"/>
        <v>0</v>
      </c>
    </row>
    <row r="1754" spans="1:9" s="2" customFormat="1" hidden="1" x14ac:dyDescent="0.2">
      <c r="A1754" s="27" t="s">
        <v>17</v>
      </c>
      <c r="B1754" s="52" t="s">
        <v>28</v>
      </c>
      <c r="C1754" s="21">
        <v>0</v>
      </c>
      <c r="D1754" s="21"/>
      <c r="E1754" s="21">
        <f t="shared" si="1010"/>
        <v>0</v>
      </c>
      <c r="F1754" s="21"/>
      <c r="G1754" s="21"/>
      <c r="H1754" s="22"/>
      <c r="I1754" s="3">
        <f t="shared" ref="I1754:I1820" si="1011">SUM(E1754:H1754)</f>
        <v>0</v>
      </c>
    </row>
    <row r="1755" spans="1:9" s="40" customFormat="1" hidden="1" x14ac:dyDescent="0.2">
      <c r="A1755" s="36" t="s">
        <v>80</v>
      </c>
      <c r="B1755" s="65"/>
      <c r="C1755" s="37">
        <f>SUM(C1756,C1759,C1785,C1782)</f>
        <v>0</v>
      </c>
      <c r="D1755" s="37">
        <f>SUM(D1756,D1759,D1785,D1782)</f>
        <v>0</v>
      </c>
      <c r="E1755" s="37">
        <f t="shared" ref="E1755" si="1012">SUM(E1756,E1759,E1785,E1782)</f>
        <v>0</v>
      </c>
      <c r="F1755" s="37">
        <f t="shared" ref="F1755" si="1013">SUM(F1756,F1759,F1785,F1782)</f>
        <v>0</v>
      </c>
      <c r="G1755" s="37">
        <f t="shared" ref="G1755" si="1014">SUM(G1756,G1759,G1785,G1782)</f>
        <v>0</v>
      </c>
      <c r="H1755" s="38">
        <f t="shared" ref="H1755" si="1015">SUM(H1756,H1759,H1785,H1782)</f>
        <v>0</v>
      </c>
      <c r="I1755" s="3">
        <f t="shared" si="1011"/>
        <v>0</v>
      </c>
    </row>
    <row r="1756" spans="1:9" s="2" customFormat="1" hidden="1" x14ac:dyDescent="0.2">
      <c r="A1756" s="31" t="s">
        <v>30</v>
      </c>
      <c r="B1756" s="55">
        <v>20</v>
      </c>
      <c r="C1756" s="24">
        <v>0</v>
      </c>
      <c r="D1756" s="24">
        <f t="shared" ref="D1756:H1756" si="1016">SUM(D1757)</f>
        <v>0</v>
      </c>
      <c r="E1756" s="24">
        <f t="shared" si="1016"/>
        <v>0</v>
      </c>
      <c r="F1756" s="24">
        <f t="shared" si="1016"/>
        <v>0</v>
      </c>
      <c r="G1756" s="24">
        <f t="shared" si="1016"/>
        <v>0</v>
      </c>
      <c r="H1756" s="25">
        <f t="shared" si="1016"/>
        <v>0</v>
      </c>
      <c r="I1756" s="3">
        <f t="shared" si="1011"/>
        <v>0</v>
      </c>
    </row>
    <row r="1757" spans="1:9" s="2" customFormat="1" hidden="1" x14ac:dyDescent="0.2">
      <c r="A1757" s="27" t="s">
        <v>31</v>
      </c>
      <c r="B1757" s="56" t="s">
        <v>32</v>
      </c>
      <c r="C1757" s="21">
        <v>0</v>
      </c>
      <c r="D1757" s="21"/>
      <c r="E1757" s="21">
        <f>C1757+D1757</f>
        <v>0</v>
      </c>
      <c r="F1757" s="21"/>
      <c r="G1757" s="21"/>
      <c r="H1757" s="22"/>
      <c r="I1757" s="3">
        <f t="shared" si="1011"/>
        <v>0</v>
      </c>
    </row>
    <row r="1758" spans="1:9" s="2" customFormat="1" hidden="1" x14ac:dyDescent="0.2">
      <c r="A1758" s="27"/>
      <c r="B1758" s="51"/>
      <c r="C1758" s="21"/>
      <c r="D1758" s="21"/>
      <c r="E1758" s="21"/>
      <c r="F1758" s="21"/>
      <c r="G1758" s="21"/>
      <c r="H1758" s="22"/>
      <c r="I1758" s="3">
        <f t="shared" si="1011"/>
        <v>0</v>
      </c>
    </row>
    <row r="1759" spans="1:9" s="2" customFormat="1" ht="25.5" hidden="1" x14ac:dyDescent="0.2">
      <c r="A1759" s="110" t="s">
        <v>112</v>
      </c>
      <c r="B1759" s="57">
        <v>60</v>
      </c>
      <c r="C1759" s="24">
        <v>0</v>
      </c>
      <c r="D1759" s="24">
        <f t="shared" ref="D1759:H1759" si="1017">SUM(D1760,D1767,D1774)</f>
        <v>0</v>
      </c>
      <c r="E1759" s="24">
        <f t="shared" si="1017"/>
        <v>0</v>
      </c>
      <c r="F1759" s="24">
        <f t="shared" si="1017"/>
        <v>0</v>
      </c>
      <c r="G1759" s="24">
        <f t="shared" si="1017"/>
        <v>0</v>
      </c>
      <c r="H1759" s="25">
        <f t="shared" si="1017"/>
        <v>0</v>
      </c>
      <c r="I1759" s="3">
        <f t="shared" si="1011"/>
        <v>0</v>
      </c>
    </row>
    <row r="1760" spans="1:9" s="2" customFormat="1" ht="25.5" hidden="1" x14ac:dyDescent="0.2">
      <c r="A1760" s="31" t="s">
        <v>113</v>
      </c>
      <c r="B1760" s="58">
        <v>60</v>
      </c>
      <c r="C1760" s="24">
        <v>0</v>
      </c>
      <c r="D1760" s="24">
        <f t="shared" ref="D1760:H1760" si="1018">SUM(D1764,D1765,D1766)</f>
        <v>0</v>
      </c>
      <c r="E1760" s="24">
        <f t="shared" si="1018"/>
        <v>0</v>
      </c>
      <c r="F1760" s="24">
        <f t="shared" si="1018"/>
        <v>0</v>
      </c>
      <c r="G1760" s="24">
        <f t="shared" si="1018"/>
        <v>0</v>
      </c>
      <c r="H1760" s="25">
        <f t="shared" si="1018"/>
        <v>0</v>
      </c>
      <c r="I1760" s="3">
        <f t="shared" si="1011"/>
        <v>0</v>
      </c>
    </row>
    <row r="1761" spans="1:11" s="2" customFormat="1" hidden="1" x14ac:dyDescent="0.2">
      <c r="A1761" s="32" t="s">
        <v>1</v>
      </c>
      <c r="B1761" s="59"/>
      <c r="C1761" s="24"/>
      <c r="D1761" s="24"/>
      <c r="E1761" s="24"/>
      <c r="F1761" s="24"/>
      <c r="G1761" s="24"/>
      <c r="H1761" s="25"/>
      <c r="I1761" s="3">
        <f t="shared" si="1011"/>
        <v>0</v>
      </c>
    </row>
    <row r="1762" spans="1:11" s="2" customFormat="1" hidden="1" x14ac:dyDescent="0.2">
      <c r="A1762" s="32" t="s">
        <v>36</v>
      </c>
      <c r="B1762" s="59"/>
      <c r="C1762" s="24">
        <v>0</v>
      </c>
      <c r="D1762" s="24"/>
      <c r="E1762" s="24">
        <f t="shared" ref="E1762:H1762" si="1019">E1764+E1765+E1766-E1763</f>
        <v>0</v>
      </c>
      <c r="F1762" s="24">
        <f t="shared" si="1019"/>
        <v>0</v>
      </c>
      <c r="G1762" s="24">
        <f t="shared" si="1019"/>
        <v>0</v>
      </c>
      <c r="H1762" s="25">
        <f t="shared" si="1019"/>
        <v>0</v>
      </c>
      <c r="I1762" s="3">
        <f t="shared" si="1011"/>
        <v>0</v>
      </c>
    </row>
    <row r="1763" spans="1:11" s="2" customFormat="1" hidden="1" x14ac:dyDescent="0.2">
      <c r="A1763" s="32" t="s">
        <v>37</v>
      </c>
      <c r="B1763" s="59"/>
      <c r="C1763" s="24">
        <v>0</v>
      </c>
      <c r="D1763" s="24"/>
      <c r="E1763" s="24">
        <f t="shared" ref="E1763:E1766" si="1020">C1763+D1763</f>
        <v>0</v>
      </c>
      <c r="F1763" s="24"/>
      <c r="G1763" s="24"/>
      <c r="H1763" s="25"/>
      <c r="I1763" s="3">
        <f t="shared" si="1011"/>
        <v>0</v>
      </c>
    </row>
    <row r="1764" spans="1:11" s="2" customFormat="1" hidden="1" x14ac:dyDescent="0.2">
      <c r="A1764" s="20" t="s">
        <v>114</v>
      </c>
      <c r="B1764" s="60" t="s">
        <v>126</v>
      </c>
      <c r="C1764" s="21">
        <v>0</v>
      </c>
      <c r="D1764" s="21"/>
      <c r="E1764" s="21">
        <f t="shared" si="1020"/>
        <v>0</v>
      </c>
      <c r="F1764" s="21"/>
      <c r="G1764" s="21"/>
      <c r="H1764" s="22"/>
      <c r="I1764" s="3">
        <f t="shared" si="1011"/>
        <v>0</v>
      </c>
      <c r="J1764" s="2">
        <v>0.02</v>
      </c>
      <c r="K1764" s="2">
        <v>0.13</v>
      </c>
    </row>
    <row r="1765" spans="1:11" s="2" customFormat="1" hidden="1" x14ac:dyDescent="0.2">
      <c r="A1765" s="20" t="s">
        <v>106</v>
      </c>
      <c r="B1765" s="60" t="s">
        <v>130</v>
      </c>
      <c r="C1765" s="21">
        <v>0</v>
      </c>
      <c r="D1765" s="21"/>
      <c r="E1765" s="21">
        <f t="shared" si="1020"/>
        <v>0</v>
      </c>
      <c r="F1765" s="21"/>
      <c r="G1765" s="21"/>
      <c r="H1765" s="22"/>
      <c r="I1765" s="3">
        <f t="shared" si="1011"/>
        <v>0</v>
      </c>
      <c r="J1765" s="2">
        <v>0.85</v>
      </c>
    </row>
    <row r="1766" spans="1:11" s="2" customFormat="1" hidden="1" x14ac:dyDescent="0.2">
      <c r="A1766" s="20" t="s">
        <v>108</v>
      </c>
      <c r="B1766" s="61" t="s">
        <v>127</v>
      </c>
      <c r="C1766" s="21">
        <v>0</v>
      </c>
      <c r="D1766" s="21"/>
      <c r="E1766" s="21">
        <f t="shared" si="1020"/>
        <v>0</v>
      </c>
      <c r="F1766" s="21"/>
      <c r="G1766" s="21"/>
      <c r="H1766" s="22"/>
      <c r="I1766" s="3">
        <f t="shared" si="1011"/>
        <v>0</v>
      </c>
    </row>
    <row r="1767" spans="1:11" s="2" customFormat="1" hidden="1" x14ac:dyDescent="0.2">
      <c r="A1767" s="31" t="s">
        <v>44</v>
      </c>
      <c r="B1767" s="62" t="s">
        <v>45</v>
      </c>
      <c r="C1767" s="24">
        <v>0</v>
      </c>
      <c r="D1767" s="24">
        <f t="shared" ref="D1767:H1767" si="1021">SUM(D1771,D1772,D1773)</f>
        <v>0</v>
      </c>
      <c r="E1767" s="24">
        <f t="shared" si="1021"/>
        <v>0</v>
      </c>
      <c r="F1767" s="24">
        <f t="shared" si="1021"/>
        <v>0</v>
      </c>
      <c r="G1767" s="24">
        <f t="shared" si="1021"/>
        <v>0</v>
      </c>
      <c r="H1767" s="25">
        <f t="shared" si="1021"/>
        <v>0</v>
      </c>
      <c r="I1767" s="3">
        <f t="shared" si="1011"/>
        <v>0</v>
      </c>
    </row>
    <row r="1768" spans="1:11" s="2" customFormat="1" hidden="1" x14ac:dyDescent="0.2">
      <c r="A1768" s="82" t="s">
        <v>1</v>
      </c>
      <c r="B1768" s="62"/>
      <c r="C1768" s="24"/>
      <c r="D1768" s="24"/>
      <c r="E1768" s="24"/>
      <c r="F1768" s="24"/>
      <c r="G1768" s="24"/>
      <c r="H1768" s="25"/>
      <c r="I1768" s="3">
        <f t="shared" si="1011"/>
        <v>0</v>
      </c>
    </row>
    <row r="1769" spans="1:11" s="2" customFormat="1" hidden="1" x14ac:dyDescent="0.2">
      <c r="A1769" s="32" t="s">
        <v>36</v>
      </c>
      <c r="B1769" s="59"/>
      <c r="C1769" s="24">
        <v>0</v>
      </c>
      <c r="D1769" s="24">
        <f t="shared" ref="D1769:H1769" si="1022">D1771+D1772+D1773-D1770</f>
        <v>0</v>
      </c>
      <c r="E1769" s="24">
        <f t="shared" si="1022"/>
        <v>0</v>
      </c>
      <c r="F1769" s="24">
        <f t="shared" si="1022"/>
        <v>0</v>
      </c>
      <c r="G1769" s="24">
        <f t="shared" si="1022"/>
        <v>0</v>
      </c>
      <c r="H1769" s="25">
        <f t="shared" si="1022"/>
        <v>0</v>
      </c>
      <c r="I1769" s="3">
        <f t="shared" si="1011"/>
        <v>0</v>
      </c>
    </row>
    <row r="1770" spans="1:11" s="2" customFormat="1" hidden="1" x14ac:dyDescent="0.2">
      <c r="A1770" s="32" t="s">
        <v>37</v>
      </c>
      <c r="B1770" s="59"/>
      <c r="C1770" s="24">
        <v>0</v>
      </c>
      <c r="D1770" s="24"/>
      <c r="E1770" s="24">
        <f t="shared" ref="E1770:E1773" si="1023">C1770+D1770</f>
        <v>0</v>
      </c>
      <c r="F1770" s="24"/>
      <c r="G1770" s="24"/>
      <c r="H1770" s="25"/>
      <c r="I1770" s="3">
        <f t="shared" si="1011"/>
        <v>0</v>
      </c>
    </row>
    <row r="1771" spans="1:11" s="2" customFormat="1" hidden="1" x14ac:dyDescent="0.2">
      <c r="A1771" s="20" t="s">
        <v>38</v>
      </c>
      <c r="B1771" s="61" t="s">
        <v>46</v>
      </c>
      <c r="C1771" s="21">
        <v>0</v>
      </c>
      <c r="D1771" s="21"/>
      <c r="E1771" s="21">
        <f t="shared" si="1023"/>
        <v>0</v>
      </c>
      <c r="F1771" s="21"/>
      <c r="G1771" s="21"/>
      <c r="H1771" s="22"/>
      <c r="I1771" s="3">
        <f t="shared" si="1011"/>
        <v>0</v>
      </c>
    </row>
    <row r="1772" spans="1:11" s="2" customFormat="1" hidden="1" x14ac:dyDescent="0.2">
      <c r="A1772" s="20" t="s">
        <v>40</v>
      </c>
      <c r="B1772" s="61" t="s">
        <v>47</v>
      </c>
      <c r="C1772" s="21">
        <v>0</v>
      </c>
      <c r="D1772" s="21"/>
      <c r="E1772" s="21">
        <f t="shared" si="1023"/>
        <v>0</v>
      </c>
      <c r="F1772" s="21"/>
      <c r="G1772" s="21"/>
      <c r="H1772" s="22"/>
      <c r="I1772" s="3">
        <f t="shared" si="1011"/>
        <v>0</v>
      </c>
    </row>
    <row r="1773" spans="1:11" s="2" customFormat="1" hidden="1" x14ac:dyDescent="0.2">
      <c r="A1773" s="20" t="s">
        <v>42</v>
      </c>
      <c r="B1773" s="61" t="s">
        <v>48</v>
      </c>
      <c r="C1773" s="21">
        <v>0</v>
      </c>
      <c r="D1773" s="21"/>
      <c r="E1773" s="21">
        <f t="shared" si="1023"/>
        <v>0</v>
      </c>
      <c r="F1773" s="21"/>
      <c r="G1773" s="21"/>
      <c r="H1773" s="22"/>
      <c r="I1773" s="3">
        <f t="shared" si="1011"/>
        <v>0</v>
      </c>
    </row>
    <row r="1774" spans="1:11" s="2" customFormat="1" hidden="1" x14ac:dyDescent="0.2">
      <c r="A1774" s="31" t="s">
        <v>49</v>
      </c>
      <c r="B1774" s="63" t="s">
        <v>50</v>
      </c>
      <c r="C1774" s="24">
        <v>0</v>
      </c>
      <c r="D1774" s="24">
        <f t="shared" ref="D1774:H1774" si="1024">SUM(D1778,D1779,D1780)</f>
        <v>0</v>
      </c>
      <c r="E1774" s="24">
        <f t="shared" si="1024"/>
        <v>0</v>
      </c>
      <c r="F1774" s="24">
        <f t="shared" si="1024"/>
        <v>0</v>
      </c>
      <c r="G1774" s="24">
        <f t="shared" si="1024"/>
        <v>0</v>
      </c>
      <c r="H1774" s="25">
        <f t="shared" si="1024"/>
        <v>0</v>
      </c>
      <c r="I1774" s="3">
        <f t="shared" si="1011"/>
        <v>0</v>
      </c>
    </row>
    <row r="1775" spans="1:11" s="2" customFormat="1" hidden="1" x14ac:dyDescent="0.2">
      <c r="A1775" s="82" t="s">
        <v>1</v>
      </c>
      <c r="B1775" s="63"/>
      <c r="C1775" s="24"/>
      <c r="D1775" s="24"/>
      <c r="E1775" s="24"/>
      <c r="F1775" s="24"/>
      <c r="G1775" s="24"/>
      <c r="H1775" s="25"/>
      <c r="I1775" s="3">
        <f t="shared" si="1011"/>
        <v>0</v>
      </c>
    </row>
    <row r="1776" spans="1:11" s="2" customFormat="1" hidden="1" x14ac:dyDescent="0.2">
      <c r="A1776" s="32" t="s">
        <v>36</v>
      </c>
      <c r="B1776" s="59"/>
      <c r="C1776" s="24">
        <v>0</v>
      </c>
      <c r="D1776" s="24">
        <f t="shared" ref="D1776:H1776" si="1025">D1778+D1779+D1780-D1777</f>
        <v>0</v>
      </c>
      <c r="E1776" s="24">
        <f t="shared" si="1025"/>
        <v>0</v>
      </c>
      <c r="F1776" s="24">
        <f t="shared" si="1025"/>
        <v>0</v>
      </c>
      <c r="G1776" s="24">
        <f t="shared" si="1025"/>
        <v>0</v>
      </c>
      <c r="H1776" s="25">
        <f t="shared" si="1025"/>
        <v>0</v>
      </c>
      <c r="I1776" s="3">
        <f t="shared" si="1011"/>
        <v>0</v>
      </c>
    </row>
    <row r="1777" spans="1:9" s="2" customFormat="1" hidden="1" x14ac:dyDescent="0.2">
      <c r="A1777" s="32" t="s">
        <v>37</v>
      </c>
      <c r="B1777" s="59"/>
      <c r="C1777" s="24">
        <v>0</v>
      </c>
      <c r="D1777" s="24"/>
      <c r="E1777" s="24">
        <f t="shared" ref="E1777:E1780" si="1026">C1777+D1777</f>
        <v>0</v>
      </c>
      <c r="F1777" s="24"/>
      <c r="G1777" s="24"/>
      <c r="H1777" s="25"/>
      <c r="I1777" s="3">
        <f t="shared" si="1011"/>
        <v>0</v>
      </c>
    </row>
    <row r="1778" spans="1:9" s="2" customFormat="1" hidden="1" x14ac:dyDescent="0.2">
      <c r="A1778" s="20" t="s">
        <v>38</v>
      </c>
      <c r="B1778" s="61" t="s">
        <v>51</v>
      </c>
      <c r="C1778" s="21">
        <v>0</v>
      </c>
      <c r="D1778" s="21"/>
      <c r="E1778" s="21">
        <f t="shared" si="1026"/>
        <v>0</v>
      </c>
      <c r="F1778" s="21"/>
      <c r="G1778" s="21"/>
      <c r="H1778" s="22"/>
      <c r="I1778" s="3">
        <f t="shared" si="1011"/>
        <v>0</v>
      </c>
    </row>
    <row r="1779" spans="1:9" s="2" customFormat="1" hidden="1" x14ac:dyDescent="0.2">
      <c r="A1779" s="20" t="s">
        <v>40</v>
      </c>
      <c r="B1779" s="61" t="s">
        <v>52</v>
      </c>
      <c r="C1779" s="21">
        <v>0</v>
      </c>
      <c r="D1779" s="21"/>
      <c r="E1779" s="21">
        <f t="shared" si="1026"/>
        <v>0</v>
      </c>
      <c r="F1779" s="21"/>
      <c r="G1779" s="21"/>
      <c r="H1779" s="22"/>
      <c r="I1779" s="3">
        <f t="shared" si="1011"/>
        <v>0</v>
      </c>
    </row>
    <row r="1780" spans="1:9" s="2" customFormat="1" hidden="1" x14ac:dyDescent="0.2">
      <c r="A1780" s="20" t="s">
        <v>42</v>
      </c>
      <c r="B1780" s="61" t="s">
        <v>53</v>
      </c>
      <c r="C1780" s="21">
        <v>0</v>
      </c>
      <c r="D1780" s="21"/>
      <c r="E1780" s="21">
        <f t="shared" si="1026"/>
        <v>0</v>
      </c>
      <c r="F1780" s="21"/>
      <c r="G1780" s="21"/>
      <c r="H1780" s="22"/>
      <c r="I1780" s="3">
        <f t="shared" si="1011"/>
        <v>0</v>
      </c>
    </row>
    <row r="1781" spans="1:9" s="2" customFormat="1" hidden="1" x14ac:dyDescent="0.2">
      <c r="A1781" s="83"/>
      <c r="B1781" s="95"/>
      <c r="C1781" s="21"/>
      <c r="D1781" s="21"/>
      <c r="E1781" s="21"/>
      <c r="F1781" s="21"/>
      <c r="G1781" s="21"/>
      <c r="H1781" s="22"/>
      <c r="I1781" s="3">
        <f t="shared" ref="I1781" si="1027">SUM(E1781:H1781)</f>
        <v>0</v>
      </c>
    </row>
    <row r="1782" spans="1:9" s="2" customFormat="1" hidden="1" x14ac:dyDescent="0.2">
      <c r="A1782" s="31" t="s">
        <v>133</v>
      </c>
      <c r="B1782" s="55">
        <v>71</v>
      </c>
      <c r="C1782" s="24">
        <v>0</v>
      </c>
      <c r="D1782" s="24">
        <f t="shared" ref="D1782:H1782" si="1028">SUM(D1783)</f>
        <v>0</v>
      </c>
      <c r="E1782" s="24">
        <f t="shared" si="1028"/>
        <v>0</v>
      </c>
      <c r="F1782" s="24">
        <f t="shared" si="1028"/>
        <v>0</v>
      </c>
      <c r="G1782" s="24">
        <f t="shared" si="1028"/>
        <v>0</v>
      </c>
      <c r="H1782" s="25">
        <f t="shared" si="1028"/>
        <v>0</v>
      </c>
      <c r="I1782" s="3">
        <f t="shared" ref="I1782:I1783" si="1029">SUM(E1782:H1782)</f>
        <v>0</v>
      </c>
    </row>
    <row r="1783" spans="1:9" s="2" customFormat="1" hidden="1" x14ac:dyDescent="0.2">
      <c r="A1783" s="27" t="s">
        <v>134</v>
      </c>
      <c r="B1783" s="56" t="s">
        <v>135</v>
      </c>
      <c r="C1783" s="21">
        <v>0</v>
      </c>
      <c r="D1783" s="21"/>
      <c r="E1783" s="21">
        <f>C1783+D1783</f>
        <v>0</v>
      </c>
      <c r="F1783" s="21"/>
      <c r="G1783" s="21"/>
      <c r="H1783" s="22"/>
      <c r="I1783" s="3">
        <f t="shared" si="1029"/>
        <v>0</v>
      </c>
    </row>
    <row r="1784" spans="1:9" s="2" customFormat="1" hidden="1" x14ac:dyDescent="0.2">
      <c r="A1784" s="83"/>
      <c r="B1784" s="95"/>
      <c r="C1784" s="21"/>
      <c r="D1784" s="21"/>
      <c r="E1784" s="21"/>
      <c r="F1784" s="21"/>
      <c r="G1784" s="21"/>
      <c r="H1784" s="22"/>
      <c r="I1784" s="3">
        <f t="shared" si="1011"/>
        <v>0</v>
      </c>
    </row>
    <row r="1785" spans="1:9" s="2" customFormat="1" hidden="1" x14ac:dyDescent="0.2">
      <c r="A1785" s="26" t="s">
        <v>54</v>
      </c>
      <c r="B1785" s="63" t="s">
        <v>55</v>
      </c>
      <c r="C1785" s="24">
        <v>0</v>
      </c>
      <c r="D1785" s="24"/>
      <c r="E1785" s="24">
        <f>C1785+D1785</f>
        <v>0</v>
      </c>
      <c r="F1785" s="24"/>
      <c r="G1785" s="24"/>
      <c r="H1785" s="25"/>
      <c r="I1785" s="3">
        <f t="shared" si="1011"/>
        <v>0</v>
      </c>
    </row>
    <row r="1786" spans="1:9" s="2" customFormat="1" hidden="1" x14ac:dyDescent="0.2">
      <c r="A1786" s="83"/>
      <c r="B1786" s="95"/>
      <c r="C1786" s="21"/>
      <c r="D1786" s="21"/>
      <c r="E1786" s="21"/>
      <c r="F1786" s="21"/>
      <c r="G1786" s="21"/>
      <c r="H1786" s="22"/>
      <c r="I1786" s="3">
        <f t="shared" si="1011"/>
        <v>0</v>
      </c>
    </row>
    <row r="1787" spans="1:9" s="2" customFormat="1" hidden="1" x14ac:dyDescent="0.2">
      <c r="A1787" s="26" t="s">
        <v>56</v>
      </c>
      <c r="B1787" s="63"/>
      <c r="C1787" s="24">
        <v>0</v>
      </c>
      <c r="D1787" s="24">
        <f t="shared" ref="D1787:H1787" si="1030">D1734-D1755</f>
        <v>0</v>
      </c>
      <c r="E1787" s="24">
        <f t="shared" si="1030"/>
        <v>0</v>
      </c>
      <c r="F1787" s="24">
        <f t="shared" si="1030"/>
        <v>0</v>
      </c>
      <c r="G1787" s="24">
        <f t="shared" si="1030"/>
        <v>0</v>
      </c>
      <c r="H1787" s="25">
        <f t="shared" si="1030"/>
        <v>0</v>
      </c>
      <c r="I1787" s="3">
        <f t="shared" si="1011"/>
        <v>0</v>
      </c>
    </row>
    <row r="1788" spans="1:9" s="2" customFormat="1" hidden="1" x14ac:dyDescent="0.2">
      <c r="A1788" s="81"/>
      <c r="B1788" s="95"/>
      <c r="C1788" s="21"/>
      <c r="D1788" s="21"/>
      <c r="E1788" s="21"/>
      <c r="F1788" s="21"/>
      <c r="G1788" s="21"/>
      <c r="H1788" s="22"/>
      <c r="I1788" s="3">
        <f t="shared" si="1011"/>
        <v>0</v>
      </c>
    </row>
    <row r="1789" spans="1:9" s="6" customFormat="1" ht="25.5" hidden="1" x14ac:dyDescent="0.2">
      <c r="A1789" s="77" t="s">
        <v>73</v>
      </c>
      <c r="B1789" s="78"/>
      <c r="C1789" s="79">
        <v>0</v>
      </c>
      <c r="D1789" s="79">
        <f t="shared" ref="D1789:H1789" si="1031">D1790</f>
        <v>0</v>
      </c>
      <c r="E1789" s="79">
        <f t="shared" si="1031"/>
        <v>0</v>
      </c>
      <c r="F1789" s="79">
        <f t="shared" si="1031"/>
        <v>0</v>
      </c>
      <c r="G1789" s="79">
        <f t="shared" si="1031"/>
        <v>0</v>
      </c>
      <c r="H1789" s="80">
        <f t="shared" si="1031"/>
        <v>0</v>
      </c>
      <c r="I1789" s="3">
        <f t="shared" si="1011"/>
        <v>0</v>
      </c>
    </row>
    <row r="1790" spans="1:9" s="2" customFormat="1" hidden="1" x14ac:dyDescent="0.2">
      <c r="A1790" s="33" t="s">
        <v>61</v>
      </c>
      <c r="B1790" s="64"/>
      <c r="C1790" s="34">
        <v>0</v>
      </c>
      <c r="D1790" s="34">
        <f t="shared" ref="D1790:H1790" si="1032">SUM(D1791,D1792,D1793,D1797)</f>
        <v>0</v>
      </c>
      <c r="E1790" s="34">
        <f t="shared" si="1032"/>
        <v>0</v>
      </c>
      <c r="F1790" s="34">
        <f t="shared" si="1032"/>
        <v>0</v>
      </c>
      <c r="G1790" s="34">
        <f t="shared" si="1032"/>
        <v>0</v>
      </c>
      <c r="H1790" s="35">
        <f t="shared" si="1032"/>
        <v>0</v>
      </c>
      <c r="I1790" s="3">
        <f t="shared" si="1011"/>
        <v>0</v>
      </c>
    </row>
    <row r="1791" spans="1:9" s="2" customFormat="1" hidden="1" x14ac:dyDescent="0.2">
      <c r="A1791" s="20" t="s">
        <v>6</v>
      </c>
      <c r="B1791" s="48"/>
      <c r="C1791" s="21">
        <v>0</v>
      </c>
      <c r="D1791" s="21"/>
      <c r="E1791" s="21">
        <f>SUM(C1791,D1791)</f>
        <v>0</v>
      </c>
      <c r="F1791" s="21"/>
      <c r="G1791" s="21"/>
      <c r="H1791" s="22"/>
      <c r="I1791" s="3">
        <f t="shared" si="1011"/>
        <v>0</v>
      </c>
    </row>
    <row r="1792" spans="1:9" s="2" customFormat="1" hidden="1" x14ac:dyDescent="0.2">
      <c r="A1792" s="20" t="s">
        <v>7</v>
      </c>
      <c r="B1792" s="94"/>
      <c r="C1792" s="21">
        <v>0</v>
      </c>
      <c r="D1792" s="21"/>
      <c r="E1792" s="21">
        <f t="shared" ref="E1792" si="1033">SUM(C1792,D1792)</f>
        <v>0</v>
      </c>
      <c r="F1792" s="21"/>
      <c r="G1792" s="21"/>
      <c r="H1792" s="22"/>
      <c r="I1792" s="3">
        <f t="shared" si="1011"/>
        <v>0</v>
      </c>
    </row>
    <row r="1793" spans="1:9" s="2" customFormat="1" hidden="1" x14ac:dyDescent="0.2">
      <c r="A1793" s="23" t="s">
        <v>111</v>
      </c>
      <c r="B1793" s="49" t="s">
        <v>103</v>
      </c>
      <c r="C1793" s="24">
        <v>0</v>
      </c>
      <c r="D1793" s="24">
        <f>SUM(D1794:D1796)</f>
        <v>0</v>
      </c>
      <c r="E1793" s="24">
        <f>SUM(C1793,D1793)</f>
        <v>0</v>
      </c>
      <c r="F1793" s="24">
        <f t="shared" ref="F1793" si="1034">SUM(F1794:F1796)</f>
        <v>0</v>
      </c>
      <c r="G1793" s="24">
        <f t="shared" ref="G1793:H1793" si="1035">SUM(G1794:G1796)</f>
        <v>0</v>
      </c>
      <c r="H1793" s="25">
        <f t="shared" si="1035"/>
        <v>0</v>
      </c>
      <c r="I1793" s="3">
        <f t="shared" si="1011"/>
        <v>0</v>
      </c>
    </row>
    <row r="1794" spans="1:9" s="2" customFormat="1" hidden="1" x14ac:dyDescent="0.2">
      <c r="A1794" s="109" t="s">
        <v>104</v>
      </c>
      <c r="B1794" s="48" t="s">
        <v>105</v>
      </c>
      <c r="C1794" s="21">
        <v>0</v>
      </c>
      <c r="D1794" s="21"/>
      <c r="E1794" s="21">
        <f t="shared" ref="E1794:E1796" si="1036">SUM(C1794,D1794)</f>
        <v>0</v>
      </c>
      <c r="F1794" s="21"/>
      <c r="G1794" s="21"/>
      <c r="H1794" s="22"/>
      <c r="I1794" s="3">
        <f t="shared" si="1011"/>
        <v>0</v>
      </c>
    </row>
    <row r="1795" spans="1:9" s="2" customFormat="1" hidden="1" x14ac:dyDescent="0.2">
      <c r="A1795" s="109" t="s">
        <v>106</v>
      </c>
      <c r="B1795" s="48" t="s">
        <v>107</v>
      </c>
      <c r="C1795" s="21">
        <v>0</v>
      </c>
      <c r="D1795" s="21"/>
      <c r="E1795" s="21">
        <f t="shared" si="1036"/>
        <v>0</v>
      </c>
      <c r="F1795" s="21"/>
      <c r="G1795" s="21"/>
      <c r="H1795" s="22"/>
      <c r="I1795" s="3">
        <f t="shared" si="1011"/>
        <v>0</v>
      </c>
    </row>
    <row r="1796" spans="1:9" s="2" customFormat="1" hidden="1" x14ac:dyDescent="0.2">
      <c r="A1796" s="109" t="s">
        <v>108</v>
      </c>
      <c r="B1796" s="48" t="s">
        <v>109</v>
      </c>
      <c r="C1796" s="21">
        <v>0</v>
      </c>
      <c r="D1796" s="21"/>
      <c r="E1796" s="21">
        <f t="shared" si="1036"/>
        <v>0</v>
      </c>
      <c r="F1796" s="21"/>
      <c r="G1796" s="21"/>
      <c r="H1796" s="22"/>
      <c r="I1796" s="3">
        <f t="shared" si="1011"/>
        <v>0</v>
      </c>
    </row>
    <row r="1797" spans="1:9" s="2" customFormat="1" ht="25.5" hidden="1" x14ac:dyDescent="0.2">
      <c r="A1797" s="23" t="s">
        <v>9</v>
      </c>
      <c r="B1797" s="49" t="s">
        <v>10</v>
      </c>
      <c r="C1797" s="24">
        <v>0</v>
      </c>
      <c r="D1797" s="24">
        <f t="shared" ref="D1797:H1797" si="1037">SUM(D1798,D1802,D1806)</f>
        <v>0</v>
      </c>
      <c r="E1797" s="24">
        <f t="shared" si="1037"/>
        <v>0</v>
      </c>
      <c r="F1797" s="24">
        <f t="shared" si="1037"/>
        <v>0</v>
      </c>
      <c r="G1797" s="24">
        <f t="shared" si="1037"/>
        <v>0</v>
      </c>
      <c r="H1797" s="25">
        <f t="shared" si="1037"/>
        <v>0</v>
      </c>
      <c r="I1797" s="3">
        <f t="shared" si="1011"/>
        <v>0</v>
      </c>
    </row>
    <row r="1798" spans="1:9" s="2" customFormat="1" hidden="1" x14ac:dyDescent="0.2">
      <c r="A1798" s="26" t="s">
        <v>11</v>
      </c>
      <c r="B1798" s="50" t="s">
        <v>12</v>
      </c>
      <c r="C1798" s="24">
        <v>0</v>
      </c>
      <c r="D1798" s="24">
        <f t="shared" ref="D1798:H1798" si="1038">SUM(D1799:D1801)</f>
        <v>0</v>
      </c>
      <c r="E1798" s="24">
        <f t="shared" si="1038"/>
        <v>0</v>
      </c>
      <c r="F1798" s="24">
        <f t="shared" si="1038"/>
        <v>0</v>
      </c>
      <c r="G1798" s="24">
        <f t="shared" si="1038"/>
        <v>0</v>
      </c>
      <c r="H1798" s="25">
        <f t="shared" si="1038"/>
        <v>0</v>
      </c>
      <c r="I1798" s="3">
        <f t="shared" si="1011"/>
        <v>0</v>
      </c>
    </row>
    <row r="1799" spans="1:9" s="2" customFormat="1" hidden="1" x14ac:dyDescent="0.2">
      <c r="A1799" s="27" t="s">
        <v>13</v>
      </c>
      <c r="B1799" s="51" t="s">
        <v>14</v>
      </c>
      <c r="C1799" s="21">
        <v>0</v>
      </c>
      <c r="D1799" s="21"/>
      <c r="E1799" s="21">
        <f t="shared" ref="E1799:E1801" si="1039">SUM(C1799,D1799)</f>
        <v>0</v>
      </c>
      <c r="F1799" s="21"/>
      <c r="G1799" s="21"/>
      <c r="H1799" s="22"/>
      <c r="I1799" s="3">
        <f t="shared" si="1011"/>
        <v>0</v>
      </c>
    </row>
    <row r="1800" spans="1:9" s="2" customFormat="1" hidden="1" x14ac:dyDescent="0.2">
      <c r="A1800" s="27" t="s">
        <v>15</v>
      </c>
      <c r="B1800" s="52" t="s">
        <v>16</v>
      </c>
      <c r="C1800" s="21">
        <v>0</v>
      </c>
      <c r="D1800" s="21"/>
      <c r="E1800" s="21">
        <f t="shared" si="1039"/>
        <v>0</v>
      </c>
      <c r="F1800" s="21"/>
      <c r="G1800" s="21"/>
      <c r="H1800" s="22"/>
      <c r="I1800" s="3">
        <f t="shared" si="1011"/>
        <v>0</v>
      </c>
    </row>
    <row r="1801" spans="1:9" s="2" customFormat="1" hidden="1" x14ac:dyDescent="0.2">
      <c r="A1801" s="27" t="s">
        <v>17</v>
      </c>
      <c r="B1801" s="52" t="s">
        <v>18</v>
      </c>
      <c r="C1801" s="21">
        <v>0</v>
      </c>
      <c r="D1801" s="21"/>
      <c r="E1801" s="21">
        <f t="shared" si="1039"/>
        <v>0</v>
      </c>
      <c r="F1801" s="21"/>
      <c r="G1801" s="21"/>
      <c r="H1801" s="22"/>
      <c r="I1801" s="3">
        <f t="shared" si="1011"/>
        <v>0</v>
      </c>
    </row>
    <row r="1802" spans="1:9" s="2" customFormat="1" hidden="1" x14ac:dyDescent="0.2">
      <c r="A1802" s="26" t="s">
        <v>19</v>
      </c>
      <c r="B1802" s="53" t="s">
        <v>20</v>
      </c>
      <c r="C1802" s="24">
        <v>0</v>
      </c>
      <c r="D1802" s="24">
        <f t="shared" ref="D1802:H1802" si="1040">SUM(D1803:D1805)</f>
        <v>0</v>
      </c>
      <c r="E1802" s="24">
        <f t="shared" si="1040"/>
        <v>0</v>
      </c>
      <c r="F1802" s="24">
        <f t="shared" si="1040"/>
        <v>0</v>
      </c>
      <c r="G1802" s="24">
        <f t="shared" si="1040"/>
        <v>0</v>
      </c>
      <c r="H1802" s="25">
        <f t="shared" si="1040"/>
        <v>0</v>
      </c>
      <c r="I1802" s="3">
        <f t="shared" si="1011"/>
        <v>0</v>
      </c>
    </row>
    <row r="1803" spans="1:9" s="2" customFormat="1" hidden="1" x14ac:dyDescent="0.2">
      <c r="A1803" s="27" t="s">
        <v>13</v>
      </c>
      <c r="B1803" s="52" t="s">
        <v>21</v>
      </c>
      <c r="C1803" s="21">
        <v>0</v>
      </c>
      <c r="D1803" s="21"/>
      <c r="E1803" s="21">
        <f t="shared" ref="E1803:E1805" si="1041">SUM(C1803,D1803)</f>
        <v>0</v>
      </c>
      <c r="F1803" s="21"/>
      <c r="G1803" s="21"/>
      <c r="H1803" s="22"/>
      <c r="I1803" s="3">
        <f t="shared" si="1011"/>
        <v>0</v>
      </c>
    </row>
    <row r="1804" spans="1:9" s="2" customFormat="1" hidden="1" x14ac:dyDescent="0.2">
      <c r="A1804" s="27" t="s">
        <v>15</v>
      </c>
      <c r="B1804" s="52" t="s">
        <v>22</v>
      </c>
      <c r="C1804" s="21">
        <v>0</v>
      </c>
      <c r="D1804" s="21"/>
      <c r="E1804" s="21">
        <f t="shared" si="1041"/>
        <v>0</v>
      </c>
      <c r="F1804" s="21"/>
      <c r="G1804" s="21"/>
      <c r="H1804" s="22"/>
      <c r="I1804" s="3">
        <f t="shared" si="1011"/>
        <v>0</v>
      </c>
    </row>
    <row r="1805" spans="1:9" s="2" customFormat="1" hidden="1" x14ac:dyDescent="0.2">
      <c r="A1805" s="27" t="s">
        <v>17</v>
      </c>
      <c r="B1805" s="52" t="s">
        <v>23</v>
      </c>
      <c r="C1805" s="21">
        <v>0</v>
      </c>
      <c r="D1805" s="21"/>
      <c r="E1805" s="21">
        <f t="shared" si="1041"/>
        <v>0</v>
      </c>
      <c r="F1805" s="21"/>
      <c r="G1805" s="21"/>
      <c r="H1805" s="22"/>
      <c r="I1805" s="3">
        <f t="shared" si="1011"/>
        <v>0</v>
      </c>
    </row>
    <row r="1806" spans="1:9" s="2" customFormat="1" hidden="1" x14ac:dyDescent="0.2">
      <c r="A1806" s="26" t="s">
        <v>24</v>
      </c>
      <c r="B1806" s="53" t="s">
        <v>25</v>
      </c>
      <c r="C1806" s="24">
        <v>0</v>
      </c>
      <c r="D1806" s="24">
        <f t="shared" ref="D1806:H1806" si="1042">SUM(D1807:D1809)</f>
        <v>0</v>
      </c>
      <c r="E1806" s="24">
        <f t="shared" si="1042"/>
        <v>0</v>
      </c>
      <c r="F1806" s="24">
        <f t="shared" si="1042"/>
        <v>0</v>
      </c>
      <c r="G1806" s="24">
        <f t="shared" si="1042"/>
        <v>0</v>
      </c>
      <c r="H1806" s="25">
        <f t="shared" si="1042"/>
        <v>0</v>
      </c>
      <c r="I1806" s="3">
        <f t="shared" si="1011"/>
        <v>0</v>
      </c>
    </row>
    <row r="1807" spans="1:9" s="2" customFormat="1" hidden="1" x14ac:dyDescent="0.2">
      <c r="A1807" s="27" t="s">
        <v>13</v>
      </c>
      <c r="B1807" s="52" t="s">
        <v>26</v>
      </c>
      <c r="C1807" s="21">
        <v>0</v>
      </c>
      <c r="D1807" s="21"/>
      <c r="E1807" s="21">
        <f t="shared" ref="E1807:E1809" si="1043">SUM(C1807,D1807)</f>
        <v>0</v>
      </c>
      <c r="F1807" s="21"/>
      <c r="G1807" s="21"/>
      <c r="H1807" s="22"/>
      <c r="I1807" s="3">
        <f t="shared" si="1011"/>
        <v>0</v>
      </c>
    </row>
    <row r="1808" spans="1:9" s="2" customFormat="1" hidden="1" x14ac:dyDescent="0.2">
      <c r="A1808" s="27" t="s">
        <v>15</v>
      </c>
      <c r="B1808" s="52" t="s">
        <v>27</v>
      </c>
      <c r="C1808" s="21">
        <v>0</v>
      </c>
      <c r="D1808" s="21"/>
      <c r="E1808" s="21">
        <f t="shared" si="1043"/>
        <v>0</v>
      </c>
      <c r="F1808" s="21"/>
      <c r="G1808" s="21"/>
      <c r="H1808" s="22"/>
      <c r="I1808" s="3">
        <f t="shared" si="1011"/>
        <v>0</v>
      </c>
    </row>
    <row r="1809" spans="1:9" s="2" customFormat="1" hidden="1" x14ac:dyDescent="0.2">
      <c r="A1809" s="27" t="s">
        <v>17</v>
      </c>
      <c r="B1809" s="52" t="s">
        <v>28</v>
      </c>
      <c r="C1809" s="21">
        <v>0</v>
      </c>
      <c r="D1809" s="21"/>
      <c r="E1809" s="21">
        <f t="shared" si="1043"/>
        <v>0</v>
      </c>
      <c r="F1809" s="21"/>
      <c r="G1809" s="21"/>
      <c r="H1809" s="22"/>
      <c r="I1809" s="3">
        <f t="shared" si="1011"/>
        <v>0</v>
      </c>
    </row>
    <row r="1810" spans="1:9" s="2" customFormat="1" hidden="1" x14ac:dyDescent="0.2">
      <c r="A1810" s="33" t="s">
        <v>80</v>
      </c>
      <c r="B1810" s="64"/>
      <c r="C1810" s="37">
        <f>SUM(C1811,C1814,C1840,C1837)</f>
        <v>0</v>
      </c>
      <c r="D1810" s="37">
        <f>SUM(D1811,D1814,D1840,D1837)</f>
        <v>0</v>
      </c>
      <c r="E1810" s="37">
        <f t="shared" ref="E1810" si="1044">SUM(E1811,E1814,E1840,E1837)</f>
        <v>0</v>
      </c>
      <c r="F1810" s="37">
        <f t="shared" ref="F1810" si="1045">SUM(F1811,F1814,F1840,F1837)</f>
        <v>0</v>
      </c>
      <c r="G1810" s="37">
        <f t="shared" ref="G1810" si="1046">SUM(G1811,G1814,G1840,G1837)</f>
        <v>0</v>
      </c>
      <c r="H1810" s="38">
        <f t="shared" ref="H1810" si="1047">SUM(H1811,H1814,H1840,H1837)</f>
        <v>0</v>
      </c>
      <c r="I1810" s="3">
        <f t="shared" si="1011"/>
        <v>0</v>
      </c>
    </row>
    <row r="1811" spans="1:9" s="2" customFormat="1" hidden="1" x14ac:dyDescent="0.2">
      <c r="A1811" s="31" t="s">
        <v>30</v>
      </c>
      <c r="B1811" s="55">
        <v>20</v>
      </c>
      <c r="C1811" s="24">
        <v>0</v>
      </c>
      <c r="D1811" s="24">
        <f t="shared" ref="D1811:H1811" si="1048">SUM(D1812)</f>
        <v>0</v>
      </c>
      <c r="E1811" s="24">
        <f t="shared" si="1048"/>
        <v>0</v>
      </c>
      <c r="F1811" s="24">
        <f t="shared" si="1048"/>
        <v>0</v>
      </c>
      <c r="G1811" s="24">
        <f t="shared" si="1048"/>
        <v>0</v>
      </c>
      <c r="H1811" s="25">
        <f t="shared" si="1048"/>
        <v>0</v>
      </c>
      <c r="I1811" s="3">
        <f t="shared" si="1011"/>
        <v>0</v>
      </c>
    </row>
    <row r="1812" spans="1:9" s="2" customFormat="1" hidden="1" x14ac:dyDescent="0.2">
      <c r="A1812" s="27" t="s">
        <v>31</v>
      </c>
      <c r="B1812" s="56" t="s">
        <v>32</v>
      </c>
      <c r="C1812" s="21">
        <v>0</v>
      </c>
      <c r="D1812" s="21"/>
      <c r="E1812" s="21">
        <f>C1812+D1812</f>
        <v>0</v>
      </c>
      <c r="F1812" s="21"/>
      <c r="G1812" s="21"/>
      <c r="H1812" s="22"/>
      <c r="I1812" s="3">
        <f t="shared" si="1011"/>
        <v>0</v>
      </c>
    </row>
    <row r="1813" spans="1:9" s="2" customFormat="1" hidden="1" x14ac:dyDescent="0.2">
      <c r="A1813" s="27"/>
      <c r="B1813" s="51"/>
      <c r="C1813" s="21"/>
      <c r="D1813" s="21"/>
      <c r="E1813" s="21"/>
      <c r="F1813" s="21"/>
      <c r="G1813" s="21"/>
      <c r="H1813" s="22"/>
      <c r="I1813" s="3">
        <f t="shared" si="1011"/>
        <v>0</v>
      </c>
    </row>
    <row r="1814" spans="1:9" s="2" customFormat="1" ht="25.5" hidden="1" x14ac:dyDescent="0.2">
      <c r="A1814" s="110" t="s">
        <v>112</v>
      </c>
      <c r="B1814" s="57">
        <v>60</v>
      </c>
      <c r="C1814" s="24">
        <v>0</v>
      </c>
      <c r="D1814" s="24">
        <f t="shared" ref="D1814:H1814" si="1049">SUM(D1815,D1822,D1829)</f>
        <v>0</v>
      </c>
      <c r="E1814" s="24">
        <f t="shared" si="1049"/>
        <v>0</v>
      </c>
      <c r="F1814" s="24">
        <f t="shared" si="1049"/>
        <v>0</v>
      </c>
      <c r="G1814" s="24">
        <f t="shared" si="1049"/>
        <v>0</v>
      </c>
      <c r="H1814" s="25">
        <f t="shared" si="1049"/>
        <v>0</v>
      </c>
      <c r="I1814" s="3">
        <f t="shared" si="1011"/>
        <v>0</v>
      </c>
    </row>
    <row r="1815" spans="1:9" s="2" customFormat="1" ht="25.5" hidden="1" x14ac:dyDescent="0.2">
      <c r="A1815" s="31" t="s">
        <v>113</v>
      </c>
      <c r="B1815" s="58">
        <v>60</v>
      </c>
      <c r="C1815" s="24">
        <v>0</v>
      </c>
      <c r="D1815" s="24">
        <f t="shared" ref="D1815:H1815" si="1050">SUM(D1819,D1820,D1821)</f>
        <v>0</v>
      </c>
      <c r="E1815" s="24">
        <f t="shared" si="1050"/>
        <v>0</v>
      </c>
      <c r="F1815" s="24">
        <f t="shared" si="1050"/>
        <v>0</v>
      </c>
      <c r="G1815" s="24">
        <f t="shared" si="1050"/>
        <v>0</v>
      </c>
      <c r="H1815" s="25">
        <f t="shared" si="1050"/>
        <v>0</v>
      </c>
      <c r="I1815" s="3">
        <f t="shared" si="1011"/>
        <v>0</v>
      </c>
    </row>
    <row r="1816" spans="1:9" s="2" customFormat="1" hidden="1" x14ac:dyDescent="0.2">
      <c r="A1816" s="32" t="s">
        <v>1</v>
      </c>
      <c r="B1816" s="59"/>
      <c r="C1816" s="24"/>
      <c r="D1816" s="24"/>
      <c r="E1816" s="24"/>
      <c r="F1816" s="24"/>
      <c r="G1816" s="24"/>
      <c r="H1816" s="25"/>
      <c r="I1816" s="3">
        <f t="shared" si="1011"/>
        <v>0</v>
      </c>
    </row>
    <row r="1817" spans="1:9" s="2" customFormat="1" hidden="1" x14ac:dyDescent="0.2">
      <c r="A1817" s="32" t="s">
        <v>36</v>
      </c>
      <c r="B1817" s="59"/>
      <c r="C1817" s="24">
        <v>0</v>
      </c>
      <c r="D1817" s="24">
        <f t="shared" ref="D1817:H1817" si="1051">D1819+D1820+D1821-D1818</f>
        <v>0</v>
      </c>
      <c r="E1817" s="24">
        <f t="shared" si="1051"/>
        <v>0</v>
      </c>
      <c r="F1817" s="24">
        <f t="shared" si="1051"/>
        <v>0</v>
      </c>
      <c r="G1817" s="24">
        <f t="shared" si="1051"/>
        <v>0</v>
      </c>
      <c r="H1817" s="25">
        <f t="shared" si="1051"/>
        <v>0</v>
      </c>
      <c r="I1817" s="3">
        <f t="shared" si="1011"/>
        <v>0</v>
      </c>
    </row>
    <row r="1818" spans="1:9" s="2" customFormat="1" hidden="1" x14ac:dyDescent="0.2">
      <c r="A1818" s="32" t="s">
        <v>37</v>
      </c>
      <c r="B1818" s="59"/>
      <c r="C1818" s="24">
        <v>0</v>
      </c>
      <c r="D1818" s="24"/>
      <c r="E1818" s="24">
        <f t="shared" ref="E1818:E1821" si="1052">C1818+D1818</f>
        <v>0</v>
      </c>
      <c r="F1818" s="24"/>
      <c r="G1818" s="24"/>
      <c r="H1818" s="25"/>
      <c r="I1818" s="3">
        <f t="shared" si="1011"/>
        <v>0</v>
      </c>
    </row>
    <row r="1819" spans="1:9" s="2" customFormat="1" hidden="1" x14ac:dyDescent="0.2">
      <c r="A1819" s="20" t="s">
        <v>114</v>
      </c>
      <c r="B1819" s="60" t="s">
        <v>126</v>
      </c>
      <c r="C1819" s="21">
        <v>0</v>
      </c>
      <c r="D1819" s="21"/>
      <c r="E1819" s="21">
        <f t="shared" si="1052"/>
        <v>0</v>
      </c>
      <c r="F1819" s="21"/>
      <c r="G1819" s="21"/>
      <c r="H1819" s="22"/>
      <c r="I1819" s="3">
        <f t="shared" si="1011"/>
        <v>0</v>
      </c>
    </row>
    <row r="1820" spans="1:9" s="2" customFormat="1" hidden="1" x14ac:dyDescent="0.2">
      <c r="A1820" s="20" t="s">
        <v>106</v>
      </c>
      <c r="B1820" s="60" t="s">
        <v>130</v>
      </c>
      <c r="C1820" s="21">
        <v>0</v>
      </c>
      <c r="D1820" s="21"/>
      <c r="E1820" s="21">
        <f t="shared" si="1052"/>
        <v>0</v>
      </c>
      <c r="F1820" s="21"/>
      <c r="G1820" s="21"/>
      <c r="H1820" s="22"/>
      <c r="I1820" s="3">
        <f t="shared" si="1011"/>
        <v>0</v>
      </c>
    </row>
    <row r="1821" spans="1:9" s="2" customFormat="1" hidden="1" x14ac:dyDescent="0.2">
      <c r="A1821" s="20" t="s">
        <v>108</v>
      </c>
      <c r="B1821" s="61" t="s">
        <v>127</v>
      </c>
      <c r="C1821" s="21">
        <v>0</v>
      </c>
      <c r="D1821" s="21"/>
      <c r="E1821" s="21">
        <f t="shared" si="1052"/>
        <v>0</v>
      </c>
      <c r="F1821" s="21"/>
      <c r="G1821" s="21"/>
      <c r="H1821" s="22"/>
      <c r="I1821" s="3">
        <f t="shared" ref="I1821:I1887" si="1053">SUM(E1821:H1821)</f>
        <v>0</v>
      </c>
    </row>
    <row r="1822" spans="1:9" s="2" customFormat="1" hidden="1" x14ac:dyDescent="0.2">
      <c r="A1822" s="31" t="s">
        <v>44</v>
      </c>
      <c r="B1822" s="62" t="s">
        <v>45</v>
      </c>
      <c r="C1822" s="24">
        <v>0</v>
      </c>
      <c r="D1822" s="24">
        <f t="shared" ref="D1822:H1822" si="1054">SUM(D1826,D1827,D1828)</f>
        <v>0</v>
      </c>
      <c r="E1822" s="24">
        <f t="shared" si="1054"/>
        <v>0</v>
      </c>
      <c r="F1822" s="24">
        <f t="shared" si="1054"/>
        <v>0</v>
      </c>
      <c r="G1822" s="24">
        <f t="shared" si="1054"/>
        <v>0</v>
      </c>
      <c r="H1822" s="25">
        <f t="shared" si="1054"/>
        <v>0</v>
      </c>
      <c r="I1822" s="3">
        <f t="shared" si="1053"/>
        <v>0</v>
      </c>
    </row>
    <row r="1823" spans="1:9" s="2" customFormat="1" hidden="1" x14ac:dyDescent="0.2">
      <c r="A1823" s="82" t="s">
        <v>1</v>
      </c>
      <c r="B1823" s="62"/>
      <c r="C1823" s="24"/>
      <c r="D1823" s="24"/>
      <c r="E1823" s="24"/>
      <c r="F1823" s="24"/>
      <c r="G1823" s="24"/>
      <c r="H1823" s="25"/>
      <c r="I1823" s="3">
        <f t="shared" si="1053"/>
        <v>0</v>
      </c>
    </row>
    <row r="1824" spans="1:9" s="2" customFormat="1" hidden="1" x14ac:dyDescent="0.2">
      <c r="A1824" s="32" t="s">
        <v>36</v>
      </c>
      <c r="B1824" s="59"/>
      <c r="C1824" s="24">
        <v>0</v>
      </c>
      <c r="D1824" s="24">
        <f t="shared" ref="D1824:H1824" si="1055">D1826+D1827+D1828-D1825</f>
        <v>0</v>
      </c>
      <c r="E1824" s="24">
        <f t="shared" si="1055"/>
        <v>0</v>
      </c>
      <c r="F1824" s="24">
        <f t="shared" si="1055"/>
        <v>0</v>
      </c>
      <c r="G1824" s="24">
        <f t="shared" si="1055"/>
        <v>0</v>
      </c>
      <c r="H1824" s="25">
        <f t="shared" si="1055"/>
        <v>0</v>
      </c>
      <c r="I1824" s="3">
        <f t="shared" si="1053"/>
        <v>0</v>
      </c>
    </row>
    <row r="1825" spans="1:11" s="2" customFormat="1" hidden="1" x14ac:dyDescent="0.2">
      <c r="A1825" s="32" t="s">
        <v>37</v>
      </c>
      <c r="B1825" s="59"/>
      <c r="C1825" s="24">
        <v>0</v>
      </c>
      <c r="D1825" s="24"/>
      <c r="E1825" s="24">
        <f t="shared" ref="E1825:E1828" si="1056">C1825+D1825</f>
        <v>0</v>
      </c>
      <c r="F1825" s="24"/>
      <c r="G1825" s="24"/>
      <c r="H1825" s="25"/>
      <c r="I1825" s="3">
        <f t="shared" si="1053"/>
        <v>0</v>
      </c>
    </row>
    <row r="1826" spans="1:11" s="2" customFormat="1" hidden="1" x14ac:dyDescent="0.2">
      <c r="A1826" s="20" t="s">
        <v>38</v>
      </c>
      <c r="B1826" s="61" t="s">
        <v>46</v>
      </c>
      <c r="C1826" s="21">
        <v>0</v>
      </c>
      <c r="D1826" s="21"/>
      <c r="E1826" s="21">
        <f t="shared" si="1056"/>
        <v>0</v>
      </c>
      <c r="F1826" s="21"/>
      <c r="G1826" s="21"/>
      <c r="H1826" s="22"/>
      <c r="I1826" s="3">
        <f t="shared" si="1053"/>
        <v>0</v>
      </c>
    </row>
    <row r="1827" spans="1:11" s="2" customFormat="1" hidden="1" x14ac:dyDescent="0.2">
      <c r="A1827" s="20" t="s">
        <v>40</v>
      </c>
      <c r="B1827" s="61" t="s">
        <v>47</v>
      </c>
      <c r="C1827" s="21">
        <v>0</v>
      </c>
      <c r="D1827" s="21"/>
      <c r="E1827" s="21">
        <f t="shared" si="1056"/>
        <v>0</v>
      </c>
      <c r="F1827" s="21"/>
      <c r="G1827" s="21"/>
      <c r="H1827" s="22"/>
      <c r="I1827" s="3">
        <f t="shared" si="1053"/>
        <v>0</v>
      </c>
    </row>
    <row r="1828" spans="1:11" s="2" customFormat="1" hidden="1" x14ac:dyDescent="0.2">
      <c r="A1828" s="20" t="s">
        <v>42</v>
      </c>
      <c r="B1828" s="61" t="s">
        <v>48</v>
      </c>
      <c r="C1828" s="21">
        <v>0</v>
      </c>
      <c r="D1828" s="21"/>
      <c r="E1828" s="21">
        <f t="shared" si="1056"/>
        <v>0</v>
      </c>
      <c r="F1828" s="21"/>
      <c r="G1828" s="21"/>
      <c r="H1828" s="22"/>
      <c r="I1828" s="3">
        <f t="shared" si="1053"/>
        <v>0</v>
      </c>
    </row>
    <row r="1829" spans="1:11" s="2" customFormat="1" hidden="1" x14ac:dyDescent="0.2">
      <c r="A1829" s="31" t="s">
        <v>49</v>
      </c>
      <c r="B1829" s="63" t="s">
        <v>50</v>
      </c>
      <c r="C1829" s="24">
        <v>0</v>
      </c>
      <c r="D1829" s="24">
        <f t="shared" ref="D1829:H1829" si="1057">SUM(D1833,D1834,D1835)</f>
        <v>0</v>
      </c>
      <c r="E1829" s="24">
        <f t="shared" si="1057"/>
        <v>0</v>
      </c>
      <c r="F1829" s="24">
        <f t="shared" si="1057"/>
        <v>0</v>
      </c>
      <c r="G1829" s="24">
        <f t="shared" si="1057"/>
        <v>0</v>
      </c>
      <c r="H1829" s="25">
        <f t="shared" si="1057"/>
        <v>0</v>
      </c>
      <c r="I1829" s="3">
        <f t="shared" si="1053"/>
        <v>0</v>
      </c>
    </row>
    <row r="1830" spans="1:11" s="2" customFormat="1" hidden="1" x14ac:dyDescent="0.2">
      <c r="A1830" s="82" t="s">
        <v>1</v>
      </c>
      <c r="B1830" s="63"/>
      <c r="C1830" s="24"/>
      <c r="D1830" s="24"/>
      <c r="E1830" s="24"/>
      <c r="F1830" s="24"/>
      <c r="G1830" s="24"/>
      <c r="H1830" s="25"/>
      <c r="I1830" s="3">
        <f t="shared" si="1053"/>
        <v>0</v>
      </c>
    </row>
    <row r="1831" spans="1:11" s="2" customFormat="1" hidden="1" x14ac:dyDescent="0.2">
      <c r="A1831" s="32" t="s">
        <v>36</v>
      </c>
      <c r="B1831" s="59"/>
      <c r="C1831" s="24">
        <v>0</v>
      </c>
      <c r="D1831" s="24">
        <f t="shared" ref="D1831:H1831" si="1058">D1833+D1834+D1835-D1832</f>
        <v>0</v>
      </c>
      <c r="E1831" s="24">
        <f t="shared" si="1058"/>
        <v>0</v>
      </c>
      <c r="F1831" s="24">
        <f t="shared" si="1058"/>
        <v>0</v>
      </c>
      <c r="G1831" s="24">
        <f t="shared" si="1058"/>
        <v>0</v>
      </c>
      <c r="H1831" s="25">
        <f t="shared" si="1058"/>
        <v>0</v>
      </c>
      <c r="I1831" s="3">
        <f t="shared" si="1053"/>
        <v>0</v>
      </c>
    </row>
    <row r="1832" spans="1:11" s="2" customFormat="1" hidden="1" x14ac:dyDescent="0.2">
      <c r="A1832" s="32" t="s">
        <v>37</v>
      </c>
      <c r="B1832" s="59"/>
      <c r="C1832" s="24">
        <v>0</v>
      </c>
      <c r="D1832" s="24"/>
      <c r="E1832" s="24">
        <f>C1832+D1832</f>
        <v>0</v>
      </c>
      <c r="F1832" s="24"/>
      <c r="G1832" s="24"/>
      <c r="H1832" s="25"/>
      <c r="I1832" s="3">
        <f t="shared" si="1053"/>
        <v>0</v>
      </c>
    </row>
    <row r="1833" spans="1:11" s="2" customFormat="1" hidden="1" x14ac:dyDescent="0.2">
      <c r="A1833" s="20" t="s">
        <v>38</v>
      </c>
      <c r="B1833" s="61" t="s">
        <v>51</v>
      </c>
      <c r="C1833" s="21">
        <v>0</v>
      </c>
      <c r="D1833" s="21"/>
      <c r="E1833" s="21">
        <f t="shared" ref="E1833:E1835" si="1059">C1833+D1833</f>
        <v>0</v>
      </c>
      <c r="F1833" s="21"/>
      <c r="G1833" s="21"/>
      <c r="H1833" s="22"/>
      <c r="I1833" s="3">
        <f t="shared" si="1053"/>
        <v>0</v>
      </c>
      <c r="J1833" s="2">
        <v>0.05</v>
      </c>
      <c r="K1833" s="2">
        <v>0.05</v>
      </c>
    </row>
    <row r="1834" spans="1:11" s="2" customFormat="1" hidden="1" x14ac:dyDescent="0.2">
      <c r="A1834" s="20" t="s">
        <v>40</v>
      </c>
      <c r="B1834" s="61" t="s">
        <v>52</v>
      </c>
      <c r="C1834" s="21">
        <v>0</v>
      </c>
      <c r="D1834" s="21"/>
      <c r="E1834" s="21">
        <f t="shared" si="1059"/>
        <v>0</v>
      </c>
      <c r="F1834" s="21"/>
      <c r="G1834" s="21"/>
      <c r="H1834" s="22"/>
      <c r="I1834" s="3">
        <f t="shared" si="1053"/>
        <v>0</v>
      </c>
      <c r="J1834" s="2">
        <v>0.9</v>
      </c>
    </row>
    <row r="1835" spans="1:11" s="2" customFormat="1" hidden="1" x14ac:dyDescent="0.2">
      <c r="A1835" s="20" t="s">
        <v>42</v>
      </c>
      <c r="B1835" s="61" t="s">
        <v>53</v>
      </c>
      <c r="C1835" s="21">
        <v>0</v>
      </c>
      <c r="D1835" s="21"/>
      <c r="E1835" s="21">
        <f t="shared" si="1059"/>
        <v>0</v>
      </c>
      <c r="F1835" s="21"/>
      <c r="G1835" s="21"/>
      <c r="H1835" s="22"/>
      <c r="I1835" s="3">
        <f t="shared" si="1053"/>
        <v>0</v>
      </c>
    </row>
    <row r="1836" spans="1:11" s="2" customFormat="1" hidden="1" x14ac:dyDescent="0.2">
      <c r="A1836" s="83"/>
      <c r="B1836" s="95"/>
      <c r="C1836" s="21"/>
      <c r="D1836" s="21"/>
      <c r="E1836" s="21"/>
      <c r="F1836" s="21"/>
      <c r="G1836" s="21"/>
      <c r="H1836" s="22"/>
      <c r="I1836" s="3">
        <f t="shared" ref="I1836" si="1060">SUM(E1836:H1836)</f>
        <v>0</v>
      </c>
    </row>
    <row r="1837" spans="1:11" s="2" customFormat="1" hidden="1" x14ac:dyDescent="0.2">
      <c r="A1837" s="178" t="s">
        <v>133</v>
      </c>
      <c r="B1837" s="55">
        <v>71</v>
      </c>
      <c r="C1837" s="24">
        <v>0</v>
      </c>
      <c r="D1837" s="24">
        <f t="shared" ref="D1837:H1837" si="1061">SUM(D1838)</f>
        <v>0</v>
      </c>
      <c r="E1837" s="24">
        <f t="shared" si="1061"/>
        <v>0</v>
      </c>
      <c r="F1837" s="24">
        <f t="shared" si="1061"/>
        <v>0</v>
      </c>
      <c r="G1837" s="24">
        <f t="shared" si="1061"/>
        <v>0</v>
      </c>
      <c r="H1837" s="25">
        <f t="shared" si="1061"/>
        <v>0</v>
      </c>
      <c r="I1837" s="3">
        <f t="shared" ref="I1837:I1838" si="1062">SUM(E1837:H1837)</f>
        <v>0</v>
      </c>
    </row>
    <row r="1838" spans="1:11" s="2" customFormat="1" hidden="1" x14ac:dyDescent="0.2">
      <c r="A1838" s="179" t="s">
        <v>134</v>
      </c>
      <c r="B1838" s="56" t="s">
        <v>135</v>
      </c>
      <c r="C1838" s="21">
        <v>0</v>
      </c>
      <c r="D1838" s="21"/>
      <c r="E1838" s="21">
        <f>C1838+D1838</f>
        <v>0</v>
      </c>
      <c r="F1838" s="21"/>
      <c r="G1838" s="21"/>
      <c r="H1838" s="22"/>
      <c r="I1838" s="3">
        <f t="shared" si="1062"/>
        <v>0</v>
      </c>
    </row>
    <row r="1839" spans="1:11" s="2" customFormat="1" hidden="1" x14ac:dyDescent="0.2">
      <c r="A1839" s="83"/>
      <c r="B1839" s="95"/>
      <c r="C1839" s="21"/>
      <c r="D1839" s="21"/>
      <c r="E1839" s="21"/>
      <c r="F1839" s="21"/>
      <c r="G1839" s="21"/>
      <c r="H1839" s="22"/>
      <c r="I1839" s="3">
        <f t="shared" si="1053"/>
        <v>0</v>
      </c>
    </row>
    <row r="1840" spans="1:11" s="2" customFormat="1" hidden="1" x14ac:dyDescent="0.2">
      <c r="A1840" s="26" t="s">
        <v>54</v>
      </c>
      <c r="B1840" s="63" t="s">
        <v>55</v>
      </c>
      <c r="C1840" s="24">
        <v>0</v>
      </c>
      <c r="D1840" s="24"/>
      <c r="E1840" s="24">
        <f>C1840+D1840</f>
        <v>0</v>
      </c>
      <c r="F1840" s="24"/>
      <c r="G1840" s="24"/>
      <c r="H1840" s="25"/>
      <c r="I1840" s="3">
        <f t="shared" si="1053"/>
        <v>0</v>
      </c>
    </row>
    <row r="1841" spans="1:9" s="2" customFormat="1" hidden="1" x14ac:dyDescent="0.2">
      <c r="A1841" s="83"/>
      <c r="B1841" s="95"/>
      <c r="C1841" s="21"/>
      <c r="D1841" s="21"/>
      <c r="E1841" s="21"/>
      <c r="F1841" s="21"/>
      <c r="G1841" s="21"/>
      <c r="H1841" s="22"/>
      <c r="I1841" s="3">
        <f t="shared" si="1053"/>
        <v>0</v>
      </c>
    </row>
    <row r="1842" spans="1:9" s="2" customFormat="1" hidden="1" x14ac:dyDescent="0.2">
      <c r="A1842" s="26" t="s">
        <v>56</v>
      </c>
      <c r="B1842" s="63"/>
      <c r="C1842" s="24">
        <v>0</v>
      </c>
      <c r="D1842" s="24">
        <f t="shared" ref="D1842:H1842" si="1063">D1789-D1810</f>
        <v>0</v>
      </c>
      <c r="E1842" s="24">
        <f t="shared" si="1063"/>
        <v>0</v>
      </c>
      <c r="F1842" s="24">
        <f t="shared" si="1063"/>
        <v>0</v>
      </c>
      <c r="G1842" s="24">
        <f t="shared" si="1063"/>
        <v>0</v>
      </c>
      <c r="H1842" s="25">
        <f t="shared" si="1063"/>
        <v>0</v>
      </c>
      <c r="I1842" s="3">
        <f t="shared" si="1053"/>
        <v>0</v>
      </c>
    </row>
    <row r="1843" spans="1:9" s="6" customFormat="1" ht="38.25" hidden="1" x14ac:dyDescent="0.2">
      <c r="A1843" s="77" t="s">
        <v>74</v>
      </c>
      <c r="B1843" s="78"/>
      <c r="C1843" s="79">
        <v>0</v>
      </c>
      <c r="D1843" s="79">
        <f t="shared" ref="D1843:H1843" si="1064">D1844</f>
        <v>0</v>
      </c>
      <c r="E1843" s="79">
        <f t="shared" si="1064"/>
        <v>0</v>
      </c>
      <c r="F1843" s="79">
        <f t="shared" si="1064"/>
        <v>0</v>
      </c>
      <c r="G1843" s="79">
        <f t="shared" si="1064"/>
        <v>0</v>
      </c>
      <c r="H1843" s="80">
        <f t="shared" si="1064"/>
        <v>0</v>
      </c>
      <c r="I1843" s="3">
        <f t="shared" si="1053"/>
        <v>0</v>
      </c>
    </row>
    <row r="1844" spans="1:9" s="2" customFormat="1" hidden="1" x14ac:dyDescent="0.2">
      <c r="A1844" s="33" t="s">
        <v>61</v>
      </c>
      <c r="B1844" s="64"/>
      <c r="C1844" s="34">
        <v>0</v>
      </c>
      <c r="D1844" s="34">
        <f t="shared" ref="D1844:H1844" si="1065">SUM(D1845,D1846,D1847,D1851)</f>
        <v>0</v>
      </c>
      <c r="E1844" s="34">
        <f t="shared" si="1065"/>
        <v>0</v>
      </c>
      <c r="F1844" s="34">
        <f t="shared" si="1065"/>
        <v>0</v>
      </c>
      <c r="G1844" s="34">
        <f t="shared" si="1065"/>
        <v>0</v>
      </c>
      <c r="H1844" s="35">
        <f t="shared" si="1065"/>
        <v>0</v>
      </c>
      <c r="I1844" s="3">
        <f t="shared" si="1053"/>
        <v>0</v>
      </c>
    </row>
    <row r="1845" spans="1:9" s="2" customFormat="1" hidden="1" x14ac:dyDescent="0.2">
      <c r="A1845" s="20" t="s">
        <v>6</v>
      </c>
      <c r="B1845" s="48"/>
      <c r="C1845" s="21">
        <v>0</v>
      </c>
      <c r="D1845" s="21"/>
      <c r="E1845" s="21">
        <f>SUM(C1845,D1845)</f>
        <v>0</v>
      </c>
      <c r="F1845" s="21"/>
      <c r="G1845" s="21"/>
      <c r="H1845" s="22"/>
      <c r="I1845" s="3">
        <f t="shared" si="1053"/>
        <v>0</v>
      </c>
    </row>
    <row r="1846" spans="1:9" s="2" customFormat="1" hidden="1" x14ac:dyDescent="0.2">
      <c r="A1846" s="20" t="s">
        <v>7</v>
      </c>
      <c r="B1846" s="94"/>
      <c r="C1846" s="21">
        <v>0</v>
      </c>
      <c r="D1846" s="21"/>
      <c r="E1846" s="21">
        <f t="shared" ref="E1846" si="1066">SUM(C1846,D1846)</f>
        <v>0</v>
      </c>
      <c r="F1846" s="21"/>
      <c r="G1846" s="21"/>
      <c r="H1846" s="22"/>
      <c r="I1846" s="3">
        <f t="shared" si="1053"/>
        <v>0</v>
      </c>
    </row>
    <row r="1847" spans="1:9" s="2" customFormat="1" hidden="1" x14ac:dyDescent="0.2">
      <c r="A1847" s="23" t="s">
        <v>111</v>
      </c>
      <c r="B1847" s="49" t="s">
        <v>103</v>
      </c>
      <c r="C1847" s="24">
        <v>0</v>
      </c>
      <c r="D1847" s="24">
        <f>SUM(D1848:D1850)</f>
        <v>0</v>
      </c>
      <c r="E1847" s="24">
        <f>SUM(C1847,D1847)</f>
        <v>0</v>
      </c>
      <c r="F1847" s="24">
        <f t="shared" ref="F1847" si="1067">SUM(F1848:F1850)</f>
        <v>0</v>
      </c>
      <c r="G1847" s="24">
        <f t="shared" ref="G1847:H1847" si="1068">SUM(G1848:G1850)</f>
        <v>0</v>
      </c>
      <c r="H1847" s="25">
        <f t="shared" si="1068"/>
        <v>0</v>
      </c>
      <c r="I1847" s="3">
        <f t="shared" si="1053"/>
        <v>0</v>
      </c>
    </row>
    <row r="1848" spans="1:9" s="2" customFormat="1" hidden="1" x14ac:dyDescent="0.2">
      <c r="A1848" s="109" t="s">
        <v>104</v>
      </c>
      <c r="B1848" s="48" t="s">
        <v>105</v>
      </c>
      <c r="C1848" s="21">
        <v>0</v>
      </c>
      <c r="D1848" s="21"/>
      <c r="E1848" s="21">
        <f t="shared" ref="E1848:E1850" si="1069">SUM(C1848,D1848)</f>
        <v>0</v>
      </c>
      <c r="F1848" s="21"/>
      <c r="G1848" s="21"/>
      <c r="H1848" s="22"/>
      <c r="I1848" s="3">
        <f t="shared" si="1053"/>
        <v>0</v>
      </c>
    </row>
    <row r="1849" spans="1:9" s="2" customFormat="1" hidden="1" x14ac:dyDescent="0.2">
      <c r="A1849" s="109" t="s">
        <v>106</v>
      </c>
      <c r="B1849" s="48" t="s">
        <v>107</v>
      </c>
      <c r="C1849" s="21">
        <v>0</v>
      </c>
      <c r="D1849" s="21"/>
      <c r="E1849" s="21">
        <f t="shared" si="1069"/>
        <v>0</v>
      </c>
      <c r="F1849" s="21"/>
      <c r="G1849" s="21"/>
      <c r="H1849" s="22"/>
      <c r="I1849" s="3">
        <f t="shared" si="1053"/>
        <v>0</v>
      </c>
    </row>
    <row r="1850" spans="1:9" s="2" customFormat="1" hidden="1" x14ac:dyDescent="0.2">
      <c r="A1850" s="109" t="s">
        <v>108</v>
      </c>
      <c r="B1850" s="48" t="s">
        <v>109</v>
      </c>
      <c r="C1850" s="21">
        <v>0</v>
      </c>
      <c r="D1850" s="21"/>
      <c r="E1850" s="21">
        <f t="shared" si="1069"/>
        <v>0</v>
      </c>
      <c r="F1850" s="21"/>
      <c r="G1850" s="21"/>
      <c r="H1850" s="22"/>
      <c r="I1850" s="3">
        <f t="shared" si="1053"/>
        <v>0</v>
      </c>
    </row>
    <row r="1851" spans="1:9" s="2" customFormat="1" ht="25.5" hidden="1" x14ac:dyDescent="0.2">
      <c r="A1851" s="23" t="s">
        <v>9</v>
      </c>
      <c r="B1851" s="49" t="s">
        <v>10</v>
      </c>
      <c r="C1851" s="24">
        <v>0</v>
      </c>
      <c r="D1851" s="24">
        <f t="shared" ref="D1851:H1851" si="1070">SUM(D1852,D1856,D1860)</f>
        <v>0</v>
      </c>
      <c r="E1851" s="24">
        <f t="shared" si="1070"/>
        <v>0</v>
      </c>
      <c r="F1851" s="24">
        <f t="shared" si="1070"/>
        <v>0</v>
      </c>
      <c r="G1851" s="24">
        <f t="shared" si="1070"/>
        <v>0</v>
      </c>
      <c r="H1851" s="25">
        <f t="shared" si="1070"/>
        <v>0</v>
      </c>
      <c r="I1851" s="3">
        <f t="shared" si="1053"/>
        <v>0</v>
      </c>
    </row>
    <row r="1852" spans="1:9" s="2" customFormat="1" hidden="1" x14ac:dyDescent="0.2">
      <c r="A1852" s="26" t="s">
        <v>11</v>
      </c>
      <c r="B1852" s="50" t="s">
        <v>12</v>
      </c>
      <c r="C1852" s="24">
        <v>0</v>
      </c>
      <c r="D1852" s="24">
        <f t="shared" ref="D1852:H1852" si="1071">SUM(D1853:D1855)</f>
        <v>0</v>
      </c>
      <c r="E1852" s="24">
        <f t="shared" si="1071"/>
        <v>0</v>
      </c>
      <c r="F1852" s="24">
        <f t="shared" si="1071"/>
        <v>0</v>
      </c>
      <c r="G1852" s="24">
        <f t="shared" si="1071"/>
        <v>0</v>
      </c>
      <c r="H1852" s="25">
        <f t="shared" si="1071"/>
        <v>0</v>
      </c>
      <c r="I1852" s="3">
        <f t="shared" si="1053"/>
        <v>0</v>
      </c>
    </row>
    <row r="1853" spans="1:9" s="2" customFormat="1" hidden="1" x14ac:dyDescent="0.2">
      <c r="A1853" s="27" t="s">
        <v>13</v>
      </c>
      <c r="B1853" s="51" t="s">
        <v>14</v>
      </c>
      <c r="C1853" s="21">
        <v>0</v>
      </c>
      <c r="D1853" s="21"/>
      <c r="E1853" s="21">
        <f t="shared" ref="E1853:E1855" si="1072">SUM(C1853,D1853)</f>
        <v>0</v>
      </c>
      <c r="F1853" s="21"/>
      <c r="G1853" s="21"/>
      <c r="H1853" s="22"/>
      <c r="I1853" s="3">
        <f t="shared" si="1053"/>
        <v>0</v>
      </c>
    </row>
    <row r="1854" spans="1:9" s="2" customFormat="1" hidden="1" x14ac:dyDescent="0.2">
      <c r="A1854" s="27" t="s">
        <v>15</v>
      </c>
      <c r="B1854" s="52" t="s">
        <v>16</v>
      </c>
      <c r="C1854" s="21">
        <v>0</v>
      </c>
      <c r="D1854" s="21"/>
      <c r="E1854" s="21">
        <f t="shared" si="1072"/>
        <v>0</v>
      </c>
      <c r="F1854" s="21"/>
      <c r="G1854" s="21"/>
      <c r="H1854" s="22"/>
      <c r="I1854" s="3">
        <f t="shared" si="1053"/>
        <v>0</v>
      </c>
    </row>
    <row r="1855" spans="1:9" s="2" customFormat="1" hidden="1" x14ac:dyDescent="0.2">
      <c r="A1855" s="27" t="s">
        <v>17</v>
      </c>
      <c r="B1855" s="52" t="s">
        <v>18</v>
      </c>
      <c r="C1855" s="21">
        <v>0</v>
      </c>
      <c r="D1855" s="21"/>
      <c r="E1855" s="21">
        <f t="shared" si="1072"/>
        <v>0</v>
      </c>
      <c r="F1855" s="21"/>
      <c r="G1855" s="21"/>
      <c r="H1855" s="22"/>
      <c r="I1855" s="3">
        <f t="shared" si="1053"/>
        <v>0</v>
      </c>
    </row>
    <row r="1856" spans="1:9" s="2" customFormat="1" hidden="1" x14ac:dyDescent="0.2">
      <c r="A1856" s="26" t="s">
        <v>19</v>
      </c>
      <c r="B1856" s="53" t="s">
        <v>20</v>
      </c>
      <c r="C1856" s="24">
        <v>0</v>
      </c>
      <c r="D1856" s="24">
        <f t="shared" ref="D1856:H1856" si="1073">SUM(D1857:D1859)</f>
        <v>0</v>
      </c>
      <c r="E1856" s="24">
        <f t="shared" si="1073"/>
        <v>0</v>
      </c>
      <c r="F1856" s="24">
        <f t="shared" si="1073"/>
        <v>0</v>
      </c>
      <c r="G1856" s="24">
        <f t="shared" si="1073"/>
        <v>0</v>
      </c>
      <c r="H1856" s="25">
        <f t="shared" si="1073"/>
        <v>0</v>
      </c>
      <c r="I1856" s="3">
        <f t="shared" si="1053"/>
        <v>0</v>
      </c>
    </row>
    <row r="1857" spans="1:9" s="2" customFormat="1" hidden="1" x14ac:dyDescent="0.2">
      <c r="A1857" s="27" t="s">
        <v>13</v>
      </c>
      <c r="B1857" s="52" t="s">
        <v>21</v>
      </c>
      <c r="C1857" s="21">
        <v>0</v>
      </c>
      <c r="D1857" s="21"/>
      <c r="E1857" s="21">
        <f t="shared" ref="E1857:E1859" si="1074">SUM(C1857,D1857)</f>
        <v>0</v>
      </c>
      <c r="F1857" s="21"/>
      <c r="G1857" s="21"/>
      <c r="H1857" s="22"/>
      <c r="I1857" s="3">
        <f t="shared" si="1053"/>
        <v>0</v>
      </c>
    </row>
    <row r="1858" spans="1:9" s="2" customFormat="1" hidden="1" x14ac:dyDescent="0.2">
      <c r="A1858" s="27" t="s">
        <v>15</v>
      </c>
      <c r="B1858" s="52" t="s">
        <v>22</v>
      </c>
      <c r="C1858" s="21">
        <v>0</v>
      </c>
      <c r="D1858" s="21"/>
      <c r="E1858" s="21">
        <f t="shared" si="1074"/>
        <v>0</v>
      </c>
      <c r="F1858" s="21"/>
      <c r="G1858" s="21"/>
      <c r="H1858" s="22"/>
      <c r="I1858" s="3">
        <f t="shared" si="1053"/>
        <v>0</v>
      </c>
    </row>
    <row r="1859" spans="1:9" s="2" customFormat="1" hidden="1" x14ac:dyDescent="0.2">
      <c r="A1859" s="27" t="s">
        <v>17</v>
      </c>
      <c r="B1859" s="52" t="s">
        <v>23</v>
      </c>
      <c r="C1859" s="21">
        <v>0</v>
      </c>
      <c r="D1859" s="21"/>
      <c r="E1859" s="21">
        <f t="shared" si="1074"/>
        <v>0</v>
      </c>
      <c r="F1859" s="21"/>
      <c r="G1859" s="21"/>
      <c r="H1859" s="22"/>
      <c r="I1859" s="3">
        <f t="shared" si="1053"/>
        <v>0</v>
      </c>
    </row>
    <row r="1860" spans="1:9" s="2" customFormat="1" hidden="1" x14ac:dyDescent="0.2">
      <c r="A1860" s="26" t="s">
        <v>24</v>
      </c>
      <c r="B1860" s="53" t="s">
        <v>25</v>
      </c>
      <c r="C1860" s="24">
        <v>0</v>
      </c>
      <c r="D1860" s="24">
        <f t="shared" ref="D1860:H1860" si="1075">SUM(D1861:D1863)</f>
        <v>0</v>
      </c>
      <c r="E1860" s="24">
        <f t="shared" si="1075"/>
        <v>0</v>
      </c>
      <c r="F1860" s="24">
        <f t="shared" si="1075"/>
        <v>0</v>
      </c>
      <c r="G1860" s="24">
        <f t="shared" si="1075"/>
        <v>0</v>
      </c>
      <c r="H1860" s="25">
        <f t="shared" si="1075"/>
        <v>0</v>
      </c>
      <c r="I1860" s="3">
        <f t="shared" si="1053"/>
        <v>0</v>
      </c>
    </row>
    <row r="1861" spans="1:9" s="2" customFormat="1" hidden="1" x14ac:dyDescent="0.2">
      <c r="A1861" s="27" t="s">
        <v>13</v>
      </c>
      <c r="B1861" s="52" t="s">
        <v>26</v>
      </c>
      <c r="C1861" s="21">
        <v>0</v>
      </c>
      <c r="D1861" s="21"/>
      <c r="E1861" s="21">
        <f t="shared" ref="E1861:E1863" si="1076">SUM(C1861,D1861)</f>
        <v>0</v>
      </c>
      <c r="F1861" s="21"/>
      <c r="G1861" s="21"/>
      <c r="H1861" s="22"/>
      <c r="I1861" s="3">
        <f t="shared" si="1053"/>
        <v>0</v>
      </c>
    </row>
    <row r="1862" spans="1:9" s="2" customFormat="1" hidden="1" x14ac:dyDescent="0.2">
      <c r="A1862" s="27" t="s">
        <v>15</v>
      </c>
      <c r="B1862" s="52" t="s">
        <v>27</v>
      </c>
      <c r="C1862" s="21">
        <v>0</v>
      </c>
      <c r="D1862" s="21"/>
      <c r="E1862" s="21">
        <f t="shared" si="1076"/>
        <v>0</v>
      </c>
      <c r="F1862" s="21"/>
      <c r="G1862" s="21"/>
      <c r="H1862" s="22"/>
      <c r="I1862" s="3">
        <f t="shared" si="1053"/>
        <v>0</v>
      </c>
    </row>
    <row r="1863" spans="1:9" s="2" customFormat="1" hidden="1" x14ac:dyDescent="0.2">
      <c r="A1863" s="27" t="s">
        <v>17</v>
      </c>
      <c r="B1863" s="52" t="s">
        <v>28</v>
      </c>
      <c r="C1863" s="21">
        <v>0</v>
      </c>
      <c r="D1863" s="21"/>
      <c r="E1863" s="21">
        <f t="shared" si="1076"/>
        <v>0</v>
      </c>
      <c r="F1863" s="21"/>
      <c r="G1863" s="21"/>
      <c r="H1863" s="22"/>
      <c r="I1863" s="3">
        <f t="shared" si="1053"/>
        <v>0</v>
      </c>
    </row>
    <row r="1864" spans="1:9" s="2" customFormat="1" hidden="1" x14ac:dyDescent="0.2">
      <c r="A1864" s="33" t="s">
        <v>80</v>
      </c>
      <c r="B1864" s="64"/>
      <c r="C1864" s="37">
        <f>SUM(C1865,C1868,C1894,C1891)</f>
        <v>0</v>
      </c>
      <c r="D1864" s="37">
        <f>SUM(D1865,D1868,D1894,D1891)</f>
        <v>0</v>
      </c>
      <c r="E1864" s="37">
        <f t="shared" ref="E1864" si="1077">SUM(E1865,E1868,E1894,E1891)</f>
        <v>0</v>
      </c>
      <c r="F1864" s="37">
        <f t="shared" ref="F1864" si="1078">SUM(F1865,F1868,F1894,F1891)</f>
        <v>0</v>
      </c>
      <c r="G1864" s="37">
        <f t="shared" ref="G1864" si="1079">SUM(G1865,G1868,G1894,G1891)</f>
        <v>0</v>
      </c>
      <c r="H1864" s="38">
        <f t="shared" ref="H1864" si="1080">SUM(H1865,H1868,H1894,H1891)</f>
        <v>0</v>
      </c>
      <c r="I1864" s="3">
        <f t="shared" si="1053"/>
        <v>0</v>
      </c>
    </row>
    <row r="1865" spans="1:9" s="2" customFormat="1" hidden="1" x14ac:dyDescent="0.2">
      <c r="A1865" s="31" t="s">
        <v>30</v>
      </c>
      <c r="B1865" s="55">
        <v>20</v>
      </c>
      <c r="C1865" s="24">
        <v>0</v>
      </c>
      <c r="D1865" s="24">
        <f t="shared" ref="D1865:H1865" si="1081">SUM(D1866)</f>
        <v>0</v>
      </c>
      <c r="E1865" s="24">
        <f t="shared" si="1081"/>
        <v>0</v>
      </c>
      <c r="F1865" s="24">
        <f t="shared" si="1081"/>
        <v>0</v>
      </c>
      <c r="G1865" s="24">
        <f t="shared" si="1081"/>
        <v>0</v>
      </c>
      <c r="H1865" s="25">
        <f t="shared" si="1081"/>
        <v>0</v>
      </c>
      <c r="I1865" s="3">
        <f t="shared" si="1053"/>
        <v>0</v>
      </c>
    </row>
    <row r="1866" spans="1:9" s="2" customFormat="1" hidden="1" x14ac:dyDescent="0.2">
      <c r="A1866" s="27" t="s">
        <v>31</v>
      </c>
      <c r="B1866" s="56" t="s">
        <v>32</v>
      </c>
      <c r="C1866" s="21">
        <v>0</v>
      </c>
      <c r="D1866" s="21"/>
      <c r="E1866" s="21">
        <f>C1866+D1866</f>
        <v>0</v>
      </c>
      <c r="F1866" s="21"/>
      <c r="G1866" s="21"/>
      <c r="H1866" s="22"/>
      <c r="I1866" s="3">
        <f t="shared" si="1053"/>
        <v>0</v>
      </c>
    </row>
    <row r="1867" spans="1:9" s="2" customFormat="1" hidden="1" x14ac:dyDescent="0.2">
      <c r="A1867" s="27"/>
      <c r="B1867" s="51"/>
      <c r="C1867" s="21"/>
      <c r="D1867" s="21"/>
      <c r="E1867" s="21"/>
      <c r="F1867" s="21"/>
      <c r="G1867" s="21"/>
      <c r="H1867" s="22"/>
      <c r="I1867" s="3">
        <f t="shared" si="1053"/>
        <v>0</v>
      </c>
    </row>
    <row r="1868" spans="1:9" s="2" customFormat="1" ht="25.5" hidden="1" x14ac:dyDescent="0.2">
      <c r="A1868" s="110" t="s">
        <v>112</v>
      </c>
      <c r="B1868" s="57">
        <v>60</v>
      </c>
      <c r="C1868" s="24">
        <v>0</v>
      </c>
      <c r="D1868" s="24">
        <f t="shared" ref="D1868:H1868" si="1082">SUM(D1869,D1876,D1883)</f>
        <v>0</v>
      </c>
      <c r="E1868" s="24">
        <f t="shared" si="1082"/>
        <v>0</v>
      </c>
      <c r="F1868" s="24">
        <f t="shared" si="1082"/>
        <v>0</v>
      </c>
      <c r="G1868" s="24">
        <f t="shared" si="1082"/>
        <v>0</v>
      </c>
      <c r="H1868" s="25">
        <f t="shared" si="1082"/>
        <v>0</v>
      </c>
      <c r="I1868" s="3">
        <f t="shared" si="1053"/>
        <v>0</v>
      </c>
    </row>
    <row r="1869" spans="1:9" s="2" customFormat="1" ht="25.5" hidden="1" x14ac:dyDescent="0.2">
      <c r="A1869" s="31" t="s">
        <v>113</v>
      </c>
      <c r="B1869" s="58">
        <v>60</v>
      </c>
      <c r="C1869" s="24">
        <v>0</v>
      </c>
      <c r="D1869" s="24">
        <f t="shared" ref="D1869:H1869" si="1083">SUM(D1873,D1874,D1875)</f>
        <v>0</v>
      </c>
      <c r="E1869" s="24">
        <f t="shared" si="1083"/>
        <v>0</v>
      </c>
      <c r="F1869" s="24">
        <f t="shared" si="1083"/>
        <v>0</v>
      </c>
      <c r="G1869" s="24">
        <f t="shared" si="1083"/>
        <v>0</v>
      </c>
      <c r="H1869" s="25">
        <f t="shared" si="1083"/>
        <v>0</v>
      </c>
      <c r="I1869" s="3">
        <f t="shared" si="1053"/>
        <v>0</v>
      </c>
    </row>
    <row r="1870" spans="1:9" s="2" customFormat="1" hidden="1" x14ac:dyDescent="0.2">
      <c r="A1870" s="32" t="s">
        <v>1</v>
      </c>
      <c r="B1870" s="59"/>
      <c r="C1870" s="24"/>
      <c r="D1870" s="24"/>
      <c r="E1870" s="24"/>
      <c r="F1870" s="24"/>
      <c r="G1870" s="24"/>
      <c r="H1870" s="25"/>
      <c r="I1870" s="3">
        <f t="shared" si="1053"/>
        <v>0</v>
      </c>
    </row>
    <row r="1871" spans="1:9" s="2" customFormat="1" hidden="1" x14ac:dyDescent="0.2">
      <c r="A1871" s="32" t="s">
        <v>36</v>
      </c>
      <c r="B1871" s="59"/>
      <c r="C1871" s="24">
        <v>0</v>
      </c>
      <c r="D1871" s="24">
        <f t="shared" ref="D1871:H1871" si="1084">D1873+D1874+D1875-D1872</f>
        <v>0</v>
      </c>
      <c r="E1871" s="24">
        <f t="shared" si="1084"/>
        <v>0</v>
      </c>
      <c r="F1871" s="24">
        <f t="shared" si="1084"/>
        <v>0</v>
      </c>
      <c r="G1871" s="24">
        <f t="shared" si="1084"/>
        <v>0</v>
      </c>
      <c r="H1871" s="25">
        <f t="shared" si="1084"/>
        <v>0</v>
      </c>
      <c r="I1871" s="3">
        <f t="shared" si="1053"/>
        <v>0</v>
      </c>
    </row>
    <row r="1872" spans="1:9" s="2" customFormat="1" hidden="1" x14ac:dyDescent="0.2">
      <c r="A1872" s="32" t="s">
        <v>37</v>
      </c>
      <c r="B1872" s="59"/>
      <c r="C1872" s="24">
        <v>0</v>
      </c>
      <c r="D1872" s="24"/>
      <c r="E1872" s="24">
        <f t="shared" ref="E1872:E1875" si="1085">C1872+D1872</f>
        <v>0</v>
      </c>
      <c r="F1872" s="24"/>
      <c r="G1872" s="24"/>
      <c r="H1872" s="25"/>
      <c r="I1872" s="3">
        <f t="shared" si="1053"/>
        <v>0</v>
      </c>
    </row>
    <row r="1873" spans="1:11" s="2" customFormat="1" hidden="1" x14ac:dyDescent="0.2">
      <c r="A1873" s="20" t="s">
        <v>114</v>
      </c>
      <c r="B1873" s="60" t="s">
        <v>126</v>
      </c>
      <c r="C1873" s="21">
        <v>0</v>
      </c>
      <c r="D1873" s="21"/>
      <c r="E1873" s="21">
        <f t="shared" si="1085"/>
        <v>0</v>
      </c>
      <c r="F1873" s="21"/>
      <c r="G1873" s="21"/>
      <c r="H1873" s="22"/>
      <c r="I1873" s="3">
        <f t="shared" si="1053"/>
        <v>0</v>
      </c>
    </row>
    <row r="1874" spans="1:11" s="2" customFormat="1" hidden="1" x14ac:dyDescent="0.2">
      <c r="A1874" s="20" t="s">
        <v>106</v>
      </c>
      <c r="B1874" s="60" t="s">
        <v>130</v>
      </c>
      <c r="C1874" s="21">
        <v>0</v>
      </c>
      <c r="D1874" s="21"/>
      <c r="E1874" s="21">
        <f t="shared" si="1085"/>
        <v>0</v>
      </c>
      <c r="F1874" s="21"/>
      <c r="G1874" s="21"/>
      <c r="H1874" s="22"/>
      <c r="I1874" s="3">
        <f t="shared" si="1053"/>
        <v>0</v>
      </c>
    </row>
    <row r="1875" spans="1:11" s="2" customFormat="1" hidden="1" x14ac:dyDescent="0.2">
      <c r="A1875" s="20" t="s">
        <v>108</v>
      </c>
      <c r="B1875" s="61" t="s">
        <v>127</v>
      </c>
      <c r="C1875" s="21">
        <v>0</v>
      </c>
      <c r="D1875" s="21"/>
      <c r="E1875" s="21">
        <f t="shared" si="1085"/>
        <v>0</v>
      </c>
      <c r="F1875" s="21"/>
      <c r="G1875" s="21"/>
      <c r="H1875" s="22"/>
      <c r="I1875" s="3">
        <f t="shared" si="1053"/>
        <v>0</v>
      </c>
    </row>
    <row r="1876" spans="1:11" s="2" customFormat="1" hidden="1" x14ac:dyDescent="0.2">
      <c r="A1876" s="31" t="s">
        <v>44</v>
      </c>
      <c r="B1876" s="62" t="s">
        <v>45</v>
      </c>
      <c r="C1876" s="24">
        <v>0</v>
      </c>
      <c r="D1876" s="24">
        <f t="shared" ref="D1876:H1876" si="1086">SUM(D1880,D1881,D1882)</f>
        <v>0</v>
      </c>
      <c r="E1876" s="24">
        <f t="shared" si="1086"/>
        <v>0</v>
      </c>
      <c r="F1876" s="24">
        <f t="shared" si="1086"/>
        <v>0</v>
      </c>
      <c r="G1876" s="24">
        <f t="shared" si="1086"/>
        <v>0</v>
      </c>
      <c r="H1876" s="25">
        <f t="shared" si="1086"/>
        <v>0</v>
      </c>
      <c r="I1876" s="3">
        <f t="shared" si="1053"/>
        <v>0</v>
      </c>
    </row>
    <row r="1877" spans="1:11" s="2" customFormat="1" hidden="1" x14ac:dyDescent="0.2">
      <c r="A1877" s="82" t="s">
        <v>1</v>
      </c>
      <c r="B1877" s="62"/>
      <c r="C1877" s="24"/>
      <c r="D1877" s="24"/>
      <c r="E1877" s="24"/>
      <c r="F1877" s="24"/>
      <c r="G1877" s="24"/>
      <c r="H1877" s="25"/>
      <c r="I1877" s="3">
        <f t="shared" si="1053"/>
        <v>0</v>
      </c>
    </row>
    <row r="1878" spans="1:11" s="2" customFormat="1" hidden="1" x14ac:dyDescent="0.2">
      <c r="A1878" s="32" t="s">
        <v>36</v>
      </c>
      <c r="B1878" s="59"/>
      <c r="C1878" s="24">
        <v>0</v>
      </c>
      <c r="D1878" s="24">
        <f t="shared" ref="D1878:H1878" si="1087">D1880+D1881+D1882-D1879</f>
        <v>0</v>
      </c>
      <c r="E1878" s="24">
        <f t="shared" si="1087"/>
        <v>0</v>
      </c>
      <c r="F1878" s="24">
        <f t="shared" si="1087"/>
        <v>0</v>
      </c>
      <c r="G1878" s="24">
        <f t="shared" si="1087"/>
        <v>0</v>
      </c>
      <c r="H1878" s="25">
        <f t="shared" si="1087"/>
        <v>0</v>
      </c>
      <c r="I1878" s="3">
        <f t="shared" si="1053"/>
        <v>0</v>
      </c>
    </row>
    <row r="1879" spans="1:11" s="2" customFormat="1" hidden="1" x14ac:dyDescent="0.2">
      <c r="A1879" s="32" t="s">
        <v>37</v>
      </c>
      <c r="B1879" s="59"/>
      <c r="C1879" s="24">
        <v>0</v>
      </c>
      <c r="D1879" s="24"/>
      <c r="E1879" s="24">
        <f t="shared" ref="E1879:E1882" si="1088">C1879+D1879</f>
        <v>0</v>
      </c>
      <c r="F1879" s="24"/>
      <c r="G1879" s="24"/>
      <c r="H1879" s="25"/>
      <c r="I1879" s="3">
        <f t="shared" si="1053"/>
        <v>0</v>
      </c>
    </row>
    <row r="1880" spans="1:11" s="2" customFormat="1" hidden="1" x14ac:dyDescent="0.2">
      <c r="A1880" s="20" t="s">
        <v>38</v>
      </c>
      <c r="B1880" s="61" t="s">
        <v>46</v>
      </c>
      <c r="C1880" s="21">
        <v>0</v>
      </c>
      <c r="D1880" s="21"/>
      <c r="E1880" s="21">
        <f t="shared" si="1088"/>
        <v>0</v>
      </c>
      <c r="F1880" s="21"/>
      <c r="G1880" s="21"/>
      <c r="H1880" s="22"/>
      <c r="I1880" s="3">
        <f t="shared" si="1053"/>
        <v>0</v>
      </c>
    </row>
    <row r="1881" spans="1:11" s="2" customFormat="1" hidden="1" x14ac:dyDescent="0.2">
      <c r="A1881" s="20" t="s">
        <v>40</v>
      </c>
      <c r="B1881" s="61" t="s">
        <v>47</v>
      </c>
      <c r="C1881" s="21">
        <v>0</v>
      </c>
      <c r="D1881" s="21"/>
      <c r="E1881" s="21">
        <f t="shared" si="1088"/>
        <v>0</v>
      </c>
      <c r="F1881" s="21"/>
      <c r="G1881" s="21"/>
      <c r="H1881" s="22"/>
      <c r="I1881" s="3">
        <f t="shared" si="1053"/>
        <v>0</v>
      </c>
    </row>
    <row r="1882" spans="1:11" s="2" customFormat="1" hidden="1" x14ac:dyDescent="0.2">
      <c r="A1882" s="20" t="s">
        <v>42</v>
      </c>
      <c r="B1882" s="61" t="s">
        <v>48</v>
      </c>
      <c r="C1882" s="21">
        <v>0</v>
      </c>
      <c r="D1882" s="21"/>
      <c r="E1882" s="21">
        <f t="shared" si="1088"/>
        <v>0</v>
      </c>
      <c r="F1882" s="21"/>
      <c r="G1882" s="21"/>
      <c r="H1882" s="22"/>
      <c r="I1882" s="3">
        <f t="shared" si="1053"/>
        <v>0</v>
      </c>
    </row>
    <row r="1883" spans="1:11" s="2" customFormat="1" hidden="1" x14ac:dyDescent="0.2">
      <c r="A1883" s="31" t="s">
        <v>49</v>
      </c>
      <c r="B1883" s="63" t="s">
        <v>50</v>
      </c>
      <c r="C1883" s="24">
        <v>0</v>
      </c>
      <c r="D1883" s="24">
        <f t="shared" ref="D1883:H1883" si="1089">SUM(D1887,D1888,D1889)</f>
        <v>0</v>
      </c>
      <c r="E1883" s="24">
        <f t="shared" si="1089"/>
        <v>0</v>
      </c>
      <c r="F1883" s="24">
        <f t="shared" si="1089"/>
        <v>0</v>
      </c>
      <c r="G1883" s="24">
        <f t="shared" si="1089"/>
        <v>0</v>
      </c>
      <c r="H1883" s="25">
        <f t="shared" si="1089"/>
        <v>0</v>
      </c>
      <c r="I1883" s="3">
        <f t="shared" si="1053"/>
        <v>0</v>
      </c>
    </row>
    <row r="1884" spans="1:11" s="2" customFormat="1" hidden="1" x14ac:dyDescent="0.2">
      <c r="A1884" s="82" t="s">
        <v>1</v>
      </c>
      <c r="B1884" s="63"/>
      <c r="C1884" s="24"/>
      <c r="D1884" s="24"/>
      <c r="E1884" s="24"/>
      <c r="F1884" s="24"/>
      <c r="G1884" s="24"/>
      <c r="H1884" s="25"/>
      <c r="I1884" s="3">
        <f t="shared" si="1053"/>
        <v>0</v>
      </c>
    </row>
    <row r="1885" spans="1:11" s="40" customFormat="1" hidden="1" x14ac:dyDescent="0.2">
      <c r="A1885" s="32" t="s">
        <v>36</v>
      </c>
      <c r="B1885" s="59"/>
      <c r="C1885" s="41">
        <v>0</v>
      </c>
      <c r="D1885" s="41">
        <f t="shared" ref="D1885:H1885" si="1090">D1887+D1888+D1889-D1886</f>
        <v>0</v>
      </c>
      <c r="E1885" s="41">
        <f t="shared" si="1090"/>
        <v>0</v>
      </c>
      <c r="F1885" s="41">
        <f t="shared" si="1090"/>
        <v>0</v>
      </c>
      <c r="G1885" s="41">
        <f t="shared" si="1090"/>
        <v>0</v>
      </c>
      <c r="H1885" s="42">
        <f t="shared" si="1090"/>
        <v>0</v>
      </c>
      <c r="I1885" s="3">
        <f t="shared" si="1053"/>
        <v>0</v>
      </c>
    </row>
    <row r="1886" spans="1:11" s="40" customFormat="1" hidden="1" x14ac:dyDescent="0.2">
      <c r="A1886" s="32" t="s">
        <v>37</v>
      </c>
      <c r="B1886" s="59"/>
      <c r="C1886" s="41">
        <v>0</v>
      </c>
      <c r="D1886" s="41"/>
      <c r="E1886" s="41">
        <f t="shared" ref="E1886:E1889" si="1091">C1886+D1886</f>
        <v>0</v>
      </c>
      <c r="F1886" s="41"/>
      <c r="G1886" s="41"/>
      <c r="H1886" s="42"/>
      <c r="I1886" s="3">
        <f t="shared" si="1053"/>
        <v>0</v>
      </c>
    </row>
    <row r="1887" spans="1:11" s="2" customFormat="1" hidden="1" x14ac:dyDescent="0.2">
      <c r="A1887" s="20" t="s">
        <v>38</v>
      </c>
      <c r="B1887" s="61" t="s">
        <v>51</v>
      </c>
      <c r="C1887" s="21">
        <v>0</v>
      </c>
      <c r="D1887" s="21"/>
      <c r="E1887" s="21">
        <f t="shared" si="1091"/>
        <v>0</v>
      </c>
      <c r="F1887" s="21"/>
      <c r="G1887" s="21"/>
      <c r="H1887" s="22"/>
      <c r="I1887" s="3">
        <f t="shared" si="1053"/>
        <v>0</v>
      </c>
      <c r="J1887" s="2">
        <v>0.05</v>
      </c>
      <c r="K1887" s="2">
        <v>0.05</v>
      </c>
    </row>
    <row r="1888" spans="1:11" s="2" customFormat="1" hidden="1" x14ac:dyDescent="0.2">
      <c r="A1888" s="20" t="s">
        <v>40</v>
      </c>
      <c r="B1888" s="61" t="s">
        <v>52</v>
      </c>
      <c r="C1888" s="21">
        <v>0</v>
      </c>
      <c r="D1888" s="21"/>
      <c r="E1888" s="21">
        <f t="shared" si="1091"/>
        <v>0</v>
      </c>
      <c r="F1888" s="21"/>
      <c r="G1888" s="21"/>
      <c r="H1888" s="22"/>
      <c r="I1888" s="3">
        <f t="shared" ref="I1888:I1951" si="1092">SUM(E1888:H1888)</f>
        <v>0</v>
      </c>
      <c r="J1888" s="2">
        <v>0.9</v>
      </c>
    </row>
    <row r="1889" spans="1:9" s="2" customFormat="1" hidden="1" x14ac:dyDescent="0.2">
      <c r="A1889" s="20" t="s">
        <v>42</v>
      </c>
      <c r="B1889" s="61" t="s">
        <v>53</v>
      </c>
      <c r="C1889" s="21">
        <v>0</v>
      </c>
      <c r="D1889" s="21"/>
      <c r="E1889" s="21">
        <f t="shared" si="1091"/>
        <v>0</v>
      </c>
      <c r="F1889" s="21"/>
      <c r="G1889" s="21"/>
      <c r="H1889" s="22"/>
      <c r="I1889" s="3">
        <f t="shared" si="1092"/>
        <v>0</v>
      </c>
    </row>
    <row r="1890" spans="1:9" s="2" customFormat="1" hidden="1" x14ac:dyDescent="0.2">
      <c r="A1890" s="83"/>
      <c r="B1890" s="95"/>
      <c r="C1890" s="21"/>
      <c r="D1890" s="21"/>
      <c r="E1890" s="21"/>
      <c r="F1890" s="21"/>
      <c r="G1890" s="21"/>
      <c r="H1890" s="22"/>
      <c r="I1890" s="3">
        <f t="shared" ref="I1890" si="1093">SUM(E1890:H1890)</f>
        <v>0</v>
      </c>
    </row>
    <row r="1891" spans="1:9" s="2" customFormat="1" hidden="1" x14ac:dyDescent="0.2">
      <c r="A1891" s="178" t="s">
        <v>133</v>
      </c>
      <c r="B1891" s="55">
        <v>71</v>
      </c>
      <c r="C1891" s="24">
        <v>0</v>
      </c>
      <c r="D1891" s="24">
        <f t="shared" ref="D1891:H1891" si="1094">SUM(D1892)</f>
        <v>0</v>
      </c>
      <c r="E1891" s="24">
        <f t="shared" si="1094"/>
        <v>0</v>
      </c>
      <c r="F1891" s="24">
        <f t="shared" si="1094"/>
        <v>0</v>
      </c>
      <c r="G1891" s="24">
        <f t="shared" si="1094"/>
        <v>0</v>
      </c>
      <c r="H1891" s="25">
        <f t="shared" si="1094"/>
        <v>0</v>
      </c>
      <c r="I1891" s="3">
        <f t="shared" ref="I1891:I1892" si="1095">SUM(E1891:H1891)</f>
        <v>0</v>
      </c>
    </row>
    <row r="1892" spans="1:9" s="2" customFormat="1" hidden="1" x14ac:dyDescent="0.2">
      <c r="A1892" s="179" t="s">
        <v>134</v>
      </c>
      <c r="B1892" s="56" t="s">
        <v>135</v>
      </c>
      <c r="C1892" s="21">
        <v>0</v>
      </c>
      <c r="D1892" s="21"/>
      <c r="E1892" s="21">
        <f>C1892+D1892</f>
        <v>0</v>
      </c>
      <c r="F1892" s="21"/>
      <c r="G1892" s="21"/>
      <c r="H1892" s="22"/>
      <c r="I1892" s="3">
        <f t="shared" si="1095"/>
        <v>0</v>
      </c>
    </row>
    <row r="1893" spans="1:9" s="2" customFormat="1" hidden="1" x14ac:dyDescent="0.2">
      <c r="A1893" s="83"/>
      <c r="B1893" s="95"/>
      <c r="C1893" s="21"/>
      <c r="D1893" s="21"/>
      <c r="E1893" s="21"/>
      <c r="F1893" s="21"/>
      <c r="G1893" s="21"/>
      <c r="H1893" s="22"/>
      <c r="I1893" s="3">
        <f t="shared" si="1092"/>
        <v>0</v>
      </c>
    </row>
    <row r="1894" spans="1:9" s="2" customFormat="1" hidden="1" x14ac:dyDescent="0.2">
      <c r="A1894" s="26" t="s">
        <v>54</v>
      </c>
      <c r="B1894" s="63" t="s">
        <v>55</v>
      </c>
      <c r="C1894" s="24">
        <v>0</v>
      </c>
      <c r="D1894" s="24"/>
      <c r="E1894" s="24">
        <f>C1894+D1894</f>
        <v>0</v>
      </c>
      <c r="F1894" s="24"/>
      <c r="G1894" s="24"/>
      <c r="H1894" s="25"/>
      <c r="I1894" s="3">
        <f t="shared" si="1092"/>
        <v>0</v>
      </c>
    </row>
    <row r="1895" spans="1:9" s="2" customFormat="1" hidden="1" x14ac:dyDescent="0.2">
      <c r="A1895" s="83"/>
      <c r="B1895" s="95"/>
      <c r="C1895" s="21"/>
      <c r="D1895" s="21"/>
      <c r="E1895" s="21"/>
      <c r="F1895" s="21"/>
      <c r="G1895" s="21"/>
      <c r="H1895" s="22"/>
      <c r="I1895" s="3">
        <f t="shared" si="1092"/>
        <v>0</v>
      </c>
    </row>
    <row r="1896" spans="1:9" s="2" customFormat="1" hidden="1" x14ac:dyDescent="0.2">
      <c r="A1896" s="26" t="s">
        <v>56</v>
      </c>
      <c r="B1896" s="63"/>
      <c r="C1896" s="24">
        <v>0</v>
      </c>
      <c r="D1896" s="24">
        <f t="shared" ref="D1896:H1896" si="1096">D1843-D1864</f>
        <v>0</v>
      </c>
      <c r="E1896" s="24">
        <f t="shared" si="1096"/>
        <v>0</v>
      </c>
      <c r="F1896" s="24">
        <f t="shared" si="1096"/>
        <v>0</v>
      </c>
      <c r="G1896" s="24">
        <f t="shared" si="1096"/>
        <v>0</v>
      </c>
      <c r="H1896" s="25">
        <f t="shared" si="1096"/>
        <v>0</v>
      </c>
      <c r="I1896" s="3">
        <f t="shared" si="1092"/>
        <v>0</v>
      </c>
    </row>
    <row r="1897" spans="1:9" s="2" customFormat="1" hidden="1" x14ac:dyDescent="0.2">
      <c r="A1897" s="81"/>
      <c r="B1897" s="95"/>
      <c r="C1897" s="21"/>
      <c r="D1897" s="21"/>
      <c r="E1897" s="21"/>
      <c r="F1897" s="21"/>
      <c r="G1897" s="21"/>
      <c r="H1897" s="22"/>
      <c r="I1897" s="3">
        <f t="shared" si="1092"/>
        <v>0</v>
      </c>
    </row>
    <row r="1898" spans="1:9" s="6" customFormat="1" ht="63.75" hidden="1" x14ac:dyDescent="0.2">
      <c r="A1898" s="77" t="s">
        <v>75</v>
      </c>
      <c r="B1898" s="78"/>
      <c r="C1898" s="79">
        <v>0</v>
      </c>
      <c r="D1898" s="79">
        <f t="shared" ref="D1898:H1898" si="1097">D1899</f>
        <v>0</v>
      </c>
      <c r="E1898" s="79">
        <f t="shared" si="1097"/>
        <v>0</v>
      </c>
      <c r="F1898" s="79">
        <f t="shared" si="1097"/>
        <v>0</v>
      </c>
      <c r="G1898" s="79">
        <f t="shared" si="1097"/>
        <v>0</v>
      </c>
      <c r="H1898" s="80">
        <f t="shared" si="1097"/>
        <v>0</v>
      </c>
      <c r="I1898" s="3">
        <f t="shared" si="1092"/>
        <v>0</v>
      </c>
    </row>
    <row r="1899" spans="1:9" s="40" customFormat="1" hidden="1" x14ac:dyDescent="0.2">
      <c r="A1899" s="36" t="s">
        <v>61</v>
      </c>
      <c r="B1899" s="65"/>
      <c r="C1899" s="37">
        <v>0</v>
      </c>
      <c r="D1899" s="37">
        <f t="shared" ref="D1899:H1899" si="1098">SUM(D1900,D1901,D1902,D1906)</f>
        <v>0</v>
      </c>
      <c r="E1899" s="37">
        <f t="shared" si="1098"/>
        <v>0</v>
      </c>
      <c r="F1899" s="37">
        <f t="shared" si="1098"/>
        <v>0</v>
      </c>
      <c r="G1899" s="37">
        <f t="shared" si="1098"/>
        <v>0</v>
      </c>
      <c r="H1899" s="38">
        <f t="shared" si="1098"/>
        <v>0</v>
      </c>
      <c r="I1899" s="3">
        <f t="shared" si="1092"/>
        <v>0</v>
      </c>
    </row>
    <row r="1900" spans="1:9" s="2" customFormat="1" hidden="1" x14ac:dyDescent="0.2">
      <c r="A1900" s="20" t="s">
        <v>6</v>
      </c>
      <c r="B1900" s="48"/>
      <c r="C1900" s="21">
        <v>0</v>
      </c>
      <c r="D1900" s="21"/>
      <c r="E1900" s="21">
        <f>SUM(C1900,D1900)</f>
        <v>0</v>
      </c>
      <c r="F1900" s="21"/>
      <c r="G1900" s="21"/>
      <c r="H1900" s="22"/>
      <c r="I1900" s="3">
        <f t="shared" si="1092"/>
        <v>0</v>
      </c>
    </row>
    <row r="1901" spans="1:9" s="2" customFormat="1" hidden="1" x14ac:dyDescent="0.2">
      <c r="A1901" s="20" t="s">
        <v>7</v>
      </c>
      <c r="B1901" s="94"/>
      <c r="C1901" s="21">
        <v>0</v>
      </c>
      <c r="D1901" s="21"/>
      <c r="E1901" s="21">
        <f t="shared" ref="E1901" si="1099">SUM(C1901,D1901)</f>
        <v>0</v>
      </c>
      <c r="F1901" s="21"/>
      <c r="G1901" s="21"/>
      <c r="H1901" s="22"/>
      <c r="I1901" s="3">
        <f t="shared" si="1092"/>
        <v>0</v>
      </c>
    </row>
    <row r="1902" spans="1:9" s="2" customFormat="1" hidden="1" x14ac:dyDescent="0.2">
      <c r="A1902" s="23" t="s">
        <v>111</v>
      </c>
      <c r="B1902" s="49" t="s">
        <v>103</v>
      </c>
      <c r="C1902" s="24">
        <v>0</v>
      </c>
      <c r="D1902" s="24">
        <f>SUM(D1903:D1905)</f>
        <v>0</v>
      </c>
      <c r="E1902" s="24">
        <f>SUM(C1902,D1902)</f>
        <v>0</v>
      </c>
      <c r="F1902" s="24">
        <f t="shared" ref="F1902" si="1100">SUM(F1903:F1905)</f>
        <v>0</v>
      </c>
      <c r="G1902" s="24">
        <f t="shared" ref="G1902:H1902" si="1101">SUM(G1903:G1905)</f>
        <v>0</v>
      </c>
      <c r="H1902" s="25">
        <f t="shared" si="1101"/>
        <v>0</v>
      </c>
      <c r="I1902" s="3">
        <f t="shared" si="1092"/>
        <v>0</v>
      </c>
    </row>
    <row r="1903" spans="1:9" s="2" customFormat="1" hidden="1" x14ac:dyDescent="0.2">
      <c r="A1903" s="109" t="s">
        <v>104</v>
      </c>
      <c r="B1903" s="48" t="s">
        <v>105</v>
      </c>
      <c r="C1903" s="21">
        <v>0</v>
      </c>
      <c r="D1903" s="21"/>
      <c r="E1903" s="21">
        <f t="shared" ref="E1903:E1905" si="1102">SUM(C1903,D1903)</f>
        <v>0</v>
      </c>
      <c r="F1903" s="21"/>
      <c r="G1903" s="21"/>
      <c r="H1903" s="22"/>
      <c r="I1903" s="3">
        <f t="shared" si="1092"/>
        <v>0</v>
      </c>
    </row>
    <row r="1904" spans="1:9" s="2" customFormat="1" hidden="1" x14ac:dyDescent="0.2">
      <c r="A1904" s="109" t="s">
        <v>106</v>
      </c>
      <c r="B1904" s="48" t="s">
        <v>107</v>
      </c>
      <c r="C1904" s="21">
        <v>0</v>
      </c>
      <c r="D1904" s="21"/>
      <c r="E1904" s="21">
        <f t="shared" si="1102"/>
        <v>0</v>
      </c>
      <c r="F1904" s="21"/>
      <c r="G1904" s="21"/>
      <c r="H1904" s="22"/>
      <c r="I1904" s="3">
        <f t="shared" si="1092"/>
        <v>0</v>
      </c>
    </row>
    <row r="1905" spans="1:9" s="2" customFormat="1" hidden="1" x14ac:dyDescent="0.2">
      <c r="A1905" s="109" t="s">
        <v>108</v>
      </c>
      <c r="B1905" s="48" t="s">
        <v>109</v>
      </c>
      <c r="C1905" s="21">
        <v>0</v>
      </c>
      <c r="D1905" s="21"/>
      <c r="E1905" s="21">
        <f t="shared" si="1102"/>
        <v>0</v>
      </c>
      <c r="F1905" s="21"/>
      <c r="G1905" s="21"/>
      <c r="H1905" s="22"/>
      <c r="I1905" s="3">
        <f t="shared" si="1092"/>
        <v>0</v>
      </c>
    </row>
    <row r="1906" spans="1:9" s="2" customFormat="1" ht="25.5" hidden="1" x14ac:dyDescent="0.2">
      <c r="A1906" s="23" t="s">
        <v>9</v>
      </c>
      <c r="B1906" s="49" t="s">
        <v>10</v>
      </c>
      <c r="C1906" s="24">
        <v>0</v>
      </c>
      <c r="D1906" s="24">
        <f t="shared" ref="D1906:H1906" si="1103">SUM(D1907,D1911,D1915)</f>
        <v>0</v>
      </c>
      <c r="E1906" s="24">
        <f t="shared" si="1103"/>
        <v>0</v>
      </c>
      <c r="F1906" s="24">
        <f t="shared" si="1103"/>
        <v>0</v>
      </c>
      <c r="G1906" s="24">
        <f t="shared" si="1103"/>
        <v>0</v>
      </c>
      <c r="H1906" s="25">
        <f t="shared" si="1103"/>
        <v>0</v>
      </c>
      <c r="I1906" s="3">
        <f t="shared" si="1092"/>
        <v>0</v>
      </c>
    </row>
    <row r="1907" spans="1:9" s="2" customFormat="1" hidden="1" x14ac:dyDescent="0.2">
      <c r="A1907" s="26" t="s">
        <v>11</v>
      </c>
      <c r="B1907" s="50" t="s">
        <v>12</v>
      </c>
      <c r="C1907" s="24">
        <v>0</v>
      </c>
      <c r="D1907" s="24">
        <f t="shared" ref="D1907:H1907" si="1104">SUM(D1908:D1910)</f>
        <v>0</v>
      </c>
      <c r="E1907" s="24">
        <f t="shared" si="1104"/>
        <v>0</v>
      </c>
      <c r="F1907" s="24">
        <f t="shared" si="1104"/>
        <v>0</v>
      </c>
      <c r="G1907" s="24">
        <f t="shared" si="1104"/>
        <v>0</v>
      </c>
      <c r="H1907" s="25">
        <f t="shared" si="1104"/>
        <v>0</v>
      </c>
      <c r="I1907" s="3">
        <f t="shared" si="1092"/>
        <v>0</v>
      </c>
    </row>
    <row r="1908" spans="1:9" s="2" customFormat="1" hidden="1" x14ac:dyDescent="0.2">
      <c r="A1908" s="27" t="s">
        <v>13</v>
      </c>
      <c r="B1908" s="51" t="s">
        <v>14</v>
      </c>
      <c r="C1908" s="21">
        <v>0</v>
      </c>
      <c r="D1908" s="21"/>
      <c r="E1908" s="21">
        <f t="shared" ref="E1908:E1910" si="1105">SUM(C1908,D1908)</f>
        <v>0</v>
      </c>
      <c r="F1908" s="21"/>
      <c r="G1908" s="21"/>
      <c r="H1908" s="22"/>
      <c r="I1908" s="3">
        <f t="shared" si="1092"/>
        <v>0</v>
      </c>
    </row>
    <row r="1909" spans="1:9" s="2" customFormat="1" hidden="1" x14ac:dyDescent="0.2">
      <c r="A1909" s="27" t="s">
        <v>15</v>
      </c>
      <c r="B1909" s="52" t="s">
        <v>16</v>
      </c>
      <c r="C1909" s="21">
        <v>0</v>
      </c>
      <c r="D1909" s="21"/>
      <c r="E1909" s="21">
        <f t="shared" si="1105"/>
        <v>0</v>
      </c>
      <c r="F1909" s="21"/>
      <c r="G1909" s="21"/>
      <c r="H1909" s="22"/>
      <c r="I1909" s="3">
        <f t="shared" si="1092"/>
        <v>0</v>
      </c>
    </row>
    <row r="1910" spans="1:9" s="2" customFormat="1" hidden="1" x14ac:dyDescent="0.2">
      <c r="A1910" s="27" t="s">
        <v>17</v>
      </c>
      <c r="B1910" s="52" t="s">
        <v>18</v>
      </c>
      <c r="C1910" s="21">
        <v>0</v>
      </c>
      <c r="D1910" s="21"/>
      <c r="E1910" s="21">
        <f t="shared" si="1105"/>
        <v>0</v>
      </c>
      <c r="F1910" s="21"/>
      <c r="G1910" s="21"/>
      <c r="H1910" s="22"/>
      <c r="I1910" s="3">
        <f t="shared" si="1092"/>
        <v>0</v>
      </c>
    </row>
    <row r="1911" spans="1:9" s="2" customFormat="1" hidden="1" x14ac:dyDescent="0.2">
      <c r="A1911" s="26" t="s">
        <v>19</v>
      </c>
      <c r="B1911" s="53" t="s">
        <v>20</v>
      </c>
      <c r="C1911" s="24">
        <v>0</v>
      </c>
      <c r="D1911" s="24">
        <f t="shared" ref="D1911:H1911" si="1106">SUM(D1912:D1914)</f>
        <v>0</v>
      </c>
      <c r="E1911" s="24">
        <f t="shared" si="1106"/>
        <v>0</v>
      </c>
      <c r="F1911" s="24">
        <f t="shared" si="1106"/>
        <v>0</v>
      </c>
      <c r="G1911" s="24">
        <f t="shared" si="1106"/>
        <v>0</v>
      </c>
      <c r="H1911" s="25">
        <f t="shared" si="1106"/>
        <v>0</v>
      </c>
      <c r="I1911" s="3">
        <f t="shared" si="1092"/>
        <v>0</v>
      </c>
    </row>
    <row r="1912" spans="1:9" s="2" customFormat="1" hidden="1" x14ac:dyDescent="0.2">
      <c r="A1912" s="27" t="s">
        <v>13</v>
      </c>
      <c r="B1912" s="52" t="s">
        <v>21</v>
      </c>
      <c r="C1912" s="21">
        <v>0</v>
      </c>
      <c r="D1912" s="21"/>
      <c r="E1912" s="21">
        <f t="shared" ref="E1912:E1914" si="1107">SUM(C1912,D1912)</f>
        <v>0</v>
      </c>
      <c r="F1912" s="21"/>
      <c r="G1912" s="21"/>
      <c r="H1912" s="22"/>
      <c r="I1912" s="3">
        <f t="shared" si="1092"/>
        <v>0</v>
      </c>
    </row>
    <row r="1913" spans="1:9" s="2" customFormat="1" hidden="1" x14ac:dyDescent="0.2">
      <c r="A1913" s="27" t="s">
        <v>15</v>
      </c>
      <c r="B1913" s="52" t="s">
        <v>22</v>
      </c>
      <c r="C1913" s="21">
        <v>0</v>
      </c>
      <c r="D1913" s="21"/>
      <c r="E1913" s="21">
        <f t="shared" si="1107"/>
        <v>0</v>
      </c>
      <c r="F1913" s="21"/>
      <c r="G1913" s="21"/>
      <c r="H1913" s="22"/>
      <c r="I1913" s="3">
        <f t="shared" si="1092"/>
        <v>0</v>
      </c>
    </row>
    <row r="1914" spans="1:9" s="2" customFormat="1" hidden="1" x14ac:dyDescent="0.2">
      <c r="A1914" s="27" t="s">
        <v>17</v>
      </c>
      <c r="B1914" s="52" t="s">
        <v>23</v>
      </c>
      <c r="C1914" s="21">
        <v>0</v>
      </c>
      <c r="D1914" s="21"/>
      <c r="E1914" s="21">
        <f t="shared" si="1107"/>
        <v>0</v>
      </c>
      <c r="F1914" s="21"/>
      <c r="G1914" s="21"/>
      <c r="H1914" s="22"/>
      <c r="I1914" s="3">
        <f t="shared" si="1092"/>
        <v>0</v>
      </c>
    </row>
    <row r="1915" spans="1:9" s="2" customFormat="1" hidden="1" x14ac:dyDescent="0.2">
      <c r="A1915" s="26" t="s">
        <v>24</v>
      </c>
      <c r="B1915" s="53" t="s">
        <v>25</v>
      </c>
      <c r="C1915" s="24">
        <v>0</v>
      </c>
      <c r="D1915" s="24">
        <f t="shared" ref="D1915:H1915" si="1108">SUM(D1916:D1918)</f>
        <v>0</v>
      </c>
      <c r="E1915" s="24">
        <f t="shared" si="1108"/>
        <v>0</v>
      </c>
      <c r="F1915" s="24">
        <f t="shared" si="1108"/>
        <v>0</v>
      </c>
      <c r="G1915" s="24">
        <f t="shared" si="1108"/>
        <v>0</v>
      </c>
      <c r="H1915" s="25">
        <f t="shared" si="1108"/>
        <v>0</v>
      </c>
      <c r="I1915" s="3">
        <f t="shared" si="1092"/>
        <v>0</v>
      </c>
    </row>
    <row r="1916" spans="1:9" s="2" customFormat="1" hidden="1" x14ac:dyDescent="0.2">
      <c r="A1916" s="27" t="s">
        <v>13</v>
      </c>
      <c r="B1916" s="52" t="s">
        <v>26</v>
      </c>
      <c r="C1916" s="21">
        <v>0</v>
      </c>
      <c r="D1916" s="21"/>
      <c r="E1916" s="21">
        <f t="shared" ref="E1916:E1918" si="1109">SUM(C1916,D1916)</f>
        <v>0</v>
      </c>
      <c r="F1916" s="21"/>
      <c r="G1916" s="21"/>
      <c r="H1916" s="22"/>
      <c r="I1916" s="3">
        <f t="shared" si="1092"/>
        <v>0</v>
      </c>
    </row>
    <row r="1917" spans="1:9" s="2" customFormat="1" hidden="1" x14ac:dyDescent="0.2">
      <c r="A1917" s="27" t="s">
        <v>15</v>
      </c>
      <c r="B1917" s="52" t="s">
        <v>27</v>
      </c>
      <c r="C1917" s="21">
        <v>0</v>
      </c>
      <c r="D1917" s="21"/>
      <c r="E1917" s="21">
        <f t="shared" si="1109"/>
        <v>0</v>
      </c>
      <c r="F1917" s="21"/>
      <c r="G1917" s="21"/>
      <c r="H1917" s="22"/>
      <c r="I1917" s="3">
        <f t="shared" si="1092"/>
        <v>0</v>
      </c>
    </row>
    <row r="1918" spans="1:9" s="2" customFormat="1" hidden="1" x14ac:dyDescent="0.2">
      <c r="A1918" s="27" t="s">
        <v>17</v>
      </c>
      <c r="B1918" s="52" t="s">
        <v>28</v>
      </c>
      <c r="C1918" s="21">
        <v>0</v>
      </c>
      <c r="D1918" s="21"/>
      <c r="E1918" s="21">
        <f t="shared" si="1109"/>
        <v>0</v>
      </c>
      <c r="F1918" s="21"/>
      <c r="G1918" s="21"/>
      <c r="H1918" s="22"/>
      <c r="I1918" s="3">
        <f t="shared" si="1092"/>
        <v>0</v>
      </c>
    </row>
    <row r="1919" spans="1:9" s="40" customFormat="1" hidden="1" x14ac:dyDescent="0.2">
      <c r="A1919" s="36" t="s">
        <v>80</v>
      </c>
      <c r="B1919" s="65"/>
      <c r="C1919" s="37">
        <f>SUM(C1920,C1923,C1949,C1946)</f>
        <v>0</v>
      </c>
      <c r="D1919" s="37">
        <f>SUM(D1920,D1923,D1949,D1946)</f>
        <v>0</v>
      </c>
      <c r="E1919" s="37">
        <f t="shared" ref="E1919" si="1110">SUM(E1920,E1923,E1949,E1946)</f>
        <v>0</v>
      </c>
      <c r="F1919" s="37">
        <f t="shared" ref="F1919" si="1111">SUM(F1920,F1923,F1949,F1946)</f>
        <v>0</v>
      </c>
      <c r="G1919" s="37">
        <f t="shared" ref="G1919" si="1112">SUM(G1920,G1923,G1949,G1946)</f>
        <v>0</v>
      </c>
      <c r="H1919" s="38">
        <f t="shared" ref="H1919" si="1113">SUM(H1920,H1923,H1949,H1946)</f>
        <v>0</v>
      </c>
      <c r="I1919" s="3">
        <f t="shared" si="1092"/>
        <v>0</v>
      </c>
    </row>
    <row r="1920" spans="1:9" s="2" customFormat="1" hidden="1" x14ac:dyDescent="0.2">
      <c r="A1920" s="31" t="s">
        <v>30</v>
      </c>
      <c r="B1920" s="55">
        <v>20</v>
      </c>
      <c r="C1920" s="24">
        <v>0</v>
      </c>
      <c r="D1920" s="24">
        <f>SUM(D1921)</f>
        <v>0</v>
      </c>
      <c r="E1920" s="24">
        <f t="shared" ref="E1920:H1920" si="1114">SUM(E1921)</f>
        <v>0</v>
      </c>
      <c r="F1920" s="24">
        <f t="shared" si="1114"/>
        <v>0</v>
      </c>
      <c r="G1920" s="24">
        <f t="shared" si="1114"/>
        <v>0</v>
      </c>
      <c r="H1920" s="25">
        <f t="shared" si="1114"/>
        <v>0</v>
      </c>
      <c r="I1920" s="3">
        <f t="shared" si="1092"/>
        <v>0</v>
      </c>
    </row>
    <row r="1921" spans="1:11" s="2" customFormat="1" hidden="1" x14ac:dyDescent="0.2">
      <c r="A1921" s="27" t="s">
        <v>31</v>
      </c>
      <c r="B1921" s="56" t="s">
        <v>32</v>
      </c>
      <c r="C1921" s="21">
        <v>0</v>
      </c>
      <c r="D1921" s="21"/>
      <c r="E1921" s="21">
        <f>C1921+D1921</f>
        <v>0</v>
      </c>
      <c r="F1921" s="21"/>
      <c r="G1921" s="21"/>
      <c r="H1921" s="22"/>
      <c r="I1921" s="3">
        <f t="shared" si="1092"/>
        <v>0</v>
      </c>
    </row>
    <row r="1922" spans="1:11" s="2" customFormat="1" hidden="1" x14ac:dyDescent="0.2">
      <c r="A1922" s="27"/>
      <c r="B1922" s="51"/>
      <c r="C1922" s="21"/>
      <c r="D1922" s="21"/>
      <c r="E1922" s="21"/>
      <c r="F1922" s="21"/>
      <c r="G1922" s="21"/>
      <c r="H1922" s="22"/>
      <c r="I1922" s="3">
        <f t="shared" si="1092"/>
        <v>0</v>
      </c>
    </row>
    <row r="1923" spans="1:11" s="2" customFormat="1" ht="25.5" hidden="1" x14ac:dyDescent="0.2">
      <c r="A1923" s="110" t="s">
        <v>112</v>
      </c>
      <c r="B1923" s="57">
        <v>60</v>
      </c>
      <c r="C1923" s="24">
        <v>0</v>
      </c>
      <c r="D1923" s="24">
        <f t="shared" ref="D1923:H1923" si="1115">SUM(D1924,D1931,D1938)</f>
        <v>0</v>
      </c>
      <c r="E1923" s="24">
        <f t="shared" si="1115"/>
        <v>0</v>
      </c>
      <c r="F1923" s="24">
        <f t="shared" si="1115"/>
        <v>0</v>
      </c>
      <c r="G1923" s="24">
        <f t="shared" si="1115"/>
        <v>0</v>
      </c>
      <c r="H1923" s="25">
        <f t="shared" si="1115"/>
        <v>0</v>
      </c>
      <c r="I1923" s="3">
        <f t="shared" si="1092"/>
        <v>0</v>
      </c>
    </row>
    <row r="1924" spans="1:11" s="2" customFormat="1" ht="25.5" hidden="1" x14ac:dyDescent="0.2">
      <c r="A1924" s="31" t="s">
        <v>113</v>
      </c>
      <c r="B1924" s="58">
        <v>60</v>
      </c>
      <c r="C1924" s="24">
        <v>0</v>
      </c>
      <c r="D1924" s="24">
        <f t="shared" ref="D1924:H1924" si="1116">SUM(D1928,D1929,D1930)</f>
        <v>0</v>
      </c>
      <c r="E1924" s="24">
        <f t="shared" si="1116"/>
        <v>0</v>
      </c>
      <c r="F1924" s="24">
        <f t="shared" si="1116"/>
        <v>0</v>
      </c>
      <c r="G1924" s="24">
        <f t="shared" si="1116"/>
        <v>0</v>
      </c>
      <c r="H1924" s="25">
        <f t="shared" si="1116"/>
        <v>0</v>
      </c>
      <c r="I1924" s="3">
        <f t="shared" si="1092"/>
        <v>0</v>
      </c>
    </row>
    <row r="1925" spans="1:11" s="2" customFormat="1" hidden="1" x14ac:dyDescent="0.2">
      <c r="A1925" s="32" t="s">
        <v>1</v>
      </c>
      <c r="B1925" s="59"/>
      <c r="C1925" s="24"/>
      <c r="D1925" s="24"/>
      <c r="E1925" s="24"/>
      <c r="F1925" s="24"/>
      <c r="G1925" s="24"/>
      <c r="H1925" s="25"/>
      <c r="I1925" s="3">
        <f t="shared" si="1092"/>
        <v>0</v>
      </c>
    </row>
    <row r="1926" spans="1:11" s="2" customFormat="1" hidden="1" x14ac:dyDescent="0.2">
      <c r="A1926" s="32" t="s">
        <v>36</v>
      </c>
      <c r="B1926" s="59"/>
      <c r="C1926" s="24">
        <v>0</v>
      </c>
      <c r="D1926" s="24">
        <f t="shared" ref="D1926:H1926" si="1117">D1928+D1929+D1930-D1927</f>
        <v>0</v>
      </c>
      <c r="E1926" s="24">
        <f t="shared" si="1117"/>
        <v>0</v>
      </c>
      <c r="F1926" s="24">
        <f t="shared" si="1117"/>
        <v>0</v>
      </c>
      <c r="G1926" s="24">
        <f t="shared" si="1117"/>
        <v>0</v>
      </c>
      <c r="H1926" s="25">
        <f t="shared" si="1117"/>
        <v>0</v>
      </c>
      <c r="I1926" s="3">
        <f t="shared" si="1092"/>
        <v>0</v>
      </c>
    </row>
    <row r="1927" spans="1:11" s="40" customFormat="1" hidden="1" x14ac:dyDescent="0.2">
      <c r="A1927" s="32" t="s">
        <v>37</v>
      </c>
      <c r="B1927" s="59"/>
      <c r="C1927" s="41">
        <v>0</v>
      </c>
      <c r="D1927" s="41"/>
      <c r="E1927" s="41">
        <f t="shared" ref="E1927:E1930" si="1118">C1927+D1927</f>
        <v>0</v>
      </c>
      <c r="F1927" s="41"/>
      <c r="G1927" s="41"/>
      <c r="H1927" s="42"/>
      <c r="I1927" s="3">
        <f t="shared" si="1092"/>
        <v>0</v>
      </c>
    </row>
    <row r="1928" spans="1:11" s="2" customFormat="1" hidden="1" x14ac:dyDescent="0.2">
      <c r="A1928" s="20" t="s">
        <v>114</v>
      </c>
      <c r="B1928" s="60" t="s">
        <v>126</v>
      </c>
      <c r="C1928" s="21">
        <v>0</v>
      </c>
      <c r="D1928" s="21"/>
      <c r="E1928" s="21">
        <f t="shared" si="1118"/>
        <v>0</v>
      </c>
      <c r="F1928" s="21"/>
      <c r="G1928" s="21"/>
      <c r="H1928" s="22"/>
      <c r="I1928" s="3">
        <f t="shared" si="1092"/>
        <v>0</v>
      </c>
      <c r="J1928" s="2">
        <v>0.02</v>
      </c>
      <c r="K1928" s="2">
        <v>0.13</v>
      </c>
    </row>
    <row r="1929" spans="1:11" s="2" customFormat="1" hidden="1" x14ac:dyDescent="0.2">
      <c r="A1929" s="20" t="s">
        <v>106</v>
      </c>
      <c r="B1929" s="60" t="s">
        <v>130</v>
      </c>
      <c r="C1929" s="21">
        <v>0</v>
      </c>
      <c r="D1929" s="21"/>
      <c r="E1929" s="21">
        <f t="shared" si="1118"/>
        <v>0</v>
      </c>
      <c r="F1929" s="21"/>
      <c r="G1929" s="21"/>
      <c r="H1929" s="22"/>
      <c r="I1929" s="3">
        <f t="shared" si="1092"/>
        <v>0</v>
      </c>
      <c r="J1929" s="2">
        <v>0.85</v>
      </c>
    </row>
    <row r="1930" spans="1:11" s="2" customFormat="1" hidden="1" x14ac:dyDescent="0.2">
      <c r="A1930" s="20" t="s">
        <v>108</v>
      </c>
      <c r="B1930" s="61" t="s">
        <v>127</v>
      </c>
      <c r="C1930" s="21">
        <v>0</v>
      </c>
      <c r="D1930" s="21"/>
      <c r="E1930" s="21">
        <f t="shared" si="1118"/>
        <v>0</v>
      </c>
      <c r="F1930" s="21"/>
      <c r="G1930" s="21"/>
      <c r="H1930" s="22"/>
      <c r="I1930" s="3">
        <f t="shared" si="1092"/>
        <v>0</v>
      </c>
    </row>
    <row r="1931" spans="1:11" s="2" customFormat="1" hidden="1" x14ac:dyDescent="0.2">
      <c r="A1931" s="31" t="s">
        <v>44</v>
      </c>
      <c r="B1931" s="62" t="s">
        <v>45</v>
      </c>
      <c r="C1931" s="24">
        <v>0</v>
      </c>
      <c r="D1931" s="24">
        <f t="shared" ref="D1931:H1931" si="1119">SUM(D1935,D1936,D1937)</f>
        <v>0</v>
      </c>
      <c r="E1931" s="24">
        <f t="shared" si="1119"/>
        <v>0</v>
      </c>
      <c r="F1931" s="24">
        <f t="shared" si="1119"/>
        <v>0</v>
      </c>
      <c r="G1931" s="24">
        <f t="shared" si="1119"/>
        <v>0</v>
      </c>
      <c r="H1931" s="25">
        <f t="shared" si="1119"/>
        <v>0</v>
      </c>
      <c r="I1931" s="3">
        <f t="shared" si="1092"/>
        <v>0</v>
      </c>
    </row>
    <row r="1932" spans="1:11" s="2" customFormat="1" hidden="1" x14ac:dyDescent="0.2">
      <c r="A1932" s="82" t="s">
        <v>1</v>
      </c>
      <c r="B1932" s="62"/>
      <c r="C1932" s="24"/>
      <c r="D1932" s="24"/>
      <c r="E1932" s="24"/>
      <c r="F1932" s="24"/>
      <c r="G1932" s="24"/>
      <c r="H1932" s="25"/>
      <c r="I1932" s="3">
        <f t="shared" si="1092"/>
        <v>0</v>
      </c>
    </row>
    <row r="1933" spans="1:11" s="2" customFormat="1" hidden="1" x14ac:dyDescent="0.2">
      <c r="A1933" s="32" t="s">
        <v>36</v>
      </c>
      <c r="B1933" s="59"/>
      <c r="C1933" s="24">
        <v>0</v>
      </c>
      <c r="D1933" s="24">
        <f t="shared" ref="D1933:H1933" si="1120">D1935+D1936+D1937-D1934</f>
        <v>0</v>
      </c>
      <c r="E1933" s="24">
        <f t="shared" si="1120"/>
        <v>0</v>
      </c>
      <c r="F1933" s="24">
        <f t="shared" si="1120"/>
        <v>0</v>
      </c>
      <c r="G1933" s="24">
        <f t="shared" si="1120"/>
        <v>0</v>
      </c>
      <c r="H1933" s="25">
        <f t="shared" si="1120"/>
        <v>0</v>
      </c>
      <c r="I1933" s="3">
        <f t="shared" si="1092"/>
        <v>0</v>
      </c>
    </row>
    <row r="1934" spans="1:11" s="2" customFormat="1" hidden="1" x14ac:dyDescent="0.2">
      <c r="A1934" s="32" t="s">
        <v>37</v>
      </c>
      <c r="B1934" s="59"/>
      <c r="C1934" s="24">
        <v>0</v>
      </c>
      <c r="D1934" s="24"/>
      <c r="E1934" s="24">
        <f t="shared" ref="E1934:E1937" si="1121">C1934+D1934</f>
        <v>0</v>
      </c>
      <c r="F1934" s="24"/>
      <c r="G1934" s="24"/>
      <c r="H1934" s="25"/>
      <c r="I1934" s="3">
        <f t="shared" si="1092"/>
        <v>0</v>
      </c>
    </row>
    <row r="1935" spans="1:11" s="2" customFormat="1" hidden="1" x14ac:dyDescent="0.2">
      <c r="A1935" s="20" t="s">
        <v>38</v>
      </c>
      <c r="B1935" s="61" t="s">
        <v>46</v>
      </c>
      <c r="C1935" s="21">
        <v>0</v>
      </c>
      <c r="D1935" s="21"/>
      <c r="E1935" s="21">
        <f t="shared" si="1121"/>
        <v>0</v>
      </c>
      <c r="F1935" s="21"/>
      <c r="G1935" s="21"/>
      <c r="H1935" s="22"/>
      <c r="I1935" s="3">
        <f t="shared" si="1092"/>
        <v>0</v>
      </c>
    </row>
    <row r="1936" spans="1:11" s="2" customFormat="1" hidden="1" x14ac:dyDescent="0.2">
      <c r="A1936" s="20" t="s">
        <v>40</v>
      </c>
      <c r="B1936" s="61" t="s">
        <v>47</v>
      </c>
      <c r="C1936" s="21">
        <v>0</v>
      </c>
      <c r="D1936" s="21"/>
      <c r="E1936" s="21">
        <f t="shared" si="1121"/>
        <v>0</v>
      </c>
      <c r="F1936" s="21"/>
      <c r="G1936" s="21"/>
      <c r="H1936" s="22"/>
      <c r="I1936" s="3">
        <f t="shared" si="1092"/>
        <v>0</v>
      </c>
    </row>
    <row r="1937" spans="1:9" s="2" customFormat="1" hidden="1" x14ac:dyDescent="0.2">
      <c r="A1937" s="20" t="s">
        <v>42</v>
      </c>
      <c r="B1937" s="61" t="s">
        <v>48</v>
      </c>
      <c r="C1937" s="21">
        <v>0</v>
      </c>
      <c r="D1937" s="21"/>
      <c r="E1937" s="21">
        <f t="shared" si="1121"/>
        <v>0</v>
      </c>
      <c r="F1937" s="21"/>
      <c r="G1937" s="21"/>
      <c r="H1937" s="22"/>
      <c r="I1937" s="3">
        <f t="shared" si="1092"/>
        <v>0</v>
      </c>
    </row>
    <row r="1938" spans="1:9" s="2" customFormat="1" hidden="1" x14ac:dyDescent="0.2">
      <c r="A1938" s="31" t="s">
        <v>49</v>
      </c>
      <c r="B1938" s="63" t="s">
        <v>50</v>
      </c>
      <c r="C1938" s="24">
        <v>0</v>
      </c>
      <c r="D1938" s="24">
        <f t="shared" ref="D1938:H1938" si="1122">SUM(D1942,D1943,D1944)</f>
        <v>0</v>
      </c>
      <c r="E1938" s="24">
        <f t="shared" si="1122"/>
        <v>0</v>
      </c>
      <c r="F1938" s="24">
        <f t="shared" si="1122"/>
        <v>0</v>
      </c>
      <c r="G1938" s="24">
        <f t="shared" si="1122"/>
        <v>0</v>
      </c>
      <c r="H1938" s="25">
        <f t="shared" si="1122"/>
        <v>0</v>
      </c>
      <c r="I1938" s="3">
        <f t="shared" si="1092"/>
        <v>0</v>
      </c>
    </row>
    <row r="1939" spans="1:9" s="2" customFormat="1" hidden="1" x14ac:dyDescent="0.2">
      <c r="A1939" s="82" t="s">
        <v>1</v>
      </c>
      <c r="B1939" s="63"/>
      <c r="C1939" s="24"/>
      <c r="D1939" s="24"/>
      <c r="E1939" s="24"/>
      <c r="F1939" s="24"/>
      <c r="G1939" s="24"/>
      <c r="H1939" s="25"/>
      <c r="I1939" s="3">
        <f t="shared" si="1092"/>
        <v>0</v>
      </c>
    </row>
    <row r="1940" spans="1:9" s="2" customFormat="1" hidden="1" x14ac:dyDescent="0.2">
      <c r="A1940" s="32" t="s">
        <v>36</v>
      </c>
      <c r="B1940" s="59"/>
      <c r="C1940" s="24">
        <v>0</v>
      </c>
      <c r="D1940" s="24">
        <f t="shared" ref="D1940:H1940" si="1123">D1942+D1943+D1944-D1941</f>
        <v>0</v>
      </c>
      <c r="E1940" s="24">
        <f t="shared" si="1123"/>
        <v>0</v>
      </c>
      <c r="F1940" s="24">
        <f t="shared" si="1123"/>
        <v>0</v>
      </c>
      <c r="G1940" s="24">
        <f t="shared" si="1123"/>
        <v>0</v>
      </c>
      <c r="H1940" s="25">
        <f t="shared" si="1123"/>
        <v>0</v>
      </c>
      <c r="I1940" s="3">
        <f t="shared" si="1092"/>
        <v>0</v>
      </c>
    </row>
    <row r="1941" spans="1:9" s="2" customFormat="1" hidden="1" x14ac:dyDescent="0.2">
      <c r="A1941" s="32" t="s">
        <v>37</v>
      </c>
      <c r="B1941" s="59"/>
      <c r="C1941" s="24">
        <v>0</v>
      </c>
      <c r="D1941" s="24"/>
      <c r="E1941" s="24">
        <f t="shared" ref="E1941:E1944" si="1124">C1941+D1941</f>
        <v>0</v>
      </c>
      <c r="F1941" s="24"/>
      <c r="G1941" s="24"/>
      <c r="H1941" s="25"/>
      <c r="I1941" s="3">
        <f t="shared" si="1092"/>
        <v>0</v>
      </c>
    </row>
    <row r="1942" spans="1:9" s="2" customFormat="1" hidden="1" x14ac:dyDescent="0.2">
      <c r="A1942" s="20" t="s">
        <v>38</v>
      </c>
      <c r="B1942" s="61" t="s">
        <v>51</v>
      </c>
      <c r="C1942" s="21">
        <v>0</v>
      </c>
      <c r="D1942" s="21"/>
      <c r="E1942" s="21">
        <f t="shared" si="1124"/>
        <v>0</v>
      </c>
      <c r="F1942" s="21"/>
      <c r="G1942" s="21"/>
      <c r="H1942" s="22"/>
      <c r="I1942" s="3">
        <f t="shared" si="1092"/>
        <v>0</v>
      </c>
    </row>
    <row r="1943" spans="1:9" s="2" customFormat="1" hidden="1" x14ac:dyDescent="0.2">
      <c r="A1943" s="20" t="s">
        <v>40</v>
      </c>
      <c r="B1943" s="61" t="s">
        <v>52</v>
      </c>
      <c r="C1943" s="21">
        <v>0</v>
      </c>
      <c r="D1943" s="21"/>
      <c r="E1943" s="21">
        <f t="shared" si="1124"/>
        <v>0</v>
      </c>
      <c r="F1943" s="21"/>
      <c r="G1943" s="21"/>
      <c r="H1943" s="22"/>
      <c r="I1943" s="3">
        <f t="shared" si="1092"/>
        <v>0</v>
      </c>
    </row>
    <row r="1944" spans="1:9" s="2" customFormat="1" hidden="1" x14ac:dyDescent="0.2">
      <c r="A1944" s="20" t="s">
        <v>42</v>
      </c>
      <c r="B1944" s="61" t="s">
        <v>53</v>
      </c>
      <c r="C1944" s="21">
        <v>0</v>
      </c>
      <c r="D1944" s="21"/>
      <c r="E1944" s="21">
        <f t="shared" si="1124"/>
        <v>0</v>
      </c>
      <c r="F1944" s="21"/>
      <c r="G1944" s="21"/>
      <c r="H1944" s="22"/>
      <c r="I1944" s="3">
        <f t="shared" si="1092"/>
        <v>0</v>
      </c>
    </row>
    <row r="1945" spans="1:9" s="2" customFormat="1" hidden="1" x14ac:dyDescent="0.2">
      <c r="A1945" s="83"/>
      <c r="B1945" s="95"/>
      <c r="C1945" s="21"/>
      <c r="D1945" s="21"/>
      <c r="E1945" s="21"/>
      <c r="F1945" s="21"/>
      <c r="G1945" s="21"/>
      <c r="H1945" s="22"/>
      <c r="I1945" s="3">
        <f t="shared" ref="I1945" si="1125">SUM(E1945:H1945)</f>
        <v>0</v>
      </c>
    </row>
    <row r="1946" spans="1:9" s="2" customFormat="1" hidden="1" x14ac:dyDescent="0.2">
      <c r="A1946" s="178" t="s">
        <v>133</v>
      </c>
      <c r="B1946" s="55">
        <v>71</v>
      </c>
      <c r="C1946" s="24">
        <v>0</v>
      </c>
      <c r="D1946" s="24">
        <f t="shared" ref="D1946:H1946" si="1126">SUM(D1947)</f>
        <v>0</v>
      </c>
      <c r="E1946" s="24">
        <f t="shared" si="1126"/>
        <v>0</v>
      </c>
      <c r="F1946" s="24">
        <f t="shared" si="1126"/>
        <v>0</v>
      </c>
      <c r="G1946" s="24">
        <f t="shared" si="1126"/>
        <v>0</v>
      </c>
      <c r="H1946" s="25">
        <f t="shared" si="1126"/>
        <v>0</v>
      </c>
      <c r="I1946" s="3">
        <f t="shared" ref="I1946:I1947" si="1127">SUM(E1946:H1946)</f>
        <v>0</v>
      </c>
    </row>
    <row r="1947" spans="1:9" s="2" customFormat="1" hidden="1" x14ac:dyDescent="0.2">
      <c r="A1947" s="179" t="s">
        <v>134</v>
      </c>
      <c r="B1947" s="56" t="s">
        <v>135</v>
      </c>
      <c r="C1947" s="21">
        <v>0</v>
      </c>
      <c r="D1947" s="21"/>
      <c r="E1947" s="21">
        <f>C1947+D1947</f>
        <v>0</v>
      </c>
      <c r="F1947" s="21"/>
      <c r="G1947" s="21"/>
      <c r="H1947" s="22"/>
      <c r="I1947" s="3">
        <f t="shared" si="1127"/>
        <v>0</v>
      </c>
    </row>
    <row r="1948" spans="1:9" s="2" customFormat="1" hidden="1" x14ac:dyDescent="0.2">
      <c r="A1948" s="83"/>
      <c r="B1948" s="95"/>
      <c r="C1948" s="21"/>
      <c r="D1948" s="21"/>
      <c r="E1948" s="21"/>
      <c r="F1948" s="21"/>
      <c r="G1948" s="21"/>
      <c r="H1948" s="22"/>
      <c r="I1948" s="3">
        <f t="shared" si="1092"/>
        <v>0</v>
      </c>
    </row>
    <row r="1949" spans="1:9" s="2" customFormat="1" hidden="1" x14ac:dyDescent="0.2">
      <c r="A1949" s="26" t="s">
        <v>54</v>
      </c>
      <c r="B1949" s="63" t="s">
        <v>55</v>
      </c>
      <c r="C1949" s="24">
        <v>0</v>
      </c>
      <c r="D1949" s="24"/>
      <c r="E1949" s="24">
        <f>C1949+D1949</f>
        <v>0</v>
      </c>
      <c r="F1949" s="24"/>
      <c r="G1949" s="24"/>
      <c r="H1949" s="25"/>
      <c r="I1949" s="3">
        <f t="shared" si="1092"/>
        <v>0</v>
      </c>
    </row>
    <row r="1950" spans="1:9" s="2" customFormat="1" hidden="1" x14ac:dyDescent="0.2">
      <c r="A1950" s="83"/>
      <c r="B1950" s="95"/>
      <c r="C1950" s="21"/>
      <c r="D1950" s="21"/>
      <c r="E1950" s="21"/>
      <c r="F1950" s="21"/>
      <c r="G1950" s="21"/>
      <c r="H1950" s="22"/>
      <c r="I1950" s="3">
        <f t="shared" si="1092"/>
        <v>0</v>
      </c>
    </row>
    <row r="1951" spans="1:9" s="2" customFormat="1" ht="13.5" hidden="1" thickBot="1" x14ac:dyDescent="0.25">
      <c r="A1951" s="91" t="s">
        <v>56</v>
      </c>
      <c r="B1951" s="98"/>
      <c r="C1951" s="92">
        <v>0</v>
      </c>
      <c r="D1951" s="92">
        <f t="shared" ref="D1951:H1951" si="1128">D1898-D1919</f>
        <v>0</v>
      </c>
      <c r="E1951" s="92">
        <f t="shared" si="1128"/>
        <v>0</v>
      </c>
      <c r="F1951" s="92">
        <f t="shared" si="1128"/>
        <v>0</v>
      </c>
      <c r="G1951" s="92">
        <f t="shared" si="1128"/>
        <v>0</v>
      </c>
      <c r="H1951" s="93">
        <f t="shared" si="1128"/>
        <v>0</v>
      </c>
      <c r="I1951" s="3">
        <f t="shared" si="1092"/>
        <v>0</v>
      </c>
    </row>
    <row r="1954" spans="1:33" s="2" customFormat="1" hidden="1" x14ac:dyDescent="0.2">
      <c r="B1954" s="66"/>
    </row>
    <row r="1955" spans="1:33" ht="14.45" customHeight="1" x14ac:dyDescent="0.2">
      <c r="A1955" s="191" t="s">
        <v>90</v>
      </c>
      <c r="B1955" s="191"/>
      <c r="D1955" s="192" t="str">
        <f>IF($I$1="proiect","DIRECTOR EXECUTIV,","SECRETAR GENERAL AL JUDEŢULUI,")</f>
        <v>DIRECTOR EXECUTIV,</v>
      </c>
      <c r="E1955" s="192"/>
      <c r="F1955" s="192"/>
      <c r="G1955" s="192"/>
      <c r="H1955" s="192"/>
      <c r="I1955" s="171"/>
      <c r="J1955" s="171"/>
      <c r="K1955" s="171"/>
      <c r="L1955" s="171"/>
      <c r="M1955" s="171"/>
      <c r="N1955" s="171"/>
      <c r="O1955" s="171"/>
      <c r="P1955" s="171"/>
      <c r="Q1955" s="171"/>
      <c r="R1955" s="171"/>
      <c r="S1955" s="171"/>
      <c r="T1955" s="171"/>
      <c r="U1955" s="171"/>
      <c r="V1955" s="171"/>
      <c r="W1955" s="171"/>
      <c r="X1955" s="171"/>
      <c r="Y1955" s="171"/>
      <c r="Z1955" s="171"/>
      <c r="AA1955" s="171"/>
      <c r="AB1955" s="171"/>
      <c r="AC1955" s="171"/>
      <c r="AD1955" s="171"/>
      <c r="AE1955" s="171"/>
      <c r="AF1955" s="171"/>
      <c r="AG1955" s="171"/>
    </row>
    <row r="1956" spans="1:33" x14ac:dyDescent="0.2">
      <c r="A1956" s="182" t="s">
        <v>91</v>
      </c>
      <c r="B1956" s="182"/>
      <c r="D1956" s="180" t="str">
        <f>IF($I$1="proiect","Manţa Magdalena Sofia","Crasnai Mihaela Elena Ana")</f>
        <v>Manţa Magdalena Sofia</v>
      </c>
      <c r="E1956" s="180"/>
      <c r="F1956" s="180"/>
      <c r="G1956" s="180"/>
      <c r="H1956" s="180"/>
    </row>
    <row r="1957" spans="1:33" x14ac:dyDescent="0.2">
      <c r="A1957" s="122"/>
      <c r="B1957" s="173"/>
      <c r="C1957" s="122"/>
      <c r="D1957" s="172"/>
      <c r="E1957" s="172"/>
      <c r="F1957" s="172"/>
      <c r="G1957" s="172"/>
    </row>
    <row r="1958" spans="1:33" x14ac:dyDescent="0.2">
      <c r="A1958" s="122"/>
      <c r="B1958" s="173"/>
      <c r="C1958" s="122"/>
      <c r="D1958" s="172"/>
      <c r="E1958" s="172"/>
      <c r="F1958" s="172"/>
      <c r="G1958" s="172"/>
      <c r="I1958" s="174"/>
    </row>
    <row r="1959" spans="1:33" x14ac:dyDescent="0.2">
      <c r="B1959" s="173"/>
      <c r="C1959" s="175"/>
      <c r="D1959" s="175"/>
      <c r="E1959" s="172"/>
      <c r="F1959" s="172"/>
      <c r="G1959" s="119"/>
    </row>
    <row r="1960" spans="1:33" x14ac:dyDescent="0.2">
      <c r="B1960" s="123"/>
      <c r="C1960" s="142"/>
      <c r="D1960" s="180" t="str">
        <f>IF($I$1="proiect","ŞEF SERVICIU,"," ")</f>
        <v>ŞEF SERVICIU,</v>
      </c>
      <c r="E1960" s="180"/>
      <c r="F1960" s="180"/>
      <c r="G1960" s="180"/>
      <c r="H1960" s="180"/>
    </row>
    <row r="1961" spans="1:33" x14ac:dyDescent="0.2">
      <c r="A1961" s="176" t="s">
        <v>92</v>
      </c>
      <c r="B1961" s="123"/>
      <c r="C1961" s="142"/>
      <c r="D1961" s="180" t="str">
        <f>IF($I$1="proiect","Czumbil Sorana"," ")</f>
        <v>Czumbil Sorana</v>
      </c>
      <c r="E1961" s="180"/>
      <c r="F1961" s="180"/>
      <c r="G1961" s="180"/>
      <c r="H1961" s="180"/>
    </row>
    <row r="1962" spans="1:33" x14ac:dyDescent="0.2">
      <c r="A1962" s="176" t="s">
        <v>93</v>
      </c>
      <c r="B1962" s="123"/>
      <c r="C1962" s="142"/>
      <c r="D1962" s="172"/>
      <c r="E1962" s="172"/>
      <c r="F1962" s="172"/>
      <c r="G1962" s="172"/>
    </row>
    <row r="1963" spans="1:33" x14ac:dyDescent="0.2">
      <c r="B1963" s="116"/>
      <c r="D1963" s="118"/>
      <c r="E1963" s="119"/>
      <c r="F1963" s="119"/>
      <c r="G1963" s="119"/>
    </row>
    <row r="1964" spans="1:33" x14ac:dyDescent="0.2">
      <c r="B1964" s="116"/>
      <c r="C1964" s="119"/>
      <c r="D1964" s="118"/>
      <c r="E1964" s="119"/>
      <c r="F1964" s="119"/>
      <c r="G1964" s="119"/>
    </row>
    <row r="1965" spans="1:33" x14ac:dyDescent="0.2">
      <c r="B1965" s="116"/>
      <c r="C1965" s="119"/>
      <c r="D1965" s="118"/>
      <c r="E1965" s="119"/>
      <c r="F1965" s="119"/>
      <c r="G1965" s="119"/>
    </row>
  </sheetData>
  <autoFilter ref="A12:AG1951" xr:uid="{8F140A64-3FE0-47EB-9860-F0B745B88245}">
    <filterColumn colId="8">
      <filters>
        <filter val="1,30"/>
        <filter val="1.050,00"/>
        <filter val="10,71"/>
        <filter val="10.040,00"/>
        <filter val="10.907,30"/>
        <filter val="100,60"/>
        <filter val="100.348,10"/>
        <filter val="100.353,10"/>
        <filter val="11.510,60"/>
        <filter val="110,00"/>
        <filter val="114.235,70"/>
        <filter val="114.283,10"/>
        <filter val="114.290,10"/>
        <filter val="119,50"/>
        <filter val="12,00"/>
        <filter val="12,40"/>
        <filter val="12,60"/>
        <filter val="12.167,80"/>
        <filter val="12.345,00"/>
        <filter val="123,20"/>
        <filter val="126.485,00"/>
        <filter val="128.893,50"/>
        <filter val="13,20"/>
        <filter val="13,90"/>
        <filter val="13.887,60"/>
        <filter val="13.900,00"/>
        <filter val="13.943,80"/>
        <filter val="13.944,90"/>
        <filter val="130,81"/>
        <filter val="130.860,80"/>
        <filter val="132,70"/>
        <filter val="134,70"/>
        <filter val="14.401,50"/>
        <filter val="14.403,50"/>
        <filter val="145,00"/>
        <filter val="15,00"/>
        <filter val="16.576,50"/>
        <filter val="16.593,10"/>
        <filter val="16.594,40"/>
        <filter val="162,70"/>
        <filter val="17,90"/>
        <filter val="17.590,20"/>
        <filter val="18,00"/>
        <filter val="180,70"/>
        <filter val="2,00"/>
        <filter val="2.017,10"/>
        <filter val="2.233,70"/>
        <filter val="2.394,00"/>
        <filter val="2.434,10"/>
        <filter val="2.454,00"/>
        <filter val="2.649,30"/>
        <filter val="2.649,50"/>
        <filter val="2.870,70"/>
        <filter val="20.770,10"/>
        <filter val="20.778,50"/>
        <filter val="20.932,30"/>
        <filter val="20.943,01"/>
        <filter val="21,80"/>
        <filter val="210.217,00"/>
        <filter val="212.671,00"/>
        <filter val="219.096,70"/>
        <filter val="219.111,70"/>
        <filter val="24.716,30"/>
        <filter val="24.726,30"/>
        <filter val="24.815,60"/>
        <filter val="25.340,00"/>
        <filter val="28,61"/>
        <filter val="29,70"/>
        <filter val="3,00"/>
        <filter val="3.305,50"/>
        <filter val="3.342,10"/>
        <filter val="3.572,40"/>
        <filter val="3.946,20"/>
        <filter val="3.946,40"/>
        <filter val="3.947,80"/>
        <filter val="30,21"/>
        <filter val="30.154,50"/>
        <filter val="30.174,00"/>
        <filter val="30.184,71"/>
        <filter val="338,30"/>
        <filter val="34.723,40"/>
        <filter val="35,00"/>
        <filter val="37,00"/>
        <filter val="4,00"/>
        <filter val="4,80"/>
        <filter val="4.047,10"/>
        <filter val="4.375,80"/>
        <filter val="4.596,90"/>
        <filter val="4.706,60"/>
        <filter val="4.760,00"/>
        <filter val="4.814,50"/>
        <filter val="40,00"/>
        <filter val="40.454,30"/>
        <filter val="41.302,80"/>
        <filter val="41.320,70"/>
        <filter val="41.410,00"/>
        <filter val="425,00"/>
        <filter val="43,20"/>
        <filter val="43.059,30"/>
        <filter val="47,40"/>
        <filter val="47.795,60"/>
        <filter val="48,00"/>
        <filter val="5,00"/>
        <filter val="5,30"/>
        <filter val="5.185,00"/>
        <filter val="5.308,20"/>
        <filter val="5.600,00"/>
        <filter val="5.876,90"/>
        <filter val="50,00"/>
        <filter val="500,00"/>
        <filter val="51,70"/>
        <filter val="52.843,00"/>
        <filter val="529,40"/>
        <filter val="53.714,20"/>
        <filter val="56.448,50"/>
        <filter val="57.288,80"/>
        <filter val="59.311,20"/>
        <filter val="6.100,00"/>
        <filter val="6.184,60"/>
        <filter val="6.245,00"/>
        <filter val="6.441,10"/>
        <filter val="6.443,10"/>
        <filter val="6.589,20"/>
        <filter val="6.597,30"/>
        <filter val="60.439,60"/>
        <filter val="60.583,30"/>
        <filter val="603,60"/>
        <filter val="62.883,00"/>
        <filter val="62.983,01"/>
        <filter val="63.447,30"/>
        <filter val="630,00"/>
        <filter val="7,00"/>
        <filter val="7.176,30"/>
        <filter val="7.310,80"/>
        <filter val="7.556,90"/>
        <filter val="7.998,00"/>
        <filter val="70.036,50"/>
        <filter val="701,50"/>
        <filter val="703,10"/>
        <filter val="71,40"/>
        <filter val="71.432,70"/>
        <filter val="71.445,30"/>
        <filter val="71.626,00"/>
        <filter val="71.630,00"/>
        <filter val="72.093,90"/>
        <filter val="72.106,80"/>
        <filter val="72.224,71"/>
        <filter val="74.068,70"/>
        <filter val="75,00"/>
        <filter val="8.526,60"/>
        <filter val="80.694,00"/>
        <filter val="800,00"/>
        <filter val="840,00"/>
        <filter val="-9.223,80"/>
        <filter val="9.241,70"/>
        <filter val="-9.241,70"/>
        <filter val="9.708,80"/>
        <filter val="91,10"/>
        <filter val="915,00"/>
        <filter val="936,80"/>
        <filter val="98,40"/>
        <filter val="99,30"/>
        <filter val="Proiecte cu finanțare din fonduri externe nerambursabile aferente cadrului financiar 2014-2020"/>
        <filter val="Proiecte cu finanțare din sumele reprezentând asistența financiară nerambursabilă aferentă PNRR"/>
      </filters>
    </filterColumn>
  </autoFilter>
  <mergeCells count="14">
    <mergeCell ref="A5:H5"/>
    <mergeCell ref="A6:H6"/>
    <mergeCell ref="A9:A10"/>
    <mergeCell ref="B9:B10"/>
    <mergeCell ref="C9:C10"/>
    <mergeCell ref="D9:D10"/>
    <mergeCell ref="E9:E10"/>
    <mergeCell ref="F9:H9"/>
    <mergeCell ref="A1955:B1955"/>
    <mergeCell ref="D1955:H1955"/>
    <mergeCell ref="A1956:B1956"/>
    <mergeCell ref="D1956:H1956"/>
    <mergeCell ref="D1960:H1960"/>
    <mergeCell ref="D1961:H1961"/>
  </mergeCells>
  <printOptions horizontalCentered="1"/>
  <pageMargins left="0.6692913385826772" right="0.6692913385826772" top="0.74803149606299213" bottom="0.74803149606299213" header="0.31496062992125984" footer="0.31496062992125984"/>
  <pageSetup paperSize="9" scale="9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36AB6-61B9-4B4E-A6F0-183E61EE5834}">
  <sheetPr filterMode="1"/>
  <dimension ref="A1:AG1902"/>
  <sheetViews>
    <sheetView zoomScaleNormal="100" workbookViewId="0">
      <selection activeCell="I2" sqref="I2"/>
    </sheetView>
  </sheetViews>
  <sheetFormatPr defaultColWidth="8.85546875" defaultRowHeight="12.75" x14ac:dyDescent="0.2"/>
  <cols>
    <col min="1" max="1" width="77.28515625" style="117" customWidth="1"/>
    <col min="2" max="2" width="9.5703125" style="170" customWidth="1"/>
    <col min="3" max="3" width="9.85546875" style="117" customWidth="1"/>
    <col min="4" max="4" width="10.5703125" style="117" customWidth="1"/>
    <col min="5" max="5" width="10.28515625" style="117" customWidth="1"/>
    <col min="6" max="6" width="10" style="117" customWidth="1"/>
    <col min="7" max="7" width="9.85546875" style="117" customWidth="1"/>
    <col min="8" max="8" width="9.140625" style="117" bestFit="1" customWidth="1"/>
    <col min="9" max="9" width="11.7109375" style="117" bestFit="1" customWidth="1"/>
    <col min="10" max="10" width="8.85546875" style="117"/>
    <col min="11" max="11" width="10.140625" style="117" bestFit="1" customWidth="1"/>
    <col min="12" max="16384" width="8.85546875" style="117"/>
  </cols>
  <sheetData>
    <row r="1" spans="1:9" x14ac:dyDescent="0.2">
      <c r="A1" s="115" t="s">
        <v>86</v>
      </c>
      <c r="B1" s="116"/>
      <c r="D1" s="118"/>
      <c r="E1" s="119"/>
      <c r="F1" s="119"/>
      <c r="H1" s="120" t="s">
        <v>89</v>
      </c>
      <c r="I1" s="117" t="s">
        <v>98</v>
      </c>
    </row>
    <row r="2" spans="1:9" x14ac:dyDescent="0.2">
      <c r="A2" s="115" t="s">
        <v>87</v>
      </c>
      <c r="B2" s="116"/>
      <c r="D2" s="118"/>
      <c r="E2" s="119"/>
      <c r="F2" s="119"/>
      <c r="H2" s="121" t="str">
        <f>IF($I$1="proiect","la Proiectul de hotărâre","Hotărârea Consiliului Județean")</f>
        <v>Hotărârea Consiliului Județean</v>
      </c>
    </row>
    <row r="3" spans="1:9" x14ac:dyDescent="0.2">
      <c r="A3" s="115" t="s">
        <v>88</v>
      </c>
      <c r="B3" s="116"/>
      <c r="D3" s="118"/>
      <c r="E3" s="119"/>
      <c r="F3" s="119"/>
      <c r="H3" s="121" t="str">
        <f>IF($I$1="proiect","nr. ______/2023","Satu Mare nr. ______/2023")</f>
        <v>Satu Mare nr. ______/2023</v>
      </c>
    </row>
    <row r="4" spans="1:9" x14ac:dyDescent="0.2">
      <c r="B4" s="116"/>
      <c r="D4" s="118"/>
      <c r="E4" s="119"/>
      <c r="F4" s="119"/>
      <c r="G4" s="119"/>
    </row>
    <row r="5" spans="1:9" x14ac:dyDescent="0.2">
      <c r="A5" s="182" t="s">
        <v>97</v>
      </c>
      <c r="B5" s="182"/>
      <c r="C5" s="182"/>
      <c r="D5" s="182"/>
      <c r="E5" s="182"/>
      <c r="F5" s="182"/>
      <c r="G5" s="182"/>
      <c r="H5" s="182"/>
    </row>
    <row r="6" spans="1:9" ht="39" customHeight="1" x14ac:dyDescent="0.2">
      <c r="A6" s="182" t="s">
        <v>125</v>
      </c>
      <c r="B6" s="182"/>
      <c r="C6" s="182"/>
      <c r="D6" s="182"/>
      <c r="E6" s="182"/>
      <c r="F6" s="182"/>
      <c r="G6" s="182"/>
      <c r="H6" s="182"/>
    </row>
    <row r="7" spans="1:9" x14ac:dyDescent="0.2">
      <c r="A7" s="122"/>
      <c r="B7" s="123"/>
      <c r="C7" s="119"/>
      <c r="D7" s="119"/>
      <c r="E7" s="119"/>
      <c r="F7" s="119"/>
      <c r="G7" s="119"/>
      <c r="H7" s="119"/>
    </row>
    <row r="8" spans="1:9" ht="13.5" thickBot="1" x14ac:dyDescent="0.25">
      <c r="A8" s="122"/>
      <c r="B8" s="123"/>
      <c r="H8" s="117" t="s">
        <v>85</v>
      </c>
    </row>
    <row r="9" spans="1:9" ht="28.9" customHeight="1" x14ac:dyDescent="0.2">
      <c r="A9" s="183"/>
      <c r="B9" s="185"/>
      <c r="C9" s="187" t="s">
        <v>120</v>
      </c>
      <c r="D9" s="187" t="s">
        <v>78</v>
      </c>
      <c r="E9" s="187" t="s">
        <v>120</v>
      </c>
      <c r="F9" s="189" t="s">
        <v>79</v>
      </c>
      <c r="G9" s="189"/>
      <c r="H9" s="190"/>
    </row>
    <row r="10" spans="1:9" ht="13.5" thickBot="1" x14ac:dyDescent="0.25">
      <c r="A10" s="184"/>
      <c r="B10" s="186"/>
      <c r="C10" s="188"/>
      <c r="D10" s="188"/>
      <c r="E10" s="188"/>
      <c r="F10" s="124">
        <v>2024</v>
      </c>
      <c r="G10" s="124">
        <v>2025</v>
      </c>
      <c r="H10" s="125">
        <v>2026</v>
      </c>
    </row>
    <row r="11" spans="1:9" s="123" customFormat="1" thickTop="1" x14ac:dyDescent="0.2">
      <c r="A11" s="126">
        <v>0</v>
      </c>
      <c r="B11" s="103">
        <v>1</v>
      </c>
      <c r="C11" s="102">
        <v>2</v>
      </c>
      <c r="D11" s="102">
        <v>3</v>
      </c>
      <c r="E11" s="102">
        <v>4</v>
      </c>
      <c r="F11" s="103">
        <v>5</v>
      </c>
      <c r="G11" s="103">
        <v>6</v>
      </c>
      <c r="H11" s="104">
        <v>7</v>
      </c>
    </row>
    <row r="12" spans="1:9" x14ac:dyDescent="0.2">
      <c r="A12" s="127"/>
      <c r="B12" s="128"/>
      <c r="C12" s="129"/>
      <c r="D12" s="129"/>
      <c r="E12" s="129"/>
      <c r="F12" s="130"/>
      <c r="G12" s="130"/>
      <c r="H12" s="131"/>
    </row>
    <row r="13" spans="1:9" ht="25.5" x14ac:dyDescent="0.2">
      <c r="A13" s="132" t="s">
        <v>101</v>
      </c>
      <c r="B13" s="133"/>
      <c r="C13" s="134"/>
      <c r="D13" s="134"/>
      <c r="E13" s="134"/>
      <c r="F13" s="135"/>
      <c r="G13" s="135"/>
      <c r="H13" s="136"/>
      <c r="I13" s="137" t="str">
        <f>A13</f>
        <v>Proiecte cu finanțare din fonduri externe nerambursabile aferente cadrului financiar 2014-2020</v>
      </c>
    </row>
    <row r="14" spans="1:9" s="142" customFormat="1" x14ac:dyDescent="0.2">
      <c r="A14" s="138" t="s">
        <v>57</v>
      </c>
      <c r="B14" s="139"/>
      <c r="C14" s="140">
        <f>SUM(C15,C16,C17,C18)</f>
        <v>123070.2</v>
      </c>
      <c r="D14" s="140">
        <f t="shared" ref="D14:H14" si="0">SUM(D15,D16,D17,D18)</f>
        <v>0</v>
      </c>
      <c r="E14" s="140">
        <f t="shared" si="0"/>
        <v>123070.2</v>
      </c>
      <c r="F14" s="140">
        <f t="shared" si="0"/>
        <v>94865.3</v>
      </c>
      <c r="G14" s="140">
        <f t="shared" si="0"/>
        <v>588.1</v>
      </c>
      <c r="H14" s="141">
        <f t="shared" si="0"/>
        <v>588.1</v>
      </c>
      <c r="I14" s="137">
        <f>SUM(E14:H14)</f>
        <v>219111.7</v>
      </c>
    </row>
    <row r="15" spans="1:9" x14ac:dyDescent="0.2">
      <c r="A15" s="20" t="s">
        <v>6</v>
      </c>
      <c r="B15" s="48"/>
      <c r="C15" s="101">
        <f>SUM(C97,C177,C226,C275,C355,C434,C483,C531,C580,C659,C738,C787,C835,C884)</f>
        <v>31291.399999999998</v>
      </c>
      <c r="D15" s="101">
        <f>SUM(D97,D177,D226,D275,D355,D434,D483,D531,D580,D659,D738,D787,D835,D884)</f>
        <v>0</v>
      </c>
      <c r="E15" s="101">
        <f>SUM(C15,D15)</f>
        <v>31291.399999999998</v>
      </c>
      <c r="F15" s="101">
        <f t="shared" ref="F15:H17" si="1">SUM(F97,F177,F226,F275,F355,F434,F483,F531,F580,F659,F738,F787,F835,F884)</f>
        <v>48226.400000000001</v>
      </c>
      <c r="G15" s="101">
        <f t="shared" si="1"/>
        <v>588.1</v>
      </c>
      <c r="H15" s="143">
        <f t="shared" si="1"/>
        <v>588.1</v>
      </c>
      <c r="I15" s="119">
        <f t="shared" ref="I15:I79" si="2">SUM(E15:H15)</f>
        <v>80694.000000000015</v>
      </c>
    </row>
    <row r="16" spans="1:9" s="2" customFormat="1" hidden="1" x14ac:dyDescent="0.2">
      <c r="A16" s="20" t="s">
        <v>7</v>
      </c>
      <c r="B16" s="94"/>
      <c r="C16" s="21">
        <v>0</v>
      </c>
      <c r="D16" s="21">
        <f>SUM(D98,D178,D227,D276,D356,D435,D484,D532,D581,D660,D739,D788,D836,D885)</f>
        <v>0</v>
      </c>
      <c r="E16" s="21">
        <f t="shared" ref="E16:E17" si="3">SUM(C16,D16)</f>
        <v>0</v>
      </c>
      <c r="F16" s="21">
        <f t="shared" si="1"/>
        <v>0</v>
      </c>
      <c r="G16" s="21">
        <f t="shared" si="1"/>
        <v>0</v>
      </c>
      <c r="H16" s="22">
        <f t="shared" si="1"/>
        <v>0</v>
      </c>
      <c r="I16" s="3">
        <f t="shared" si="2"/>
        <v>0</v>
      </c>
    </row>
    <row r="17" spans="1:11" ht="38.25" x14ac:dyDescent="0.2">
      <c r="A17" s="20" t="s">
        <v>8</v>
      </c>
      <c r="B17" s="48">
        <v>420269</v>
      </c>
      <c r="C17" s="101">
        <f t="shared" ref="C17" si="4">SUM(C99,C179,C228,C277,C357,C436,C485,C533,C582,C661,C740,C789,C837,C886)</f>
        <v>1372.3000000000002</v>
      </c>
      <c r="D17" s="101">
        <f>SUM(D99,D179,D228,D277,D357,D436,D485,D533,D582,D661,D740,D789,D837,D886)</f>
        <v>0</v>
      </c>
      <c r="E17" s="101">
        <f t="shared" si="3"/>
        <v>1372.3000000000002</v>
      </c>
      <c r="F17" s="101">
        <f t="shared" si="1"/>
        <v>6184.6</v>
      </c>
      <c r="G17" s="101">
        <f t="shared" si="1"/>
        <v>0</v>
      </c>
      <c r="H17" s="143">
        <f t="shared" si="1"/>
        <v>0</v>
      </c>
      <c r="I17" s="119">
        <f t="shared" si="2"/>
        <v>7556.9000000000005</v>
      </c>
    </row>
    <row r="18" spans="1:11" ht="25.5" x14ac:dyDescent="0.2">
      <c r="A18" s="23" t="s">
        <v>9</v>
      </c>
      <c r="B18" s="49" t="s">
        <v>10</v>
      </c>
      <c r="C18" s="24">
        <f>SUM(C19,C23,C27)</f>
        <v>90406.5</v>
      </c>
      <c r="D18" s="24">
        <f t="shared" ref="D18:H18" si="5">SUM(D19,D23,D27)</f>
        <v>0</v>
      </c>
      <c r="E18" s="24">
        <f>SUM(E19,E23,E27)</f>
        <v>90406.5</v>
      </c>
      <c r="F18" s="24">
        <f t="shared" si="5"/>
        <v>40454.300000000003</v>
      </c>
      <c r="G18" s="24">
        <f t="shared" si="5"/>
        <v>0</v>
      </c>
      <c r="H18" s="25">
        <f t="shared" si="5"/>
        <v>0</v>
      </c>
      <c r="I18" s="119">
        <f t="shared" si="2"/>
        <v>130860.8</v>
      </c>
    </row>
    <row r="19" spans="1:11" x14ac:dyDescent="0.2">
      <c r="A19" s="26" t="s">
        <v>11</v>
      </c>
      <c r="B19" s="50" t="s">
        <v>12</v>
      </c>
      <c r="C19" s="24">
        <f t="shared" ref="C19:H19" si="6">SUM(C20:C22)</f>
        <v>86030.7</v>
      </c>
      <c r="D19" s="24">
        <f t="shared" si="6"/>
        <v>0</v>
      </c>
      <c r="E19" s="24">
        <f t="shared" si="6"/>
        <v>86030.7</v>
      </c>
      <c r="F19" s="24">
        <f t="shared" si="6"/>
        <v>40454.300000000003</v>
      </c>
      <c r="G19" s="24">
        <f t="shared" si="6"/>
        <v>0</v>
      </c>
      <c r="H19" s="25">
        <f t="shared" si="6"/>
        <v>0</v>
      </c>
      <c r="I19" s="119">
        <f t="shared" si="2"/>
        <v>126485</v>
      </c>
    </row>
    <row r="20" spans="1:11" x14ac:dyDescent="0.2">
      <c r="A20" s="27" t="s">
        <v>13</v>
      </c>
      <c r="B20" s="51" t="s">
        <v>14</v>
      </c>
      <c r="C20" s="101">
        <f t="shared" ref="C20:D22" si="7">SUM(C102,C182,C231,C280,C360,C439,C488,C536,C585,C664,C743,C792,C840,C889)</f>
        <v>15994.2</v>
      </c>
      <c r="D20" s="101">
        <f t="shared" si="7"/>
        <v>0</v>
      </c>
      <c r="E20" s="101">
        <f t="shared" ref="E20:E22" si="8">SUM(C20,D20)</f>
        <v>15994.2</v>
      </c>
      <c r="F20" s="101">
        <f t="shared" ref="F20:H22" si="9">SUM(F102,F182,F231,F280,F360,F439,F488,F536,F585,F664,F743,F792,F840,F889)</f>
        <v>40454.300000000003</v>
      </c>
      <c r="G20" s="101">
        <f t="shared" si="9"/>
        <v>0</v>
      </c>
      <c r="H20" s="143">
        <f t="shared" si="9"/>
        <v>0</v>
      </c>
      <c r="I20" s="119">
        <f t="shared" si="2"/>
        <v>56448.5</v>
      </c>
    </row>
    <row r="21" spans="1:11" s="2" customFormat="1" hidden="1" x14ac:dyDescent="0.2">
      <c r="A21" s="27" t="s">
        <v>15</v>
      </c>
      <c r="B21" s="52" t="s">
        <v>16</v>
      </c>
      <c r="C21" s="21">
        <f t="shared" si="7"/>
        <v>0</v>
      </c>
      <c r="D21" s="21">
        <f t="shared" si="7"/>
        <v>0</v>
      </c>
      <c r="E21" s="21">
        <f t="shared" si="8"/>
        <v>0</v>
      </c>
      <c r="F21" s="21">
        <f t="shared" si="9"/>
        <v>0</v>
      </c>
      <c r="G21" s="21">
        <f t="shared" si="9"/>
        <v>0</v>
      </c>
      <c r="H21" s="22">
        <f t="shared" si="9"/>
        <v>0</v>
      </c>
      <c r="I21" s="3">
        <f t="shared" si="2"/>
        <v>0</v>
      </c>
    </row>
    <row r="22" spans="1:11" x14ac:dyDescent="0.2">
      <c r="A22" s="27" t="s">
        <v>17</v>
      </c>
      <c r="B22" s="52" t="s">
        <v>18</v>
      </c>
      <c r="C22" s="101">
        <f t="shared" si="7"/>
        <v>70036.5</v>
      </c>
      <c r="D22" s="101">
        <f t="shared" si="7"/>
        <v>0</v>
      </c>
      <c r="E22" s="101">
        <f t="shared" si="8"/>
        <v>70036.5</v>
      </c>
      <c r="F22" s="101">
        <f t="shared" si="9"/>
        <v>0</v>
      </c>
      <c r="G22" s="101">
        <f t="shared" si="9"/>
        <v>0</v>
      </c>
      <c r="H22" s="143">
        <f t="shared" si="9"/>
        <v>0</v>
      </c>
      <c r="I22" s="119">
        <f t="shared" si="2"/>
        <v>70036.5</v>
      </c>
    </row>
    <row r="23" spans="1:11" x14ac:dyDescent="0.2">
      <c r="A23" s="26" t="s">
        <v>19</v>
      </c>
      <c r="B23" s="53" t="s">
        <v>20</v>
      </c>
      <c r="C23" s="24">
        <f t="shared" ref="C23:H23" si="10">SUM(C24:C26)</f>
        <v>4375.8</v>
      </c>
      <c r="D23" s="24">
        <f t="shared" si="10"/>
        <v>0</v>
      </c>
      <c r="E23" s="24">
        <f t="shared" si="10"/>
        <v>4375.8</v>
      </c>
      <c r="F23" s="24">
        <f t="shared" si="10"/>
        <v>0</v>
      </c>
      <c r="G23" s="24">
        <f t="shared" si="10"/>
        <v>0</v>
      </c>
      <c r="H23" s="25">
        <f t="shared" si="10"/>
        <v>0</v>
      </c>
      <c r="I23" s="119">
        <f t="shared" si="2"/>
        <v>4375.8</v>
      </c>
    </row>
    <row r="24" spans="1:11" x14ac:dyDescent="0.2">
      <c r="A24" s="27" t="s">
        <v>13</v>
      </c>
      <c r="B24" s="52" t="s">
        <v>21</v>
      </c>
      <c r="C24" s="101">
        <f>SUM(C106,C186,C235,C284,C364,C443,C492,C540,C589,C668,C747,C796,C844,C893)</f>
        <v>4375.8</v>
      </c>
      <c r="D24" s="101">
        <f>SUM(D106,D186,D235,D284,D364,D443,D492,D540,D589,D668,D747,D796,D844,D893)</f>
        <v>0</v>
      </c>
      <c r="E24" s="101">
        <f t="shared" ref="E24:E26" si="11">SUM(C24,D24)</f>
        <v>4375.8</v>
      </c>
      <c r="F24" s="101">
        <f t="shared" ref="F24:H26" si="12">SUM(F106,F186,F235,F284,F364,F443,F492,F540,F589,F668,F747,F796,F844,F893)</f>
        <v>0</v>
      </c>
      <c r="G24" s="101">
        <f t="shared" si="12"/>
        <v>0</v>
      </c>
      <c r="H24" s="143">
        <f t="shared" si="12"/>
        <v>0</v>
      </c>
      <c r="I24" s="119">
        <f t="shared" si="2"/>
        <v>4375.8</v>
      </c>
    </row>
    <row r="25" spans="1:11" s="2" customFormat="1" hidden="1" x14ac:dyDescent="0.2">
      <c r="A25" s="27" t="s">
        <v>15</v>
      </c>
      <c r="B25" s="52" t="s">
        <v>22</v>
      </c>
      <c r="C25" s="21">
        <f>SUM(C107,C187,C236,C285,C365,C444,C493,C541,C590,C669,C748,C797,C845,C894)</f>
        <v>0</v>
      </c>
      <c r="D25" s="21">
        <f>SUM(D107,D187,D236,D285,D365,D444,D493,D541,D590,D669,D748,D797,D845,D894)</f>
        <v>0</v>
      </c>
      <c r="E25" s="21">
        <f t="shared" si="11"/>
        <v>0</v>
      </c>
      <c r="F25" s="21">
        <f t="shared" si="12"/>
        <v>0</v>
      </c>
      <c r="G25" s="21">
        <f t="shared" si="12"/>
        <v>0</v>
      </c>
      <c r="H25" s="22">
        <f t="shared" si="12"/>
        <v>0</v>
      </c>
      <c r="I25" s="3">
        <f t="shared" si="2"/>
        <v>0</v>
      </c>
    </row>
    <row r="26" spans="1:11" s="2" customFormat="1" hidden="1" x14ac:dyDescent="0.2">
      <c r="A26" s="27" t="s">
        <v>17</v>
      </c>
      <c r="B26" s="52" t="s">
        <v>23</v>
      </c>
      <c r="C26" s="21">
        <v>0</v>
      </c>
      <c r="D26" s="21">
        <f>SUM(D108,D188,D237,D286,D366,D445,D494,D542,D591,D670,D749,D798,D846,D895)</f>
        <v>0</v>
      </c>
      <c r="E26" s="21">
        <f t="shared" si="11"/>
        <v>0</v>
      </c>
      <c r="F26" s="21">
        <f t="shared" si="12"/>
        <v>0</v>
      </c>
      <c r="G26" s="21">
        <f t="shared" si="12"/>
        <v>0</v>
      </c>
      <c r="H26" s="22">
        <f t="shared" si="12"/>
        <v>0</v>
      </c>
      <c r="I26" s="3">
        <f t="shared" si="2"/>
        <v>0</v>
      </c>
    </row>
    <row r="27" spans="1:11" s="2" customFormat="1" hidden="1" x14ac:dyDescent="0.2">
      <c r="A27" s="26" t="s">
        <v>24</v>
      </c>
      <c r="B27" s="53" t="s">
        <v>25</v>
      </c>
      <c r="C27" s="24">
        <v>0</v>
      </c>
      <c r="D27" s="24">
        <f t="shared" ref="D27:H27" si="13">SUM(D28:D30)</f>
        <v>0</v>
      </c>
      <c r="E27" s="24">
        <f t="shared" si="13"/>
        <v>0</v>
      </c>
      <c r="F27" s="24">
        <f t="shared" si="13"/>
        <v>0</v>
      </c>
      <c r="G27" s="24">
        <f t="shared" si="13"/>
        <v>0</v>
      </c>
      <c r="H27" s="25">
        <f t="shared" si="13"/>
        <v>0</v>
      </c>
      <c r="I27" s="3">
        <f t="shared" si="2"/>
        <v>0</v>
      </c>
    </row>
    <row r="28" spans="1:11" s="2" customFormat="1" hidden="1" x14ac:dyDescent="0.2">
      <c r="A28" s="27" t="s">
        <v>13</v>
      </c>
      <c r="B28" s="52" t="s">
        <v>26</v>
      </c>
      <c r="C28" s="21">
        <v>0</v>
      </c>
      <c r="D28" s="21">
        <f>SUM(D110,D190,D239,D288,D368,D447,D496,D544,D593,D672,D751,D800,D848,D897)</f>
        <v>0</v>
      </c>
      <c r="E28" s="21">
        <f t="shared" ref="E28:E30" si="14">SUM(C28,D28)</f>
        <v>0</v>
      </c>
      <c r="F28" s="21">
        <f t="shared" ref="F28:H30" si="15">SUM(F110,F190,F239,F288,F368,F447,F496,F544,F593,F672,F751,F800,F848,F897)</f>
        <v>0</v>
      </c>
      <c r="G28" s="21">
        <f t="shared" si="15"/>
        <v>0</v>
      </c>
      <c r="H28" s="22">
        <f t="shared" si="15"/>
        <v>0</v>
      </c>
      <c r="I28" s="3">
        <f t="shared" si="2"/>
        <v>0</v>
      </c>
    </row>
    <row r="29" spans="1:11" s="2" customFormat="1" hidden="1" x14ac:dyDescent="0.2">
      <c r="A29" s="27" t="s">
        <v>15</v>
      </c>
      <c r="B29" s="52" t="s">
        <v>27</v>
      </c>
      <c r="C29" s="21">
        <v>0</v>
      </c>
      <c r="D29" s="21">
        <f>SUM(D111,D191,D240,D289,D369,D448,D497,D545,D594,D673,D752,D801,D849,D898)</f>
        <v>0</v>
      </c>
      <c r="E29" s="21">
        <f t="shared" si="14"/>
        <v>0</v>
      </c>
      <c r="F29" s="21">
        <f t="shared" si="15"/>
        <v>0</v>
      </c>
      <c r="G29" s="21">
        <f t="shared" si="15"/>
        <v>0</v>
      </c>
      <c r="H29" s="22">
        <f t="shared" si="15"/>
        <v>0</v>
      </c>
      <c r="I29" s="3">
        <f t="shared" si="2"/>
        <v>0</v>
      </c>
    </row>
    <row r="30" spans="1:11" s="2" customFormat="1" hidden="1" x14ac:dyDescent="0.2">
      <c r="A30" s="27" t="s">
        <v>17</v>
      </c>
      <c r="B30" s="52" t="s">
        <v>28</v>
      </c>
      <c r="C30" s="21">
        <v>0</v>
      </c>
      <c r="D30" s="21">
        <f>SUM(D112,D192,D241,D290,D370,D449,D498,D546,D595,D674,D753,D802,D850,D899)</f>
        <v>0</v>
      </c>
      <c r="E30" s="21">
        <f t="shared" si="14"/>
        <v>0</v>
      </c>
      <c r="F30" s="21">
        <f t="shared" si="15"/>
        <v>0</v>
      </c>
      <c r="G30" s="21">
        <f t="shared" si="15"/>
        <v>0</v>
      </c>
      <c r="H30" s="22">
        <f t="shared" si="15"/>
        <v>0</v>
      </c>
      <c r="I30" s="3">
        <f t="shared" si="2"/>
        <v>0</v>
      </c>
    </row>
    <row r="31" spans="1:11" s="2" customFormat="1" hidden="1" x14ac:dyDescent="0.2">
      <c r="A31" s="81"/>
      <c r="B31" s="95"/>
      <c r="C31" s="21"/>
      <c r="D31" s="21"/>
      <c r="E31" s="21"/>
      <c r="F31" s="21"/>
      <c r="G31" s="21"/>
      <c r="H31" s="22"/>
      <c r="I31" s="3">
        <f t="shared" si="2"/>
        <v>0</v>
      </c>
    </row>
    <row r="32" spans="1:11" s="142" customFormat="1" x14ac:dyDescent="0.2">
      <c r="A32" s="144" t="s">
        <v>58</v>
      </c>
      <c r="B32" s="145"/>
      <c r="C32" s="146">
        <f>SUM(C33,C37,C60)</f>
        <v>123070.20000000001</v>
      </c>
      <c r="D32" s="146">
        <f>SUM(D33,D37,D60)</f>
        <v>0</v>
      </c>
      <c r="E32" s="146">
        <f t="shared" ref="E32:H32" si="16">SUM(E33,E37,E60)</f>
        <v>123070.20000000001</v>
      </c>
      <c r="F32" s="146">
        <f t="shared" si="16"/>
        <v>94865.300000000017</v>
      </c>
      <c r="G32" s="146">
        <f t="shared" si="16"/>
        <v>588.1</v>
      </c>
      <c r="H32" s="147">
        <f t="shared" si="16"/>
        <v>588.1</v>
      </c>
      <c r="I32" s="137">
        <f t="shared" si="2"/>
        <v>219111.70000000004</v>
      </c>
      <c r="K32" s="137"/>
    </row>
    <row r="33" spans="1:9" x14ac:dyDescent="0.2">
      <c r="A33" s="31" t="s">
        <v>30</v>
      </c>
      <c r="B33" s="55">
        <v>20</v>
      </c>
      <c r="C33" s="24">
        <f>SUM(C34:C35)</f>
        <v>15</v>
      </c>
      <c r="D33" s="24">
        <f t="shared" ref="D33:H33" si="17">SUM(D34:D35)</f>
        <v>0</v>
      </c>
      <c r="E33" s="24">
        <f t="shared" si="17"/>
        <v>15</v>
      </c>
      <c r="F33" s="24">
        <f t="shared" si="17"/>
        <v>0</v>
      </c>
      <c r="G33" s="24">
        <f t="shared" si="17"/>
        <v>0</v>
      </c>
      <c r="H33" s="25">
        <f t="shared" si="17"/>
        <v>0</v>
      </c>
      <c r="I33" s="119">
        <f t="shared" si="2"/>
        <v>15</v>
      </c>
    </row>
    <row r="34" spans="1:9" x14ac:dyDescent="0.2">
      <c r="A34" s="27" t="s">
        <v>124</v>
      </c>
      <c r="B34" s="56" t="s">
        <v>121</v>
      </c>
      <c r="C34" s="101">
        <f>SUM(C147)</f>
        <v>3</v>
      </c>
      <c r="D34" s="101">
        <f t="shared" ref="D34:H34" si="18">SUM(D147)</f>
        <v>0</v>
      </c>
      <c r="E34" s="101">
        <f t="shared" si="18"/>
        <v>3</v>
      </c>
      <c r="F34" s="101">
        <f t="shared" si="18"/>
        <v>0</v>
      </c>
      <c r="G34" s="101">
        <f t="shared" si="18"/>
        <v>0</v>
      </c>
      <c r="H34" s="143">
        <f t="shared" si="18"/>
        <v>0</v>
      </c>
      <c r="I34" s="119">
        <f t="shared" si="2"/>
        <v>3</v>
      </c>
    </row>
    <row r="35" spans="1:9" x14ac:dyDescent="0.2">
      <c r="A35" s="27" t="s">
        <v>31</v>
      </c>
      <c r="B35" s="56" t="s">
        <v>32</v>
      </c>
      <c r="C35" s="101">
        <f>SUM(C68,C148,C326,C405,C630,C709)</f>
        <v>12</v>
      </c>
      <c r="D35" s="101">
        <f>SUM(D68,D148,D326,D405,D630,D709)</f>
        <v>0</v>
      </c>
      <c r="E35" s="101">
        <f>C35+D35</f>
        <v>12</v>
      </c>
      <c r="F35" s="101">
        <f>SUM(F68,F148,F326,F405,F630,F709)</f>
        <v>0</v>
      </c>
      <c r="G35" s="101">
        <f>SUM(G68,G148,G326,G405,G630,G709)</f>
        <v>0</v>
      </c>
      <c r="H35" s="143">
        <f>SUM(H68,H148,H326,H405,H630,H709)</f>
        <v>0</v>
      </c>
      <c r="I35" s="119">
        <f t="shared" si="2"/>
        <v>12</v>
      </c>
    </row>
    <row r="36" spans="1:9" s="2" customFormat="1" hidden="1" x14ac:dyDescent="0.2">
      <c r="A36" s="27"/>
      <c r="B36" s="51"/>
      <c r="C36" s="21"/>
      <c r="D36" s="21"/>
      <c r="E36" s="21"/>
      <c r="F36" s="21"/>
      <c r="G36" s="21"/>
      <c r="H36" s="22"/>
      <c r="I36" s="3">
        <f t="shared" si="2"/>
        <v>0</v>
      </c>
    </row>
    <row r="37" spans="1:9" ht="25.5" x14ac:dyDescent="0.2">
      <c r="A37" s="31" t="s">
        <v>33</v>
      </c>
      <c r="B37" s="57">
        <v>58</v>
      </c>
      <c r="C37" s="24">
        <f t="shared" ref="C37:H37" si="19">SUM(C38,C45,C52)</f>
        <v>123055.20000000001</v>
      </c>
      <c r="D37" s="24">
        <f t="shared" si="19"/>
        <v>0</v>
      </c>
      <c r="E37" s="24">
        <f t="shared" si="19"/>
        <v>123055.20000000001</v>
      </c>
      <c r="F37" s="24">
        <f t="shared" si="19"/>
        <v>94865.300000000017</v>
      </c>
      <c r="G37" s="24">
        <f t="shared" si="19"/>
        <v>588.1</v>
      </c>
      <c r="H37" s="25">
        <f t="shared" si="19"/>
        <v>588.1</v>
      </c>
      <c r="I37" s="119">
        <f t="shared" si="2"/>
        <v>219096.70000000004</v>
      </c>
    </row>
    <row r="38" spans="1:9" x14ac:dyDescent="0.2">
      <c r="A38" s="31" t="s">
        <v>34</v>
      </c>
      <c r="B38" s="58" t="s">
        <v>35</v>
      </c>
      <c r="C38" s="24">
        <f t="shared" ref="C38:H38" si="20">SUM(C42,C43,C44)</f>
        <v>116629.50000000001</v>
      </c>
      <c r="D38" s="24">
        <f t="shared" si="20"/>
        <v>0</v>
      </c>
      <c r="E38" s="24">
        <f t="shared" si="20"/>
        <v>116629.50000000001</v>
      </c>
      <c r="F38" s="24">
        <f t="shared" si="20"/>
        <v>94865.300000000017</v>
      </c>
      <c r="G38" s="24">
        <f t="shared" si="20"/>
        <v>588.1</v>
      </c>
      <c r="H38" s="25">
        <f t="shared" si="20"/>
        <v>588.1</v>
      </c>
      <c r="I38" s="119">
        <f t="shared" si="2"/>
        <v>212671.00000000006</v>
      </c>
    </row>
    <row r="39" spans="1:9" s="2" customFormat="1" hidden="1" x14ac:dyDescent="0.2">
      <c r="A39" s="32" t="s">
        <v>1</v>
      </c>
      <c r="B39" s="59"/>
      <c r="C39" s="24"/>
      <c r="D39" s="24"/>
      <c r="E39" s="24"/>
      <c r="F39" s="24"/>
      <c r="G39" s="24"/>
      <c r="H39" s="25"/>
      <c r="I39" s="3">
        <f t="shared" si="2"/>
        <v>0</v>
      </c>
    </row>
    <row r="40" spans="1:9" x14ac:dyDescent="0.2">
      <c r="A40" s="32" t="s">
        <v>36</v>
      </c>
      <c r="B40" s="59"/>
      <c r="C40" s="24">
        <f t="shared" ref="C40:H40" si="21">C42+C43+C44-C41</f>
        <v>689.70000000002619</v>
      </c>
      <c r="D40" s="24">
        <f t="shared" si="21"/>
        <v>0</v>
      </c>
      <c r="E40" s="24">
        <f t="shared" si="21"/>
        <v>689.70000000002619</v>
      </c>
      <c r="F40" s="24">
        <f>F42+F43+F44-F41</f>
        <v>588.10000000002037</v>
      </c>
      <c r="G40" s="24">
        <f t="shared" si="21"/>
        <v>588.1</v>
      </c>
      <c r="H40" s="25">
        <f t="shared" si="21"/>
        <v>588.1</v>
      </c>
      <c r="I40" s="119">
        <f t="shared" si="2"/>
        <v>2454.0000000000464</v>
      </c>
    </row>
    <row r="41" spans="1:9" x14ac:dyDescent="0.2">
      <c r="A41" s="32" t="s">
        <v>37</v>
      </c>
      <c r="B41" s="59"/>
      <c r="C41" s="24">
        <f t="shared" ref="C41:C44" si="22">SUM(C74,C154,C332,C411,C636,C715)</f>
        <v>115939.79999999999</v>
      </c>
      <c r="D41" s="24">
        <f>SUM(D74,D154,D332,D411,D636,D715)</f>
        <v>0</v>
      </c>
      <c r="E41" s="24">
        <f>SUM(E74,E154,E332,E411,E636,E715)</f>
        <v>115939.79999999999</v>
      </c>
      <c r="F41" s="24">
        <f>SUM(F74,F154,F332,F411,F636,F715)</f>
        <v>94277.2</v>
      </c>
      <c r="G41" s="24">
        <f>SUM(G74,G154,G332,G411,G636,G715)</f>
        <v>0</v>
      </c>
      <c r="H41" s="25">
        <f>SUM(H74,H154,H332,H411,H636,H715)</f>
        <v>0</v>
      </c>
      <c r="I41" s="119">
        <f t="shared" si="2"/>
        <v>210217</v>
      </c>
    </row>
    <row r="42" spans="1:9" x14ac:dyDescent="0.2">
      <c r="A42" s="20" t="s">
        <v>38</v>
      </c>
      <c r="B42" s="60" t="s">
        <v>39</v>
      </c>
      <c r="C42" s="101">
        <f t="shared" si="22"/>
        <v>20245.800000000003</v>
      </c>
      <c r="D42" s="101">
        <f>SUM(D75,D155,D333,D412,D637,D716)</f>
        <v>0</v>
      </c>
      <c r="E42" s="101">
        <f t="shared" ref="E42:E44" si="23">C42+D42</f>
        <v>20245.800000000003</v>
      </c>
      <c r="F42" s="101">
        <f t="shared" ref="F42:H44" si="24">SUM(F75,F155,F333,F412,F637,F716)</f>
        <v>53822.9</v>
      </c>
      <c r="G42" s="101">
        <f t="shared" si="24"/>
        <v>0</v>
      </c>
      <c r="H42" s="143">
        <f t="shared" si="24"/>
        <v>0</v>
      </c>
      <c r="I42" s="119">
        <f t="shared" si="2"/>
        <v>74068.700000000012</v>
      </c>
    </row>
    <row r="43" spans="1:9" x14ac:dyDescent="0.2">
      <c r="A43" s="20" t="s">
        <v>40</v>
      </c>
      <c r="B43" s="60" t="s">
        <v>41</v>
      </c>
      <c r="C43" s="101">
        <f t="shared" si="22"/>
        <v>88439.200000000012</v>
      </c>
      <c r="D43" s="101">
        <f>SUM(D76,D156,D334,D413,D638,D717)</f>
        <v>0</v>
      </c>
      <c r="E43" s="101">
        <f t="shared" si="23"/>
        <v>88439.200000000012</v>
      </c>
      <c r="F43" s="101">
        <f t="shared" si="24"/>
        <v>40454.300000000003</v>
      </c>
      <c r="G43" s="101">
        <f t="shared" si="24"/>
        <v>0</v>
      </c>
      <c r="H43" s="143">
        <f t="shared" si="24"/>
        <v>0</v>
      </c>
      <c r="I43" s="119">
        <f t="shared" si="2"/>
        <v>128893.50000000001</v>
      </c>
    </row>
    <row r="44" spans="1:9" x14ac:dyDescent="0.2">
      <c r="A44" s="20" t="s">
        <v>42</v>
      </c>
      <c r="B44" s="61" t="s">
        <v>43</v>
      </c>
      <c r="C44" s="101">
        <f t="shared" si="22"/>
        <v>7944.4999999999945</v>
      </c>
      <c r="D44" s="101">
        <f>SUM(D77,D157,D335,D414,D639,D718)</f>
        <v>0</v>
      </c>
      <c r="E44" s="101">
        <f t="shared" si="23"/>
        <v>7944.4999999999945</v>
      </c>
      <c r="F44" s="101">
        <f t="shared" si="24"/>
        <v>588.1</v>
      </c>
      <c r="G44" s="101">
        <f t="shared" si="24"/>
        <v>588.1</v>
      </c>
      <c r="H44" s="143">
        <f t="shared" si="24"/>
        <v>588.1</v>
      </c>
      <c r="I44" s="119">
        <f t="shared" si="2"/>
        <v>9708.7999999999956</v>
      </c>
    </row>
    <row r="45" spans="1:9" x14ac:dyDescent="0.2">
      <c r="A45" s="31" t="s">
        <v>44</v>
      </c>
      <c r="B45" s="62" t="s">
        <v>45</v>
      </c>
      <c r="C45" s="24">
        <f t="shared" ref="C45:H45" si="25">SUM(C49,C50,C51)</f>
        <v>6245</v>
      </c>
      <c r="D45" s="24">
        <f t="shared" si="25"/>
        <v>0</v>
      </c>
      <c r="E45" s="24">
        <f t="shared" si="25"/>
        <v>6245</v>
      </c>
      <c r="F45" s="24">
        <f t="shared" si="25"/>
        <v>0</v>
      </c>
      <c r="G45" s="24">
        <f t="shared" si="25"/>
        <v>0</v>
      </c>
      <c r="H45" s="25">
        <f t="shared" si="25"/>
        <v>0</v>
      </c>
      <c r="I45" s="119">
        <f t="shared" si="2"/>
        <v>6245</v>
      </c>
    </row>
    <row r="46" spans="1:9" s="2" customFormat="1" hidden="1" x14ac:dyDescent="0.2">
      <c r="A46" s="82" t="s">
        <v>1</v>
      </c>
      <c r="B46" s="62"/>
      <c r="C46" s="24"/>
      <c r="D46" s="24"/>
      <c r="E46" s="24"/>
      <c r="F46" s="24"/>
      <c r="G46" s="24"/>
      <c r="H46" s="25"/>
      <c r="I46" s="3">
        <f t="shared" si="2"/>
        <v>0</v>
      </c>
    </row>
    <row r="47" spans="1:9" x14ac:dyDescent="0.2">
      <c r="A47" s="32" t="s">
        <v>36</v>
      </c>
      <c r="B47" s="59"/>
      <c r="C47" s="24">
        <f t="shared" ref="C47:H47" si="26">C49+C50+C51-C48</f>
        <v>6245</v>
      </c>
      <c r="D47" s="24">
        <f t="shared" si="26"/>
        <v>0</v>
      </c>
      <c r="E47" s="24">
        <f t="shared" si="26"/>
        <v>6245</v>
      </c>
      <c r="F47" s="24">
        <f t="shared" si="26"/>
        <v>0</v>
      </c>
      <c r="G47" s="24">
        <f t="shared" si="26"/>
        <v>0</v>
      </c>
      <c r="H47" s="25">
        <f t="shared" si="26"/>
        <v>0</v>
      </c>
      <c r="I47" s="119">
        <f t="shared" si="2"/>
        <v>6245</v>
      </c>
    </row>
    <row r="48" spans="1:9" s="2" customFormat="1" hidden="1" x14ac:dyDescent="0.2">
      <c r="A48" s="32" t="s">
        <v>37</v>
      </c>
      <c r="B48" s="59"/>
      <c r="C48" s="24">
        <f t="shared" ref="C48:C50" si="27">SUM(C81,C161,C339,C418,C643,C722)</f>
        <v>0</v>
      </c>
      <c r="D48" s="24">
        <f>SUM(D81,D161,D339,D418,D643,D722)</f>
        <v>0</v>
      </c>
      <c r="E48" s="24">
        <f>SUM(E81,E161,E339,E418,E643,E722)</f>
        <v>0</v>
      </c>
      <c r="F48" s="24">
        <f>SUM(F81,F161,F339,F418,F643,F722)</f>
        <v>0</v>
      </c>
      <c r="G48" s="24">
        <f>SUM(G81,G161,G339,G418,G643,G722)</f>
        <v>0</v>
      </c>
      <c r="H48" s="25">
        <f>SUM(H81,H161,H339,H418,H643,H722)</f>
        <v>0</v>
      </c>
      <c r="I48" s="3">
        <f t="shared" si="2"/>
        <v>0</v>
      </c>
    </row>
    <row r="49" spans="1:9" x14ac:dyDescent="0.2">
      <c r="A49" s="20" t="s">
        <v>38</v>
      </c>
      <c r="B49" s="61" t="s">
        <v>46</v>
      </c>
      <c r="C49" s="101">
        <f t="shared" si="27"/>
        <v>936.8</v>
      </c>
      <c r="D49" s="101">
        <f>SUM(D82,D162,D340,D419,D644,D723)</f>
        <v>0</v>
      </c>
      <c r="E49" s="101">
        <f t="shared" ref="E49:E51" si="28">C49+D49</f>
        <v>936.8</v>
      </c>
      <c r="F49" s="101">
        <f t="shared" ref="F49:H51" si="29">SUM(F82,F162,F340,F419,F644,F723)</f>
        <v>0</v>
      </c>
      <c r="G49" s="101">
        <f t="shared" si="29"/>
        <v>0</v>
      </c>
      <c r="H49" s="143">
        <f t="shared" si="29"/>
        <v>0</v>
      </c>
      <c r="I49" s="119">
        <f t="shared" si="2"/>
        <v>936.8</v>
      </c>
    </row>
    <row r="50" spans="1:9" x14ac:dyDescent="0.2">
      <c r="A50" s="20" t="s">
        <v>40</v>
      </c>
      <c r="B50" s="61" t="s">
        <v>47</v>
      </c>
      <c r="C50" s="101">
        <f t="shared" si="27"/>
        <v>5308.2</v>
      </c>
      <c r="D50" s="101">
        <f>SUM(D83,D163,D341,D420,D645,D724)</f>
        <v>0</v>
      </c>
      <c r="E50" s="101">
        <f t="shared" si="28"/>
        <v>5308.2</v>
      </c>
      <c r="F50" s="101">
        <f t="shared" si="29"/>
        <v>0</v>
      </c>
      <c r="G50" s="101">
        <f t="shared" si="29"/>
        <v>0</v>
      </c>
      <c r="H50" s="143">
        <f t="shared" si="29"/>
        <v>0</v>
      </c>
      <c r="I50" s="119">
        <f t="shared" si="2"/>
        <v>5308.2</v>
      </c>
    </row>
    <row r="51" spans="1:9" s="2" customFormat="1" hidden="1" x14ac:dyDescent="0.2">
      <c r="A51" s="20" t="s">
        <v>42</v>
      </c>
      <c r="B51" s="61" t="s">
        <v>48</v>
      </c>
      <c r="C51" s="21">
        <v>0</v>
      </c>
      <c r="D51" s="21">
        <f>SUM(D84,D164,D342,D421,D646,D725)</f>
        <v>0</v>
      </c>
      <c r="E51" s="21">
        <f t="shared" si="28"/>
        <v>0</v>
      </c>
      <c r="F51" s="21">
        <f t="shared" si="29"/>
        <v>0</v>
      </c>
      <c r="G51" s="21">
        <f t="shared" si="29"/>
        <v>0</v>
      </c>
      <c r="H51" s="22">
        <f t="shared" si="29"/>
        <v>0</v>
      </c>
      <c r="I51" s="3">
        <f t="shared" si="2"/>
        <v>0</v>
      </c>
    </row>
    <row r="52" spans="1:9" x14ac:dyDescent="0.2">
      <c r="A52" s="31" t="s">
        <v>49</v>
      </c>
      <c r="B52" s="63" t="s">
        <v>50</v>
      </c>
      <c r="C52" s="24">
        <f t="shared" ref="C52:H52" si="30">SUM(C56,C57,C58)</f>
        <v>180.7</v>
      </c>
      <c r="D52" s="24">
        <f t="shared" si="30"/>
        <v>0</v>
      </c>
      <c r="E52" s="24">
        <f t="shared" si="30"/>
        <v>180.7</v>
      </c>
      <c r="F52" s="24">
        <f t="shared" si="30"/>
        <v>0</v>
      </c>
      <c r="G52" s="24">
        <f t="shared" si="30"/>
        <v>0</v>
      </c>
      <c r="H52" s="25">
        <f t="shared" si="30"/>
        <v>0</v>
      </c>
      <c r="I52" s="119">
        <f t="shared" si="2"/>
        <v>180.7</v>
      </c>
    </row>
    <row r="53" spans="1:9" s="2" customFormat="1" hidden="1" x14ac:dyDescent="0.2">
      <c r="A53" s="82" t="s">
        <v>1</v>
      </c>
      <c r="B53" s="63"/>
      <c r="C53" s="24"/>
      <c r="D53" s="24"/>
      <c r="E53" s="24"/>
      <c r="F53" s="24"/>
      <c r="G53" s="24"/>
      <c r="H53" s="25"/>
      <c r="I53" s="3">
        <f t="shared" si="2"/>
        <v>0</v>
      </c>
    </row>
    <row r="54" spans="1:9" x14ac:dyDescent="0.2">
      <c r="A54" s="32" t="s">
        <v>36</v>
      </c>
      <c r="B54" s="59"/>
      <c r="C54" s="24">
        <f t="shared" ref="C54:H54" si="31">C56+C57+C58-C55</f>
        <v>180.7</v>
      </c>
      <c r="D54" s="24">
        <f t="shared" si="31"/>
        <v>0</v>
      </c>
      <c r="E54" s="24">
        <f t="shared" si="31"/>
        <v>180.7</v>
      </c>
      <c r="F54" s="24">
        <f t="shared" si="31"/>
        <v>0</v>
      </c>
      <c r="G54" s="24">
        <f t="shared" si="31"/>
        <v>0</v>
      </c>
      <c r="H54" s="25">
        <f t="shared" si="31"/>
        <v>0</v>
      </c>
      <c r="I54" s="119">
        <f t="shared" si="2"/>
        <v>180.7</v>
      </c>
    </row>
    <row r="55" spans="1:9" s="2" customFormat="1" hidden="1" x14ac:dyDescent="0.2">
      <c r="A55" s="32" t="s">
        <v>37</v>
      </c>
      <c r="B55" s="59"/>
      <c r="C55" s="24">
        <f t="shared" ref="C55:C57" si="32">SUM(C88,C168,C346,C425,C650,C729)</f>
        <v>0</v>
      </c>
      <c r="D55" s="24">
        <f>SUM(D88,D168,D346,D425,D650,D729)</f>
        <v>0</v>
      </c>
      <c r="E55" s="24">
        <f>SUM(E88,E168,E346,E425,E650,E729)</f>
        <v>0</v>
      </c>
      <c r="F55" s="24">
        <f>SUM(F88,F168,F346,F425,F650,F729)</f>
        <v>0</v>
      </c>
      <c r="G55" s="24">
        <f>SUM(G88,G168,G346,G425,G650,G729)</f>
        <v>0</v>
      </c>
      <c r="H55" s="25">
        <f>SUM(H88,H168,H346,H425,H650,H729)</f>
        <v>0</v>
      </c>
      <c r="I55" s="3">
        <f t="shared" si="2"/>
        <v>0</v>
      </c>
    </row>
    <row r="56" spans="1:9" x14ac:dyDescent="0.2">
      <c r="A56" s="20" t="s">
        <v>38</v>
      </c>
      <c r="B56" s="61" t="s">
        <v>51</v>
      </c>
      <c r="C56" s="101">
        <f t="shared" si="32"/>
        <v>18</v>
      </c>
      <c r="D56" s="101">
        <f>SUM(D89,D169,D347,D426,D651,D730)</f>
        <v>0</v>
      </c>
      <c r="E56" s="101">
        <f t="shared" ref="E56:E58" si="33">C56+D56</f>
        <v>18</v>
      </c>
      <c r="F56" s="101">
        <f t="shared" ref="F56:H58" si="34">SUM(F89,F169,F347,F426,F651,F730)</f>
        <v>0</v>
      </c>
      <c r="G56" s="101">
        <f t="shared" si="34"/>
        <v>0</v>
      </c>
      <c r="H56" s="143">
        <f t="shared" si="34"/>
        <v>0</v>
      </c>
      <c r="I56" s="119">
        <f t="shared" si="2"/>
        <v>18</v>
      </c>
    </row>
    <row r="57" spans="1:9" x14ac:dyDescent="0.2">
      <c r="A57" s="20" t="s">
        <v>40</v>
      </c>
      <c r="B57" s="61" t="s">
        <v>52</v>
      </c>
      <c r="C57" s="101">
        <f t="shared" si="32"/>
        <v>162.69999999999999</v>
      </c>
      <c r="D57" s="101">
        <f>SUM(D90,D170,D348,D427,D652,D731)</f>
        <v>0</v>
      </c>
      <c r="E57" s="101">
        <f t="shared" si="33"/>
        <v>162.69999999999999</v>
      </c>
      <c r="F57" s="101">
        <f t="shared" si="34"/>
        <v>0</v>
      </c>
      <c r="G57" s="101">
        <f t="shared" si="34"/>
        <v>0</v>
      </c>
      <c r="H57" s="143">
        <f t="shared" si="34"/>
        <v>0</v>
      </c>
      <c r="I57" s="119">
        <f t="shared" si="2"/>
        <v>162.69999999999999</v>
      </c>
    </row>
    <row r="58" spans="1:9" s="2" customFormat="1" hidden="1" x14ac:dyDescent="0.2">
      <c r="A58" s="20" t="s">
        <v>42</v>
      </c>
      <c r="B58" s="61" t="s">
        <v>53</v>
      </c>
      <c r="C58" s="21">
        <v>0</v>
      </c>
      <c r="D58" s="21">
        <f>SUM(D91,D171,D349,D428,D653,D732)</f>
        <v>0</v>
      </c>
      <c r="E58" s="21">
        <f t="shared" si="33"/>
        <v>0</v>
      </c>
      <c r="F58" s="21">
        <f t="shared" si="34"/>
        <v>0</v>
      </c>
      <c r="G58" s="21">
        <f t="shared" si="34"/>
        <v>0</v>
      </c>
      <c r="H58" s="22">
        <f t="shared" si="34"/>
        <v>0</v>
      </c>
      <c r="I58" s="3">
        <f t="shared" si="2"/>
        <v>0</v>
      </c>
    </row>
    <row r="59" spans="1:9" s="2" customFormat="1" hidden="1" x14ac:dyDescent="0.2">
      <c r="A59" s="83"/>
      <c r="B59" s="95"/>
      <c r="C59" s="21"/>
      <c r="D59" s="21"/>
      <c r="E59" s="21"/>
      <c r="F59" s="21"/>
      <c r="G59" s="21"/>
      <c r="H59" s="22"/>
      <c r="I59" s="3">
        <f t="shared" si="2"/>
        <v>0</v>
      </c>
    </row>
    <row r="60" spans="1:9" s="2" customFormat="1" hidden="1" x14ac:dyDescent="0.2">
      <c r="A60" s="26" t="s">
        <v>54</v>
      </c>
      <c r="B60" s="63" t="s">
        <v>55</v>
      </c>
      <c r="C60" s="24">
        <v>0</v>
      </c>
      <c r="D60" s="24">
        <f>SUM(D93,D173,D351,D430,D655,D734)</f>
        <v>0</v>
      </c>
      <c r="E60" s="24">
        <f>C60+D60</f>
        <v>0</v>
      </c>
      <c r="F60" s="24">
        <f>SUM(F93,F173,F351,F430,F655,F734)</f>
        <v>0</v>
      </c>
      <c r="G60" s="24">
        <f>SUM(G93,G173,G351,G430,G655,G734)</f>
        <v>0</v>
      </c>
      <c r="H60" s="25">
        <f>SUM(H93,H173,H351,H430,H655,H734)</f>
        <v>0</v>
      </c>
      <c r="I60" s="3">
        <f t="shared" si="2"/>
        <v>0</v>
      </c>
    </row>
    <row r="61" spans="1:9" s="2" customFormat="1" hidden="1" x14ac:dyDescent="0.2">
      <c r="A61" s="83"/>
      <c r="B61" s="95"/>
      <c r="C61" s="21"/>
      <c r="D61" s="21"/>
      <c r="E61" s="21"/>
      <c r="F61" s="21"/>
      <c r="G61" s="21"/>
      <c r="H61" s="22"/>
      <c r="I61" s="3">
        <f t="shared" si="2"/>
        <v>0</v>
      </c>
    </row>
    <row r="62" spans="1:9" s="2" customFormat="1" hidden="1" x14ac:dyDescent="0.2">
      <c r="A62" s="26" t="s">
        <v>56</v>
      </c>
      <c r="B62" s="63"/>
      <c r="C62" s="24">
        <v>0</v>
      </c>
      <c r="D62" s="24">
        <f t="shared" ref="D62:H62" si="35">D14-D32</f>
        <v>0</v>
      </c>
      <c r="E62" s="24">
        <f t="shared" si="35"/>
        <v>0</v>
      </c>
      <c r="F62" s="24">
        <f t="shared" si="35"/>
        <v>0</v>
      </c>
      <c r="G62" s="24">
        <f t="shared" si="35"/>
        <v>0</v>
      </c>
      <c r="H62" s="25">
        <f t="shared" si="35"/>
        <v>0</v>
      </c>
      <c r="I62" s="3">
        <f t="shared" si="2"/>
        <v>0</v>
      </c>
    </row>
    <row r="63" spans="1:9" s="2" customFormat="1" hidden="1" x14ac:dyDescent="0.2">
      <c r="A63" s="84"/>
      <c r="B63" s="94"/>
      <c r="C63" s="21"/>
      <c r="D63" s="21"/>
      <c r="E63" s="21"/>
      <c r="F63" s="21"/>
      <c r="G63" s="21"/>
      <c r="H63" s="22"/>
      <c r="I63" s="3">
        <f t="shared" si="2"/>
        <v>0</v>
      </c>
    </row>
    <row r="64" spans="1:9" s="2" customFormat="1" hidden="1" x14ac:dyDescent="0.2">
      <c r="A64" s="81" t="s">
        <v>1</v>
      </c>
      <c r="B64" s="95"/>
      <c r="C64" s="21"/>
      <c r="D64" s="21"/>
      <c r="E64" s="21"/>
      <c r="F64" s="21"/>
      <c r="G64" s="21"/>
      <c r="H64" s="22"/>
      <c r="I64" s="3">
        <f t="shared" si="2"/>
        <v>0</v>
      </c>
    </row>
    <row r="65" spans="1:9" s="6" customFormat="1" hidden="1" x14ac:dyDescent="0.2">
      <c r="A65" s="28" t="s">
        <v>59</v>
      </c>
      <c r="B65" s="54" t="s">
        <v>60</v>
      </c>
      <c r="C65" s="29">
        <f t="shared" ref="C65" si="36">SUM(C95)</f>
        <v>0</v>
      </c>
      <c r="D65" s="29">
        <f t="shared" ref="D65:H65" si="37">SUM(D95)</f>
        <v>0</v>
      </c>
      <c r="E65" s="29">
        <f t="shared" si="37"/>
        <v>0</v>
      </c>
      <c r="F65" s="29">
        <f t="shared" si="37"/>
        <v>0</v>
      </c>
      <c r="G65" s="29">
        <f t="shared" si="37"/>
        <v>0</v>
      </c>
      <c r="H65" s="30">
        <f t="shared" si="37"/>
        <v>0</v>
      </c>
      <c r="I65" s="19">
        <f t="shared" si="2"/>
        <v>0</v>
      </c>
    </row>
    <row r="66" spans="1:9" s="2" customFormat="1" hidden="1" x14ac:dyDescent="0.2">
      <c r="A66" s="33" t="s">
        <v>80</v>
      </c>
      <c r="B66" s="64"/>
      <c r="C66" s="34">
        <f t="shared" ref="C66:H66" si="38">SUM(C67,C70,C93)</f>
        <v>0</v>
      </c>
      <c r="D66" s="34">
        <f t="shared" si="38"/>
        <v>0</v>
      </c>
      <c r="E66" s="34">
        <f t="shared" si="38"/>
        <v>0</v>
      </c>
      <c r="F66" s="34">
        <f t="shared" si="38"/>
        <v>0</v>
      </c>
      <c r="G66" s="34">
        <f t="shared" si="38"/>
        <v>0</v>
      </c>
      <c r="H66" s="35">
        <f t="shared" si="38"/>
        <v>0</v>
      </c>
      <c r="I66" s="3">
        <f t="shared" si="2"/>
        <v>0</v>
      </c>
    </row>
    <row r="67" spans="1:9" s="2" customFormat="1" hidden="1" x14ac:dyDescent="0.2">
      <c r="A67" s="31" t="s">
        <v>30</v>
      </c>
      <c r="B67" s="55">
        <v>20</v>
      </c>
      <c r="C67" s="24">
        <v>0</v>
      </c>
      <c r="D67" s="24">
        <f t="shared" ref="D67:H67" si="39">SUM(D68)</f>
        <v>0</v>
      </c>
      <c r="E67" s="24">
        <f t="shared" si="39"/>
        <v>0</v>
      </c>
      <c r="F67" s="24">
        <f t="shared" si="39"/>
        <v>0</v>
      </c>
      <c r="G67" s="24">
        <f t="shared" si="39"/>
        <v>0</v>
      </c>
      <c r="H67" s="25">
        <f t="shared" si="39"/>
        <v>0</v>
      </c>
      <c r="I67" s="3">
        <f t="shared" si="2"/>
        <v>0</v>
      </c>
    </row>
    <row r="68" spans="1:9" s="2" customFormat="1" hidden="1" x14ac:dyDescent="0.2">
      <c r="A68" s="27" t="s">
        <v>31</v>
      </c>
      <c r="B68" s="56" t="s">
        <v>32</v>
      </c>
      <c r="C68" s="21">
        <v>0</v>
      </c>
      <c r="D68" s="21">
        <f>D115</f>
        <v>0</v>
      </c>
      <c r="E68" s="21">
        <f>C68+D68</f>
        <v>0</v>
      </c>
      <c r="F68" s="21">
        <f t="shared" ref="F68:H68" si="40">F115</f>
        <v>0</v>
      </c>
      <c r="G68" s="21">
        <f t="shared" si="40"/>
        <v>0</v>
      </c>
      <c r="H68" s="22">
        <f t="shared" si="40"/>
        <v>0</v>
      </c>
      <c r="I68" s="3">
        <f t="shared" si="2"/>
        <v>0</v>
      </c>
    </row>
    <row r="69" spans="1:9" s="2" customFormat="1" hidden="1" x14ac:dyDescent="0.2">
      <c r="A69" s="27"/>
      <c r="B69" s="51"/>
      <c r="C69" s="21"/>
      <c r="D69" s="21"/>
      <c r="E69" s="21"/>
      <c r="F69" s="21"/>
      <c r="G69" s="21"/>
      <c r="H69" s="22"/>
      <c r="I69" s="3">
        <f t="shared" si="2"/>
        <v>0</v>
      </c>
    </row>
    <row r="70" spans="1:9" s="2" customFormat="1" ht="25.5" hidden="1" x14ac:dyDescent="0.2">
      <c r="A70" s="31" t="s">
        <v>33</v>
      </c>
      <c r="B70" s="57">
        <v>58</v>
      </c>
      <c r="C70" s="24">
        <f t="shared" ref="C70:H70" si="41">SUM(C71,C78,C85)</f>
        <v>0</v>
      </c>
      <c r="D70" s="24">
        <f t="shared" si="41"/>
        <v>0</v>
      </c>
      <c r="E70" s="24">
        <f t="shared" si="41"/>
        <v>0</v>
      </c>
      <c r="F70" s="24">
        <f t="shared" si="41"/>
        <v>0</v>
      </c>
      <c r="G70" s="24">
        <f t="shared" si="41"/>
        <v>0</v>
      </c>
      <c r="H70" s="25">
        <f t="shared" si="41"/>
        <v>0</v>
      </c>
      <c r="I70" s="3">
        <f t="shared" si="2"/>
        <v>0</v>
      </c>
    </row>
    <row r="71" spans="1:9" s="2" customFormat="1" hidden="1" x14ac:dyDescent="0.2">
      <c r="A71" s="31" t="s">
        <v>34</v>
      </c>
      <c r="B71" s="58" t="s">
        <v>35</v>
      </c>
      <c r="C71" s="24">
        <v>0</v>
      </c>
      <c r="D71" s="24">
        <f t="shared" ref="D71:H71" si="42">SUM(D75,D76,D77)</f>
        <v>0</v>
      </c>
      <c r="E71" s="24">
        <f t="shared" si="42"/>
        <v>0</v>
      </c>
      <c r="F71" s="24">
        <f t="shared" si="42"/>
        <v>0</v>
      </c>
      <c r="G71" s="24">
        <f t="shared" si="42"/>
        <v>0</v>
      </c>
      <c r="H71" s="25">
        <f t="shared" si="42"/>
        <v>0</v>
      </c>
      <c r="I71" s="3">
        <f t="shared" si="2"/>
        <v>0</v>
      </c>
    </row>
    <row r="72" spans="1:9" s="2" customFormat="1" hidden="1" x14ac:dyDescent="0.2">
      <c r="A72" s="32" t="s">
        <v>1</v>
      </c>
      <c r="B72" s="59"/>
      <c r="C72" s="24"/>
      <c r="D72" s="24"/>
      <c r="E72" s="24"/>
      <c r="F72" s="24"/>
      <c r="G72" s="24"/>
      <c r="H72" s="25"/>
      <c r="I72" s="3">
        <f t="shared" si="2"/>
        <v>0</v>
      </c>
    </row>
    <row r="73" spans="1:9" s="2" customFormat="1" hidden="1" x14ac:dyDescent="0.2">
      <c r="A73" s="32" t="s">
        <v>36</v>
      </c>
      <c r="B73" s="59"/>
      <c r="C73" s="24">
        <v>0</v>
      </c>
      <c r="D73" s="24">
        <f t="shared" ref="D73:H73" si="43">D75+D76+D77-D74</f>
        <v>0</v>
      </c>
      <c r="E73" s="24">
        <f t="shared" si="43"/>
        <v>0</v>
      </c>
      <c r="F73" s="24">
        <f t="shared" si="43"/>
        <v>0</v>
      </c>
      <c r="G73" s="24">
        <f t="shared" si="43"/>
        <v>0</v>
      </c>
      <c r="H73" s="25">
        <f t="shared" si="43"/>
        <v>0</v>
      </c>
      <c r="I73" s="3">
        <f t="shared" si="2"/>
        <v>0</v>
      </c>
    </row>
    <row r="74" spans="1:9" s="2" customFormat="1" hidden="1" x14ac:dyDescent="0.2">
      <c r="A74" s="32" t="s">
        <v>37</v>
      </c>
      <c r="B74" s="59"/>
      <c r="C74" s="24">
        <v>0</v>
      </c>
      <c r="D74" s="24">
        <f t="shared" ref="D74:H77" si="44">D121</f>
        <v>0</v>
      </c>
      <c r="E74" s="24">
        <f t="shared" si="44"/>
        <v>0</v>
      </c>
      <c r="F74" s="24">
        <f t="shared" si="44"/>
        <v>0</v>
      </c>
      <c r="G74" s="24">
        <f t="shared" si="44"/>
        <v>0</v>
      </c>
      <c r="H74" s="25">
        <f t="shared" si="44"/>
        <v>0</v>
      </c>
      <c r="I74" s="3">
        <f t="shared" si="2"/>
        <v>0</v>
      </c>
    </row>
    <row r="75" spans="1:9" s="2" customFormat="1" hidden="1" x14ac:dyDescent="0.2">
      <c r="A75" s="20" t="s">
        <v>38</v>
      </c>
      <c r="B75" s="60" t="s">
        <v>39</v>
      </c>
      <c r="C75" s="21">
        <v>0</v>
      </c>
      <c r="D75" s="21">
        <f t="shared" si="44"/>
        <v>0</v>
      </c>
      <c r="E75" s="21">
        <f t="shared" ref="E75:E77" si="45">C75+D75</f>
        <v>0</v>
      </c>
      <c r="F75" s="21">
        <f t="shared" si="44"/>
        <v>0</v>
      </c>
      <c r="G75" s="21">
        <f t="shared" si="44"/>
        <v>0</v>
      </c>
      <c r="H75" s="22">
        <f t="shared" si="44"/>
        <v>0</v>
      </c>
      <c r="I75" s="3">
        <f t="shared" si="2"/>
        <v>0</v>
      </c>
    </row>
    <row r="76" spans="1:9" s="2" customFormat="1" hidden="1" x14ac:dyDescent="0.2">
      <c r="A76" s="20" t="s">
        <v>40</v>
      </c>
      <c r="B76" s="60" t="s">
        <v>41</v>
      </c>
      <c r="C76" s="21">
        <v>0</v>
      </c>
      <c r="D76" s="21">
        <f t="shared" si="44"/>
        <v>0</v>
      </c>
      <c r="E76" s="21">
        <f t="shared" si="45"/>
        <v>0</v>
      </c>
      <c r="F76" s="21">
        <f t="shared" si="44"/>
        <v>0</v>
      </c>
      <c r="G76" s="21">
        <f t="shared" si="44"/>
        <v>0</v>
      </c>
      <c r="H76" s="22">
        <f t="shared" si="44"/>
        <v>0</v>
      </c>
      <c r="I76" s="3">
        <f t="shared" si="2"/>
        <v>0</v>
      </c>
    </row>
    <row r="77" spans="1:9" s="2" customFormat="1" hidden="1" x14ac:dyDescent="0.2">
      <c r="A77" s="20" t="s">
        <v>42</v>
      </c>
      <c r="B77" s="61" t="s">
        <v>43</v>
      </c>
      <c r="C77" s="21">
        <v>0</v>
      </c>
      <c r="D77" s="21">
        <f t="shared" si="44"/>
        <v>0</v>
      </c>
      <c r="E77" s="21">
        <f t="shared" si="45"/>
        <v>0</v>
      </c>
      <c r="F77" s="21">
        <f t="shared" si="44"/>
        <v>0</v>
      </c>
      <c r="G77" s="21">
        <f t="shared" si="44"/>
        <v>0</v>
      </c>
      <c r="H77" s="22">
        <f t="shared" si="44"/>
        <v>0</v>
      </c>
      <c r="I77" s="3">
        <f t="shared" si="2"/>
        <v>0</v>
      </c>
    </row>
    <row r="78" spans="1:9" s="2" customFormat="1" hidden="1" x14ac:dyDescent="0.2">
      <c r="A78" s="31" t="s">
        <v>44</v>
      </c>
      <c r="B78" s="62" t="s">
        <v>45</v>
      </c>
      <c r="C78" s="24">
        <f t="shared" ref="C78:H78" si="46">SUM(C82,C83,C84)</f>
        <v>0</v>
      </c>
      <c r="D78" s="24">
        <f t="shared" si="46"/>
        <v>0</v>
      </c>
      <c r="E78" s="24">
        <f t="shared" si="46"/>
        <v>0</v>
      </c>
      <c r="F78" s="24">
        <f t="shared" si="46"/>
        <v>0</v>
      </c>
      <c r="G78" s="24">
        <f t="shared" si="46"/>
        <v>0</v>
      </c>
      <c r="H78" s="25">
        <f t="shared" si="46"/>
        <v>0</v>
      </c>
      <c r="I78" s="3">
        <f t="shared" si="2"/>
        <v>0</v>
      </c>
    </row>
    <row r="79" spans="1:9" s="2" customFormat="1" hidden="1" x14ac:dyDescent="0.2">
      <c r="A79" s="82" t="s">
        <v>1</v>
      </c>
      <c r="B79" s="62"/>
      <c r="C79" s="24"/>
      <c r="D79" s="24"/>
      <c r="E79" s="24"/>
      <c r="F79" s="24"/>
      <c r="G79" s="24"/>
      <c r="H79" s="25"/>
      <c r="I79" s="3">
        <f t="shared" si="2"/>
        <v>0</v>
      </c>
    </row>
    <row r="80" spans="1:9" s="2" customFormat="1" hidden="1" x14ac:dyDescent="0.2">
      <c r="A80" s="32" t="s">
        <v>36</v>
      </c>
      <c r="B80" s="59"/>
      <c r="C80" s="24">
        <f t="shared" ref="C80:H80" si="47">C82+C83+C84-C81</f>
        <v>0</v>
      </c>
      <c r="D80" s="24">
        <f t="shared" si="47"/>
        <v>0</v>
      </c>
      <c r="E80" s="24">
        <f t="shared" si="47"/>
        <v>0</v>
      </c>
      <c r="F80" s="24">
        <f t="shared" si="47"/>
        <v>0</v>
      </c>
      <c r="G80" s="24">
        <f t="shared" si="47"/>
        <v>0</v>
      </c>
      <c r="H80" s="25">
        <f t="shared" si="47"/>
        <v>0</v>
      </c>
      <c r="I80" s="3">
        <f t="shared" ref="I80:I143" si="48">SUM(E80:H80)</f>
        <v>0</v>
      </c>
    </row>
    <row r="81" spans="1:9" s="2" customFormat="1" hidden="1" x14ac:dyDescent="0.2">
      <c r="A81" s="32" t="s">
        <v>37</v>
      </c>
      <c r="B81" s="59"/>
      <c r="C81" s="24">
        <f t="shared" ref="C81:H84" si="49">C128</f>
        <v>0</v>
      </c>
      <c r="D81" s="24">
        <f t="shared" si="49"/>
        <v>0</v>
      </c>
      <c r="E81" s="24">
        <f t="shared" si="49"/>
        <v>0</v>
      </c>
      <c r="F81" s="24">
        <f t="shared" si="49"/>
        <v>0</v>
      </c>
      <c r="G81" s="24">
        <f t="shared" si="49"/>
        <v>0</v>
      </c>
      <c r="H81" s="25">
        <f t="shared" si="49"/>
        <v>0</v>
      </c>
      <c r="I81" s="3">
        <f t="shared" si="48"/>
        <v>0</v>
      </c>
    </row>
    <row r="82" spans="1:9" s="2" customFormat="1" hidden="1" x14ac:dyDescent="0.2">
      <c r="A82" s="20" t="s">
        <v>38</v>
      </c>
      <c r="B82" s="61" t="s">
        <v>46</v>
      </c>
      <c r="C82" s="21">
        <f t="shared" si="49"/>
        <v>0</v>
      </c>
      <c r="D82" s="21">
        <f t="shared" si="49"/>
        <v>0</v>
      </c>
      <c r="E82" s="21">
        <f t="shared" ref="E82:E84" si="50">C82+D82</f>
        <v>0</v>
      </c>
      <c r="F82" s="21">
        <f t="shared" si="49"/>
        <v>0</v>
      </c>
      <c r="G82" s="21">
        <f t="shared" si="49"/>
        <v>0</v>
      </c>
      <c r="H82" s="22">
        <f t="shared" si="49"/>
        <v>0</v>
      </c>
      <c r="I82" s="3">
        <f t="shared" si="48"/>
        <v>0</v>
      </c>
    </row>
    <row r="83" spans="1:9" s="2" customFormat="1" hidden="1" x14ac:dyDescent="0.2">
      <c r="A83" s="20" t="s">
        <v>40</v>
      </c>
      <c r="B83" s="61" t="s">
        <v>47</v>
      </c>
      <c r="C83" s="21">
        <f t="shared" si="49"/>
        <v>0</v>
      </c>
      <c r="D83" s="21">
        <f t="shared" si="49"/>
        <v>0</v>
      </c>
      <c r="E83" s="21">
        <f t="shared" si="50"/>
        <v>0</v>
      </c>
      <c r="F83" s="21">
        <f t="shared" si="49"/>
        <v>0</v>
      </c>
      <c r="G83" s="21">
        <f t="shared" si="49"/>
        <v>0</v>
      </c>
      <c r="H83" s="22">
        <f t="shared" si="49"/>
        <v>0</v>
      </c>
      <c r="I83" s="3">
        <f t="shared" si="48"/>
        <v>0</v>
      </c>
    </row>
    <row r="84" spans="1:9" s="2" customFormat="1" hidden="1" x14ac:dyDescent="0.2">
      <c r="A84" s="20" t="s">
        <v>42</v>
      </c>
      <c r="B84" s="61" t="s">
        <v>48</v>
      </c>
      <c r="C84" s="21">
        <v>0</v>
      </c>
      <c r="D84" s="21">
        <f t="shared" si="49"/>
        <v>0</v>
      </c>
      <c r="E84" s="21">
        <f t="shared" si="50"/>
        <v>0</v>
      </c>
      <c r="F84" s="21">
        <f t="shared" si="49"/>
        <v>0</v>
      </c>
      <c r="G84" s="21">
        <f t="shared" si="49"/>
        <v>0</v>
      </c>
      <c r="H84" s="22">
        <f t="shared" si="49"/>
        <v>0</v>
      </c>
      <c r="I84" s="3">
        <f t="shared" si="48"/>
        <v>0</v>
      </c>
    </row>
    <row r="85" spans="1:9" s="2" customFormat="1" hidden="1" x14ac:dyDescent="0.2">
      <c r="A85" s="31" t="s">
        <v>49</v>
      </c>
      <c r="B85" s="63" t="s">
        <v>50</v>
      </c>
      <c r="C85" s="24">
        <v>0</v>
      </c>
      <c r="D85" s="24">
        <f t="shared" ref="D85:H85" si="51">SUM(D89,D90,D91)</f>
        <v>0</v>
      </c>
      <c r="E85" s="24">
        <f t="shared" si="51"/>
        <v>0</v>
      </c>
      <c r="F85" s="24">
        <f t="shared" si="51"/>
        <v>0</v>
      </c>
      <c r="G85" s="24">
        <f t="shared" si="51"/>
        <v>0</v>
      </c>
      <c r="H85" s="25">
        <f t="shared" si="51"/>
        <v>0</v>
      </c>
      <c r="I85" s="3">
        <f t="shared" si="48"/>
        <v>0</v>
      </c>
    </row>
    <row r="86" spans="1:9" s="2" customFormat="1" hidden="1" x14ac:dyDescent="0.2">
      <c r="A86" s="82" t="s">
        <v>1</v>
      </c>
      <c r="B86" s="63"/>
      <c r="C86" s="24"/>
      <c r="D86" s="24"/>
      <c r="E86" s="24"/>
      <c r="F86" s="24"/>
      <c r="G86" s="24"/>
      <c r="H86" s="25"/>
      <c r="I86" s="3">
        <f t="shared" si="48"/>
        <v>0</v>
      </c>
    </row>
    <row r="87" spans="1:9" s="2" customFormat="1" hidden="1" x14ac:dyDescent="0.2">
      <c r="A87" s="32" t="s">
        <v>36</v>
      </c>
      <c r="B87" s="59"/>
      <c r="C87" s="24">
        <v>0</v>
      </c>
      <c r="D87" s="24">
        <f t="shared" ref="D87:H87" si="52">D89+D90+D91-D88</f>
        <v>0</v>
      </c>
      <c r="E87" s="24">
        <f t="shared" si="52"/>
        <v>0</v>
      </c>
      <c r="F87" s="24">
        <f t="shared" si="52"/>
        <v>0</v>
      </c>
      <c r="G87" s="24">
        <f t="shared" si="52"/>
        <v>0</v>
      </c>
      <c r="H87" s="25">
        <f t="shared" si="52"/>
        <v>0</v>
      </c>
      <c r="I87" s="3">
        <f t="shared" si="48"/>
        <v>0</v>
      </c>
    </row>
    <row r="88" spans="1:9" s="2" customFormat="1" hidden="1" x14ac:dyDescent="0.2">
      <c r="A88" s="32" t="s">
        <v>37</v>
      </c>
      <c r="B88" s="59"/>
      <c r="C88" s="24">
        <v>0</v>
      </c>
      <c r="D88" s="24">
        <f t="shared" ref="D88:H91" si="53">D135</f>
        <v>0</v>
      </c>
      <c r="E88" s="24">
        <f t="shared" si="53"/>
        <v>0</v>
      </c>
      <c r="F88" s="24">
        <f t="shared" si="53"/>
        <v>0</v>
      </c>
      <c r="G88" s="24">
        <f t="shared" si="53"/>
        <v>0</v>
      </c>
      <c r="H88" s="25">
        <f t="shared" si="53"/>
        <v>0</v>
      </c>
      <c r="I88" s="3">
        <f t="shared" si="48"/>
        <v>0</v>
      </c>
    </row>
    <row r="89" spans="1:9" s="2" customFormat="1" hidden="1" x14ac:dyDescent="0.2">
      <c r="A89" s="20" t="s">
        <v>38</v>
      </c>
      <c r="B89" s="61" t="s">
        <v>51</v>
      </c>
      <c r="C89" s="21">
        <v>0</v>
      </c>
      <c r="D89" s="21">
        <f t="shared" si="53"/>
        <v>0</v>
      </c>
      <c r="E89" s="21">
        <f t="shared" ref="E89:E91" si="54">C89+D89</f>
        <v>0</v>
      </c>
      <c r="F89" s="21">
        <f t="shared" si="53"/>
        <v>0</v>
      </c>
      <c r="G89" s="21">
        <f t="shared" si="53"/>
        <v>0</v>
      </c>
      <c r="H89" s="22">
        <f t="shared" si="53"/>
        <v>0</v>
      </c>
      <c r="I89" s="3">
        <f t="shared" si="48"/>
        <v>0</v>
      </c>
    </row>
    <row r="90" spans="1:9" s="2" customFormat="1" hidden="1" x14ac:dyDescent="0.2">
      <c r="A90" s="20" t="s">
        <v>40</v>
      </c>
      <c r="B90" s="61" t="s">
        <v>52</v>
      </c>
      <c r="C90" s="21">
        <v>0</v>
      </c>
      <c r="D90" s="21">
        <f t="shared" si="53"/>
        <v>0</v>
      </c>
      <c r="E90" s="21">
        <f t="shared" si="54"/>
        <v>0</v>
      </c>
      <c r="F90" s="21">
        <f t="shared" si="53"/>
        <v>0</v>
      </c>
      <c r="G90" s="21">
        <f t="shared" si="53"/>
        <v>0</v>
      </c>
      <c r="H90" s="22">
        <f t="shared" si="53"/>
        <v>0</v>
      </c>
      <c r="I90" s="3">
        <f t="shared" si="48"/>
        <v>0</v>
      </c>
    </row>
    <row r="91" spans="1:9" s="2" customFormat="1" hidden="1" x14ac:dyDescent="0.2">
      <c r="A91" s="20" t="s">
        <v>42</v>
      </c>
      <c r="B91" s="61" t="s">
        <v>53</v>
      </c>
      <c r="C91" s="21">
        <v>0</v>
      </c>
      <c r="D91" s="21">
        <f t="shared" si="53"/>
        <v>0</v>
      </c>
      <c r="E91" s="21">
        <f t="shared" si="54"/>
        <v>0</v>
      </c>
      <c r="F91" s="21">
        <f t="shared" si="53"/>
        <v>0</v>
      </c>
      <c r="G91" s="21">
        <f t="shared" si="53"/>
        <v>0</v>
      </c>
      <c r="H91" s="22">
        <f t="shared" si="53"/>
        <v>0</v>
      </c>
      <c r="I91" s="3">
        <f t="shared" si="48"/>
        <v>0</v>
      </c>
    </row>
    <row r="92" spans="1:9" s="2" customFormat="1" hidden="1" x14ac:dyDescent="0.2">
      <c r="A92" s="83"/>
      <c r="B92" s="95"/>
      <c r="C92" s="21"/>
      <c r="D92" s="21"/>
      <c r="E92" s="21"/>
      <c r="F92" s="21"/>
      <c r="G92" s="21"/>
      <c r="H92" s="22"/>
      <c r="I92" s="3">
        <f t="shared" si="48"/>
        <v>0</v>
      </c>
    </row>
    <row r="93" spans="1:9" s="2" customFormat="1" hidden="1" x14ac:dyDescent="0.2">
      <c r="A93" s="26" t="s">
        <v>54</v>
      </c>
      <c r="B93" s="63" t="s">
        <v>55</v>
      </c>
      <c r="C93" s="24">
        <v>0</v>
      </c>
      <c r="D93" s="24">
        <f t="shared" ref="D93" si="55">D140</f>
        <v>0</v>
      </c>
      <c r="E93" s="24">
        <f>C93+D93</f>
        <v>0</v>
      </c>
      <c r="F93" s="24">
        <f t="shared" ref="F93:H93" si="56">F140</f>
        <v>0</v>
      </c>
      <c r="G93" s="24">
        <f t="shared" si="56"/>
        <v>0</v>
      </c>
      <c r="H93" s="25">
        <f t="shared" si="56"/>
        <v>0</v>
      </c>
      <c r="I93" s="3">
        <f t="shared" si="48"/>
        <v>0</v>
      </c>
    </row>
    <row r="94" spans="1:9" s="2" customFormat="1" hidden="1" x14ac:dyDescent="0.2">
      <c r="A94" s="85"/>
      <c r="B94" s="96"/>
      <c r="C94" s="86"/>
      <c r="D94" s="86"/>
      <c r="E94" s="86"/>
      <c r="F94" s="86"/>
      <c r="G94" s="86"/>
      <c r="H94" s="87"/>
      <c r="I94" s="3">
        <f t="shared" si="48"/>
        <v>0</v>
      </c>
    </row>
    <row r="95" spans="1:9" s="6" customFormat="1" ht="25.5" hidden="1" x14ac:dyDescent="0.2">
      <c r="A95" s="77" t="s">
        <v>94</v>
      </c>
      <c r="B95" s="78"/>
      <c r="C95" s="79">
        <f t="shared" ref="C95:H95" si="57">C96</f>
        <v>0</v>
      </c>
      <c r="D95" s="79">
        <f t="shared" si="57"/>
        <v>0</v>
      </c>
      <c r="E95" s="79">
        <f t="shared" si="57"/>
        <v>0</v>
      </c>
      <c r="F95" s="79">
        <f t="shared" si="57"/>
        <v>0</v>
      </c>
      <c r="G95" s="79">
        <f t="shared" si="57"/>
        <v>0</v>
      </c>
      <c r="H95" s="80">
        <f t="shared" si="57"/>
        <v>0</v>
      </c>
      <c r="I95" s="19">
        <f t="shared" si="48"/>
        <v>0</v>
      </c>
    </row>
    <row r="96" spans="1:9" s="40" customFormat="1" hidden="1" x14ac:dyDescent="0.2">
      <c r="A96" s="73" t="s">
        <v>61</v>
      </c>
      <c r="B96" s="74"/>
      <c r="C96" s="75">
        <f t="shared" ref="C96:H96" si="58">SUM(C97,C98,C99,C100)</f>
        <v>0</v>
      </c>
      <c r="D96" s="75">
        <f t="shared" si="58"/>
        <v>0</v>
      </c>
      <c r="E96" s="75">
        <f t="shared" si="58"/>
        <v>0</v>
      </c>
      <c r="F96" s="75">
        <f t="shared" si="58"/>
        <v>0</v>
      </c>
      <c r="G96" s="75">
        <f t="shared" si="58"/>
        <v>0</v>
      </c>
      <c r="H96" s="76">
        <f t="shared" si="58"/>
        <v>0</v>
      </c>
      <c r="I96" s="39">
        <f t="shared" si="48"/>
        <v>0</v>
      </c>
    </row>
    <row r="97" spans="1:9" s="2" customFormat="1" hidden="1" x14ac:dyDescent="0.2">
      <c r="A97" s="20" t="s">
        <v>6</v>
      </c>
      <c r="B97" s="48"/>
      <c r="C97" s="101"/>
      <c r="D97" s="21"/>
      <c r="E97" s="21">
        <f>SUM(C97,D97)</f>
        <v>0</v>
      </c>
      <c r="F97" s="21"/>
      <c r="G97" s="21"/>
      <c r="H97" s="22"/>
      <c r="I97" s="3">
        <f t="shared" si="48"/>
        <v>0</v>
      </c>
    </row>
    <row r="98" spans="1:9" s="2" customFormat="1" hidden="1" x14ac:dyDescent="0.2">
      <c r="A98" s="20" t="s">
        <v>7</v>
      </c>
      <c r="B98" s="94"/>
      <c r="C98" s="21">
        <v>0</v>
      </c>
      <c r="D98" s="21"/>
      <c r="E98" s="21">
        <f t="shared" ref="E98:E99" si="59">SUM(C98,D98)</f>
        <v>0</v>
      </c>
      <c r="F98" s="21"/>
      <c r="G98" s="21"/>
      <c r="H98" s="22"/>
      <c r="I98" s="3">
        <f t="shared" si="48"/>
        <v>0</v>
      </c>
    </row>
    <row r="99" spans="1:9" s="2" customFormat="1" ht="38.25" hidden="1" x14ac:dyDescent="0.2">
      <c r="A99" s="20" t="s">
        <v>8</v>
      </c>
      <c r="B99" s="48">
        <v>420269</v>
      </c>
      <c r="C99" s="21"/>
      <c r="D99" s="21"/>
      <c r="E99" s="21">
        <f t="shared" si="59"/>
        <v>0</v>
      </c>
      <c r="F99" s="21"/>
      <c r="G99" s="21"/>
      <c r="H99" s="22"/>
      <c r="I99" s="3">
        <f t="shared" si="48"/>
        <v>0</v>
      </c>
    </row>
    <row r="100" spans="1:9" s="2" customFormat="1" ht="25.5" hidden="1" x14ac:dyDescent="0.2">
      <c r="A100" s="23" t="s">
        <v>9</v>
      </c>
      <c r="B100" s="49" t="s">
        <v>10</v>
      </c>
      <c r="C100" s="24">
        <f t="shared" ref="C100:H100" si="60">SUM(C101,C105,C109)</f>
        <v>0</v>
      </c>
      <c r="D100" s="24">
        <f t="shared" si="60"/>
        <v>0</v>
      </c>
      <c r="E100" s="24">
        <f t="shared" si="60"/>
        <v>0</v>
      </c>
      <c r="F100" s="24">
        <f t="shared" si="60"/>
        <v>0</v>
      </c>
      <c r="G100" s="24">
        <f t="shared" si="60"/>
        <v>0</v>
      </c>
      <c r="H100" s="25">
        <f t="shared" si="60"/>
        <v>0</v>
      </c>
      <c r="I100" s="3">
        <f t="shared" si="48"/>
        <v>0</v>
      </c>
    </row>
    <row r="101" spans="1:9" s="2" customFormat="1" hidden="1" x14ac:dyDescent="0.2">
      <c r="A101" s="26" t="s">
        <v>11</v>
      </c>
      <c r="B101" s="50" t="s">
        <v>12</v>
      </c>
      <c r="C101" s="24">
        <v>0</v>
      </c>
      <c r="D101" s="24">
        <f t="shared" ref="D101:H101" si="61">SUM(D102:D104)</f>
        <v>0</v>
      </c>
      <c r="E101" s="24">
        <f t="shared" si="61"/>
        <v>0</v>
      </c>
      <c r="F101" s="24">
        <f t="shared" si="61"/>
        <v>0</v>
      </c>
      <c r="G101" s="24">
        <f t="shared" si="61"/>
        <v>0</v>
      </c>
      <c r="H101" s="25">
        <f t="shared" si="61"/>
        <v>0</v>
      </c>
      <c r="I101" s="3">
        <f t="shared" si="48"/>
        <v>0</v>
      </c>
    </row>
    <row r="102" spans="1:9" s="2" customFormat="1" hidden="1" x14ac:dyDescent="0.2">
      <c r="A102" s="27" t="s">
        <v>13</v>
      </c>
      <c r="B102" s="51" t="s">
        <v>14</v>
      </c>
      <c r="C102" s="21">
        <v>0</v>
      </c>
      <c r="D102" s="21"/>
      <c r="E102" s="21">
        <f t="shared" ref="E102:E104" si="62">SUM(C102,D102)</f>
        <v>0</v>
      </c>
      <c r="F102" s="21"/>
      <c r="G102" s="21"/>
      <c r="H102" s="22"/>
      <c r="I102" s="3">
        <f t="shared" si="48"/>
        <v>0</v>
      </c>
    </row>
    <row r="103" spans="1:9" s="2" customFormat="1" hidden="1" x14ac:dyDescent="0.2">
      <c r="A103" s="27" t="s">
        <v>15</v>
      </c>
      <c r="B103" s="52" t="s">
        <v>16</v>
      </c>
      <c r="C103" s="21">
        <v>0</v>
      </c>
      <c r="D103" s="21"/>
      <c r="E103" s="21">
        <f t="shared" si="62"/>
        <v>0</v>
      </c>
      <c r="F103" s="21"/>
      <c r="G103" s="21"/>
      <c r="H103" s="22"/>
      <c r="I103" s="3">
        <f t="shared" si="48"/>
        <v>0</v>
      </c>
    </row>
    <row r="104" spans="1:9" s="2" customFormat="1" hidden="1" x14ac:dyDescent="0.2">
      <c r="A104" s="27" t="s">
        <v>17</v>
      </c>
      <c r="B104" s="52" t="s">
        <v>18</v>
      </c>
      <c r="C104" s="21">
        <v>0</v>
      </c>
      <c r="D104" s="21"/>
      <c r="E104" s="21">
        <f t="shared" si="62"/>
        <v>0</v>
      </c>
      <c r="F104" s="21"/>
      <c r="G104" s="21"/>
      <c r="H104" s="22"/>
      <c r="I104" s="3">
        <f t="shared" si="48"/>
        <v>0</v>
      </c>
    </row>
    <row r="105" spans="1:9" s="2" customFormat="1" hidden="1" x14ac:dyDescent="0.2">
      <c r="A105" s="26" t="s">
        <v>19</v>
      </c>
      <c r="B105" s="53" t="s">
        <v>20</v>
      </c>
      <c r="C105" s="24">
        <f t="shared" ref="C105:H105" si="63">SUM(C106:C108)</f>
        <v>0</v>
      </c>
      <c r="D105" s="24">
        <f t="shared" si="63"/>
        <v>0</v>
      </c>
      <c r="E105" s="24">
        <f t="shared" si="63"/>
        <v>0</v>
      </c>
      <c r="F105" s="24">
        <f t="shared" si="63"/>
        <v>0</v>
      </c>
      <c r="G105" s="24">
        <f t="shared" si="63"/>
        <v>0</v>
      </c>
      <c r="H105" s="25">
        <f t="shared" si="63"/>
        <v>0</v>
      </c>
      <c r="I105" s="3">
        <f t="shared" si="48"/>
        <v>0</v>
      </c>
    </row>
    <row r="106" spans="1:9" s="2" customFormat="1" hidden="1" x14ac:dyDescent="0.2">
      <c r="A106" s="27" t="s">
        <v>13</v>
      </c>
      <c r="B106" s="52" t="s">
        <v>21</v>
      </c>
      <c r="C106" s="21"/>
      <c r="D106" s="21"/>
      <c r="E106" s="21">
        <f t="shared" ref="E106:E108" si="64">SUM(C106,D106)</f>
        <v>0</v>
      </c>
      <c r="F106" s="21"/>
      <c r="G106" s="21"/>
      <c r="H106" s="22"/>
      <c r="I106" s="3">
        <f t="shared" si="48"/>
        <v>0</v>
      </c>
    </row>
    <row r="107" spans="1:9" s="2" customFormat="1" hidden="1" x14ac:dyDescent="0.2">
      <c r="A107" s="27" t="s">
        <v>15</v>
      </c>
      <c r="B107" s="52" t="s">
        <v>22</v>
      </c>
      <c r="C107" s="21">
        <v>0</v>
      </c>
      <c r="D107" s="21"/>
      <c r="E107" s="21">
        <f t="shared" si="64"/>
        <v>0</v>
      </c>
      <c r="F107" s="21"/>
      <c r="G107" s="21"/>
      <c r="H107" s="22"/>
      <c r="I107" s="3">
        <f t="shared" si="48"/>
        <v>0</v>
      </c>
    </row>
    <row r="108" spans="1:9" s="2" customFormat="1" hidden="1" x14ac:dyDescent="0.2">
      <c r="A108" s="27" t="s">
        <v>17</v>
      </c>
      <c r="B108" s="52" t="s">
        <v>23</v>
      </c>
      <c r="C108" s="21">
        <v>0</v>
      </c>
      <c r="D108" s="21"/>
      <c r="E108" s="21">
        <f t="shared" si="64"/>
        <v>0</v>
      </c>
      <c r="F108" s="21"/>
      <c r="G108" s="21"/>
      <c r="H108" s="22"/>
      <c r="I108" s="3">
        <f t="shared" si="48"/>
        <v>0</v>
      </c>
    </row>
    <row r="109" spans="1:9" s="2" customFormat="1" hidden="1" x14ac:dyDescent="0.2">
      <c r="A109" s="26" t="s">
        <v>24</v>
      </c>
      <c r="B109" s="53" t="s">
        <v>25</v>
      </c>
      <c r="C109" s="24">
        <v>0</v>
      </c>
      <c r="D109" s="24">
        <f t="shared" ref="D109:H109" si="65">SUM(D110:D112)</f>
        <v>0</v>
      </c>
      <c r="E109" s="24">
        <f t="shared" si="65"/>
        <v>0</v>
      </c>
      <c r="F109" s="24">
        <f t="shared" si="65"/>
        <v>0</v>
      </c>
      <c r="G109" s="24">
        <f t="shared" si="65"/>
        <v>0</v>
      </c>
      <c r="H109" s="25">
        <f t="shared" si="65"/>
        <v>0</v>
      </c>
      <c r="I109" s="3">
        <f t="shared" si="48"/>
        <v>0</v>
      </c>
    </row>
    <row r="110" spans="1:9" s="2" customFormat="1" hidden="1" x14ac:dyDescent="0.2">
      <c r="A110" s="27" t="s">
        <v>13</v>
      </c>
      <c r="B110" s="52" t="s">
        <v>26</v>
      </c>
      <c r="C110" s="21">
        <v>0</v>
      </c>
      <c r="D110" s="21"/>
      <c r="E110" s="21">
        <f t="shared" ref="E110:E112" si="66">SUM(C110,D110)</f>
        <v>0</v>
      </c>
      <c r="F110" s="21"/>
      <c r="G110" s="21"/>
      <c r="H110" s="22"/>
      <c r="I110" s="3">
        <f t="shared" si="48"/>
        <v>0</v>
      </c>
    </row>
    <row r="111" spans="1:9" s="2" customFormat="1" hidden="1" x14ac:dyDescent="0.2">
      <c r="A111" s="27" t="s">
        <v>15</v>
      </c>
      <c r="B111" s="52" t="s">
        <v>27</v>
      </c>
      <c r="C111" s="21">
        <v>0</v>
      </c>
      <c r="D111" s="21"/>
      <c r="E111" s="21">
        <f t="shared" si="66"/>
        <v>0</v>
      </c>
      <c r="F111" s="21"/>
      <c r="G111" s="21"/>
      <c r="H111" s="22"/>
      <c r="I111" s="3">
        <f t="shared" si="48"/>
        <v>0</v>
      </c>
    </row>
    <row r="112" spans="1:9" s="2" customFormat="1" hidden="1" x14ac:dyDescent="0.2">
      <c r="A112" s="27" t="s">
        <v>17</v>
      </c>
      <c r="B112" s="52" t="s">
        <v>28</v>
      </c>
      <c r="C112" s="21">
        <v>0</v>
      </c>
      <c r="D112" s="21"/>
      <c r="E112" s="21">
        <f t="shared" si="66"/>
        <v>0</v>
      </c>
      <c r="F112" s="21"/>
      <c r="G112" s="21"/>
      <c r="H112" s="22"/>
      <c r="I112" s="3">
        <f t="shared" si="48"/>
        <v>0</v>
      </c>
    </row>
    <row r="113" spans="1:9" s="40" customFormat="1" hidden="1" x14ac:dyDescent="0.2">
      <c r="A113" s="36" t="s">
        <v>80</v>
      </c>
      <c r="B113" s="65"/>
      <c r="C113" s="37">
        <f t="shared" ref="C113:H113" si="67">SUM(C114,C117,C140)</f>
        <v>0</v>
      </c>
      <c r="D113" s="37">
        <f t="shared" si="67"/>
        <v>0</v>
      </c>
      <c r="E113" s="37">
        <f t="shared" si="67"/>
        <v>0</v>
      </c>
      <c r="F113" s="37">
        <f t="shared" si="67"/>
        <v>0</v>
      </c>
      <c r="G113" s="37">
        <f t="shared" si="67"/>
        <v>0</v>
      </c>
      <c r="H113" s="38">
        <f t="shared" si="67"/>
        <v>0</v>
      </c>
      <c r="I113" s="39">
        <f t="shared" si="48"/>
        <v>0</v>
      </c>
    </row>
    <row r="114" spans="1:9" s="2" customFormat="1" hidden="1" x14ac:dyDescent="0.2">
      <c r="A114" s="31" t="s">
        <v>30</v>
      </c>
      <c r="B114" s="55">
        <v>20</v>
      </c>
      <c r="C114" s="24">
        <v>0</v>
      </c>
      <c r="D114" s="24">
        <f t="shared" ref="D114:H114" si="68">SUM(D115)</f>
        <v>0</v>
      </c>
      <c r="E114" s="24">
        <f t="shared" si="68"/>
        <v>0</v>
      </c>
      <c r="F114" s="24">
        <f t="shared" si="68"/>
        <v>0</v>
      </c>
      <c r="G114" s="24">
        <f t="shared" si="68"/>
        <v>0</v>
      </c>
      <c r="H114" s="25">
        <f t="shared" si="68"/>
        <v>0</v>
      </c>
      <c r="I114" s="3">
        <f t="shared" si="48"/>
        <v>0</v>
      </c>
    </row>
    <row r="115" spans="1:9" s="2" customFormat="1" hidden="1" x14ac:dyDescent="0.2">
      <c r="A115" s="27" t="s">
        <v>31</v>
      </c>
      <c r="B115" s="56" t="s">
        <v>32</v>
      </c>
      <c r="C115" s="21">
        <v>0</v>
      </c>
      <c r="D115" s="21"/>
      <c r="E115" s="21">
        <f>C115+D115</f>
        <v>0</v>
      </c>
      <c r="F115" s="21"/>
      <c r="G115" s="21"/>
      <c r="H115" s="22"/>
      <c r="I115" s="3">
        <f t="shared" si="48"/>
        <v>0</v>
      </c>
    </row>
    <row r="116" spans="1:9" s="2" customFormat="1" hidden="1" x14ac:dyDescent="0.2">
      <c r="A116" s="27"/>
      <c r="B116" s="51"/>
      <c r="C116" s="21"/>
      <c r="D116" s="21"/>
      <c r="E116" s="21"/>
      <c r="F116" s="21"/>
      <c r="G116" s="21"/>
      <c r="H116" s="22"/>
      <c r="I116" s="3">
        <f t="shared" si="48"/>
        <v>0</v>
      </c>
    </row>
    <row r="117" spans="1:9" s="2" customFormat="1" ht="25.5" hidden="1" x14ac:dyDescent="0.2">
      <c r="A117" s="31" t="s">
        <v>33</v>
      </c>
      <c r="B117" s="57">
        <v>58</v>
      </c>
      <c r="C117" s="24">
        <f t="shared" ref="C117:H117" si="69">SUM(C118,C125,C132)</f>
        <v>0</v>
      </c>
      <c r="D117" s="24">
        <f t="shared" si="69"/>
        <v>0</v>
      </c>
      <c r="E117" s="24">
        <f t="shared" si="69"/>
        <v>0</v>
      </c>
      <c r="F117" s="24">
        <f t="shared" si="69"/>
        <v>0</v>
      </c>
      <c r="G117" s="24">
        <f t="shared" si="69"/>
        <v>0</v>
      </c>
      <c r="H117" s="25">
        <f t="shared" si="69"/>
        <v>0</v>
      </c>
      <c r="I117" s="3">
        <f t="shared" si="48"/>
        <v>0</v>
      </c>
    </row>
    <row r="118" spans="1:9" s="2" customFormat="1" hidden="1" x14ac:dyDescent="0.2">
      <c r="A118" s="31" t="s">
        <v>34</v>
      </c>
      <c r="B118" s="58" t="s">
        <v>35</v>
      </c>
      <c r="C118" s="24">
        <v>0</v>
      </c>
      <c r="D118" s="24">
        <f t="shared" ref="D118:H118" si="70">SUM(D122,D123,D124)</f>
        <v>0</v>
      </c>
      <c r="E118" s="24">
        <f t="shared" si="70"/>
        <v>0</v>
      </c>
      <c r="F118" s="24">
        <f t="shared" si="70"/>
        <v>0</v>
      </c>
      <c r="G118" s="24">
        <f t="shared" si="70"/>
        <v>0</v>
      </c>
      <c r="H118" s="25">
        <f t="shared" si="70"/>
        <v>0</v>
      </c>
      <c r="I118" s="3">
        <f t="shared" si="48"/>
        <v>0</v>
      </c>
    </row>
    <row r="119" spans="1:9" s="2" customFormat="1" hidden="1" x14ac:dyDescent="0.2">
      <c r="A119" s="32" t="s">
        <v>1</v>
      </c>
      <c r="B119" s="59"/>
      <c r="C119" s="24"/>
      <c r="D119" s="24"/>
      <c r="E119" s="24"/>
      <c r="F119" s="24"/>
      <c r="G119" s="24"/>
      <c r="H119" s="25"/>
      <c r="I119" s="3">
        <f t="shared" si="48"/>
        <v>0</v>
      </c>
    </row>
    <row r="120" spans="1:9" s="2" customFormat="1" hidden="1" x14ac:dyDescent="0.2">
      <c r="A120" s="32" t="s">
        <v>36</v>
      </c>
      <c r="B120" s="59"/>
      <c r="C120" s="24">
        <v>0</v>
      </c>
      <c r="D120" s="24">
        <f t="shared" ref="D120:H120" si="71">D122+D123+D124-D121</f>
        <v>0</v>
      </c>
      <c r="E120" s="24">
        <f t="shared" si="71"/>
        <v>0</v>
      </c>
      <c r="F120" s="24">
        <f t="shared" si="71"/>
        <v>0</v>
      </c>
      <c r="G120" s="24">
        <f t="shared" si="71"/>
        <v>0</v>
      </c>
      <c r="H120" s="25">
        <f t="shared" si="71"/>
        <v>0</v>
      </c>
      <c r="I120" s="3">
        <f t="shared" si="48"/>
        <v>0</v>
      </c>
    </row>
    <row r="121" spans="1:9" s="2" customFormat="1" hidden="1" x14ac:dyDescent="0.2">
      <c r="A121" s="32" t="s">
        <v>37</v>
      </c>
      <c r="B121" s="59"/>
      <c r="C121" s="24"/>
      <c r="D121" s="24"/>
      <c r="E121" s="24"/>
      <c r="F121" s="24"/>
      <c r="G121" s="24"/>
      <c r="H121" s="25"/>
      <c r="I121" s="3">
        <f t="shared" si="48"/>
        <v>0</v>
      </c>
    </row>
    <row r="122" spans="1:9" s="2" customFormat="1" hidden="1" x14ac:dyDescent="0.2">
      <c r="A122" s="20" t="s">
        <v>38</v>
      </c>
      <c r="B122" s="60" t="s">
        <v>39</v>
      </c>
      <c r="C122" s="21">
        <v>0</v>
      </c>
      <c r="D122" s="21"/>
      <c r="E122" s="21">
        <f t="shared" ref="E122:E124" si="72">C122+D122</f>
        <v>0</v>
      </c>
      <c r="F122" s="21"/>
      <c r="G122" s="21"/>
      <c r="H122" s="22"/>
      <c r="I122" s="3">
        <f t="shared" si="48"/>
        <v>0</v>
      </c>
    </row>
    <row r="123" spans="1:9" s="2" customFormat="1" hidden="1" x14ac:dyDescent="0.2">
      <c r="A123" s="20" t="s">
        <v>40</v>
      </c>
      <c r="B123" s="60" t="s">
        <v>41</v>
      </c>
      <c r="C123" s="21">
        <v>0</v>
      </c>
      <c r="D123" s="21"/>
      <c r="E123" s="21">
        <f t="shared" si="72"/>
        <v>0</v>
      </c>
      <c r="F123" s="21"/>
      <c r="G123" s="21"/>
      <c r="H123" s="22"/>
      <c r="I123" s="3">
        <f t="shared" si="48"/>
        <v>0</v>
      </c>
    </row>
    <row r="124" spans="1:9" s="2" customFormat="1" hidden="1" x14ac:dyDescent="0.2">
      <c r="A124" s="20" t="s">
        <v>42</v>
      </c>
      <c r="B124" s="61" t="s">
        <v>43</v>
      </c>
      <c r="C124" s="21">
        <v>0</v>
      </c>
      <c r="D124" s="21"/>
      <c r="E124" s="21">
        <f t="shared" si="72"/>
        <v>0</v>
      </c>
      <c r="F124" s="21"/>
      <c r="G124" s="21"/>
      <c r="H124" s="22"/>
      <c r="I124" s="3">
        <f t="shared" si="48"/>
        <v>0</v>
      </c>
    </row>
    <row r="125" spans="1:9" s="2" customFormat="1" hidden="1" x14ac:dyDescent="0.2">
      <c r="A125" s="31" t="s">
        <v>44</v>
      </c>
      <c r="B125" s="62" t="s">
        <v>45</v>
      </c>
      <c r="C125" s="24">
        <f t="shared" ref="C125:H125" si="73">SUM(C129,C130,C131)</f>
        <v>0</v>
      </c>
      <c r="D125" s="24">
        <f t="shared" si="73"/>
        <v>0</v>
      </c>
      <c r="E125" s="24">
        <f t="shared" si="73"/>
        <v>0</v>
      </c>
      <c r="F125" s="24">
        <f t="shared" si="73"/>
        <v>0</v>
      </c>
      <c r="G125" s="24">
        <f t="shared" si="73"/>
        <v>0</v>
      </c>
      <c r="H125" s="25">
        <f t="shared" si="73"/>
        <v>0</v>
      </c>
      <c r="I125" s="3">
        <f t="shared" si="48"/>
        <v>0</v>
      </c>
    </row>
    <row r="126" spans="1:9" s="2" customFormat="1" hidden="1" x14ac:dyDescent="0.2">
      <c r="A126" s="82" t="s">
        <v>1</v>
      </c>
      <c r="B126" s="62"/>
      <c r="C126" s="24"/>
      <c r="D126" s="24"/>
      <c r="E126" s="24"/>
      <c r="F126" s="24"/>
      <c r="G126" s="24"/>
      <c r="H126" s="25"/>
      <c r="I126" s="3">
        <f t="shared" si="48"/>
        <v>0</v>
      </c>
    </row>
    <row r="127" spans="1:9" s="2" customFormat="1" hidden="1" x14ac:dyDescent="0.2">
      <c r="A127" s="32" t="s">
        <v>36</v>
      </c>
      <c r="B127" s="59"/>
      <c r="C127" s="24">
        <f t="shared" ref="C127:H127" si="74">C129+C130+C131-C128</f>
        <v>0</v>
      </c>
      <c r="D127" s="24">
        <f t="shared" si="74"/>
        <v>0</v>
      </c>
      <c r="E127" s="24">
        <f t="shared" si="74"/>
        <v>0</v>
      </c>
      <c r="F127" s="24">
        <f t="shared" si="74"/>
        <v>0</v>
      </c>
      <c r="G127" s="24">
        <f t="shared" si="74"/>
        <v>0</v>
      </c>
      <c r="H127" s="25">
        <f t="shared" si="74"/>
        <v>0</v>
      </c>
      <c r="I127" s="3">
        <f t="shared" si="48"/>
        <v>0</v>
      </c>
    </row>
    <row r="128" spans="1:9" s="2" customFormat="1" hidden="1" x14ac:dyDescent="0.2">
      <c r="A128" s="32" t="s">
        <v>37</v>
      </c>
      <c r="B128" s="59"/>
      <c r="C128" s="24"/>
      <c r="D128" s="24"/>
      <c r="E128" s="24">
        <f t="shared" ref="E128:E131" si="75">C128+D128</f>
        <v>0</v>
      </c>
      <c r="F128" s="24"/>
      <c r="G128" s="24"/>
      <c r="H128" s="25"/>
      <c r="I128" s="3">
        <f t="shared" si="48"/>
        <v>0</v>
      </c>
    </row>
    <row r="129" spans="1:9" s="2" customFormat="1" hidden="1" x14ac:dyDescent="0.2">
      <c r="A129" s="20" t="s">
        <v>38</v>
      </c>
      <c r="B129" s="61" t="s">
        <v>46</v>
      </c>
      <c r="C129" s="21"/>
      <c r="D129" s="21"/>
      <c r="E129" s="21">
        <f t="shared" si="75"/>
        <v>0</v>
      </c>
      <c r="F129" s="21"/>
      <c r="G129" s="21"/>
      <c r="H129" s="22"/>
      <c r="I129" s="3">
        <f t="shared" si="48"/>
        <v>0</v>
      </c>
    </row>
    <row r="130" spans="1:9" s="2" customFormat="1" hidden="1" x14ac:dyDescent="0.2">
      <c r="A130" s="20" t="s">
        <v>40</v>
      </c>
      <c r="B130" s="61" t="s">
        <v>47</v>
      </c>
      <c r="C130" s="21"/>
      <c r="D130" s="21"/>
      <c r="E130" s="21">
        <f t="shared" si="75"/>
        <v>0</v>
      </c>
      <c r="F130" s="21"/>
      <c r="G130" s="21"/>
      <c r="H130" s="22"/>
      <c r="I130" s="3">
        <f t="shared" si="48"/>
        <v>0</v>
      </c>
    </row>
    <row r="131" spans="1:9" s="2" customFormat="1" hidden="1" x14ac:dyDescent="0.2">
      <c r="A131" s="20" t="s">
        <v>42</v>
      </c>
      <c r="B131" s="61" t="s">
        <v>48</v>
      </c>
      <c r="C131" s="21">
        <v>0</v>
      </c>
      <c r="D131" s="21"/>
      <c r="E131" s="21">
        <f t="shared" si="75"/>
        <v>0</v>
      </c>
      <c r="F131" s="21"/>
      <c r="G131" s="21"/>
      <c r="H131" s="22"/>
      <c r="I131" s="3">
        <f t="shared" si="48"/>
        <v>0</v>
      </c>
    </row>
    <row r="132" spans="1:9" s="2" customFormat="1" hidden="1" x14ac:dyDescent="0.2">
      <c r="A132" s="31" t="s">
        <v>49</v>
      </c>
      <c r="B132" s="63" t="s">
        <v>50</v>
      </c>
      <c r="C132" s="24">
        <v>0</v>
      </c>
      <c r="D132" s="24">
        <f t="shared" ref="D132:H132" si="76">SUM(D136,D137,D138)</f>
        <v>0</v>
      </c>
      <c r="E132" s="24">
        <f t="shared" si="76"/>
        <v>0</v>
      </c>
      <c r="F132" s="24">
        <f t="shared" si="76"/>
        <v>0</v>
      </c>
      <c r="G132" s="24">
        <f t="shared" si="76"/>
        <v>0</v>
      </c>
      <c r="H132" s="25">
        <f t="shared" si="76"/>
        <v>0</v>
      </c>
      <c r="I132" s="3">
        <f t="shared" si="48"/>
        <v>0</v>
      </c>
    </row>
    <row r="133" spans="1:9" s="2" customFormat="1" hidden="1" x14ac:dyDescent="0.2">
      <c r="A133" s="82" t="s">
        <v>1</v>
      </c>
      <c r="B133" s="63"/>
      <c r="C133" s="24"/>
      <c r="D133" s="24"/>
      <c r="E133" s="24"/>
      <c r="F133" s="24"/>
      <c r="G133" s="24"/>
      <c r="H133" s="25"/>
      <c r="I133" s="3">
        <f t="shared" si="48"/>
        <v>0</v>
      </c>
    </row>
    <row r="134" spans="1:9" s="2" customFormat="1" hidden="1" x14ac:dyDescent="0.2">
      <c r="A134" s="32" t="s">
        <v>36</v>
      </c>
      <c r="B134" s="59"/>
      <c r="C134" s="24">
        <v>0</v>
      </c>
      <c r="D134" s="24">
        <f t="shared" ref="D134:H134" si="77">D136+D137+D138-D135</f>
        <v>0</v>
      </c>
      <c r="E134" s="24">
        <f t="shared" si="77"/>
        <v>0</v>
      </c>
      <c r="F134" s="24">
        <f t="shared" si="77"/>
        <v>0</v>
      </c>
      <c r="G134" s="24">
        <f t="shared" si="77"/>
        <v>0</v>
      </c>
      <c r="H134" s="25">
        <f t="shared" si="77"/>
        <v>0</v>
      </c>
      <c r="I134" s="3">
        <f t="shared" si="48"/>
        <v>0</v>
      </c>
    </row>
    <row r="135" spans="1:9" s="2" customFormat="1" hidden="1" x14ac:dyDescent="0.2">
      <c r="A135" s="32" t="s">
        <v>37</v>
      </c>
      <c r="B135" s="59"/>
      <c r="C135" s="24"/>
      <c r="D135" s="24"/>
      <c r="E135" s="24"/>
      <c r="F135" s="24"/>
      <c r="G135" s="24"/>
      <c r="H135" s="25"/>
      <c r="I135" s="3">
        <f t="shared" si="48"/>
        <v>0</v>
      </c>
    </row>
    <row r="136" spans="1:9" s="2" customFormat="1" hidden="1" x14ac:dyDescent="0.2">
      <c r="A136" s="20" t="s">
        <v>38</v>
      </c>
      <c r="B136" s="61" t="s">
        <v>51</v>
      </c>
      <c r="C136" s="21">
        <v>0</v>
      </c>
      <c r="D136" s="21"/>
      <c r="E136" s="21">
        <f t="shared" ref="E136:E138" si="78">C136+D136</f>
        <v>0</v>
      </c>
      <c r="F136" s="21"/>
      <c r="G136" s="21"/>
      <c r="H136" s="22"/>
      <c r="I136" s="3">
        <f t="shared" si="48"/>
        <v>0</v>
      </c>
    </row>
    <row r="137" spans="1:9" s="2" customFormat="1" hidden="1" x14ac:dyDescent="0.2">
      <c r="A137" s="20" t="s">
        <v>40</v>
      </c>
      <c r="B137" s="61" t="s">
        <v>52</v>
      </c>
      <c r="C137" s="21">
        <v>0</v>
      </c>
      <c r="D137" s="21"/>
      <c r="E137" s="21">
        <f t="shared" si="78"/>
        <v>0</v>
      </c>
      <c r="F137" s="21"/>
      <c r="G137" s="21"/>
      <c r="H137" s="22"/>
      <c r="I137" s="3">
        <f t="shared" si="48"/>
        <v>0</v>
      </c>
    </row>
    <row r="138" spans="1:9" s="2" customFormat="1" hidden="1" x14ac:dyDescent="0.2">
      <c r="A138" s="20" t="s">
        <v>42</v>
      </c>
      <c r="B138" s="61" t="s">
        <v>53</v>
      </c>
      <c r="C138" s="21">
        <v>0</v>
      </c>
      <c r="D138" s="21"/>
      <c r="E138" s="21">
        <f t="shared" si="78"/>
        <v>0</v>
      </c>
      <c r="F138" s="21"/>
      <c r="G138" s="21"/>
      <c r="H138" s="22"/>
      <c r="I138" s="3">
        <f t="shared" si="48"/>
        <v>0</v>
      </c>
    </row>
    <row r="139" spans="1:9" s="2" customFormat="1" hidden="1" x14ac:dyDescent="0.2">
      <c r="A139" s="83"/>
      <c r="B139" s="95"/>
      <c r="C139" s="21"/>
      <c r="D139" s="21"/>
      <c r="E139" s="21"/>
      <c r="F139" s="21"/>
      <c r="G139" s="21"/>
      <c r="H139" s="22"/>
      <c r="I139" s="3">
        <f t="shared" si="48"/>
        <v>0</v>
      </c>
    </row>
    <row r="140" spans="1:9" s="2" customFormat="1" hidden="1" x14ac:dyDescent="0.2">
      <c r="A140" s="26" t="s">
        <v>54</v>
      </c>
      <c r="B140" s="63" t="s">
        <v>55</v>
      </c>
      <c r="C140" s="24">
        <v>0</v>
      </c>
      <c r="D140" s="24"/>
      <c r="E140" s="24">
        <f>C140+D140</f>
        <v>0</v>
      </c>
      <c r="F140" s="24"/>
      <c r="G140" s="24"/>
      <c r="H140" s="25"/>
      <c r="I140" s="3">
        <f t="shared" si="48"/>
        <v>0</v>
      </c>
    </row>
    <row r="141" spans="1:9" s="2" customFormat="1" hidden="1" x14ac:dyDescent="0.2">
      <c r="A141" s="83"/>
      <c r="B141" s="95"/>
      <c r="C141" s="21"/>
      <c r="D141" s="21"/>
      <c r="E141" s="21"/>
      <c r="F141" s="21"/>
      <c r="G141" s="21"/>
      <c r="H141" s="22"/>
      <c r="I141" s="3">
        <f t="shared" si="48"/>
        <v>0</v>
      </c>
    </row>
    <row r="142" spans="1:9" s="2" customFormat="1" hidden="1" x14ac:dyDescent="0.2">
      <c r="A142" s="26" t="s">
        <v>56</v>
      </c>
      <c r="B142" s="63"/>
      <c r="C142" s="24">
        <v>0</v>
      </c>
      <c r="D142" s="24">
        <f t="shared" ref="D142:H142" si="79">D95-D113</f>
        <v>0</v>
      </c>
      <c r="E142" s="24">
        <f t="shared" si="79"/>
        <v>0</v>
      </c>
      <c r="F142" s="24">
        <f t="shared" si="79"/>
        <v>0</v>
      </c>
      <c r="G142" s="24">
        <f t="shared" si="79"/>
        <v>0</v>
      </c>
      <c r="H142" s="25">
        <f t="shared" si="79"/>
        <v>0</v>
      </c>
      <c r="I142" s="3">
        <f t="shared" si="48"/>
        <v>0</v>
      </c>
    </row>
    <row r="143" spans="1:9" s="2" customFormat="1" hidden="1" x14ac:dyDescent="0.2">
      <c r="A143" s="81"/>
      <c r="B143" s="95"/>
      <c r="C143" s="21"/>
      <c r="D143" s="21"/>
      <c r="E143" s="21"/>
      <c r="F143" s="21"/>
      <c r="G143" s="21"/>
      <c r="H143" s="22"/>
      <c r="I143" s="3">
        <f t="shared" si="48"/>
        <v>0</v>
      </c>
    </row>
    <row r="144" spans="1:9" s="142" customFormat="1" x14ac:dyDescent="0.2">
      <c r="A144" s="144" t="s">
        <v>62</v>
      </c>
      <c r="B144" s="145" t="s">
        <v>2</v>
      </c>
      <c r="C144" s="146">
        <f t="shared" ref="C144:H144" si="80">SUM(C175,C224,C273)</f>
        <v>20012.900000000001</v>
      </c>
      <c r="D144" s="146">
        <f t="shared" si="80"/>
        <v>0</v>
      </c>
      <c r="E144" s="146">
        <f t="shared" si="80"/>
        <v>20012.900000000001</v>
      </c>
      <c r="F144" s="146">
        <f t="shared" si="80"/>
        <v>94277.200000000012</v>
      </c>
      <c r="G144" s="146">
        <f t="shared" si="80"/>
        <v>0</v>
      </c>
      <c r="H144" s="147">
        <f t="shared" si="80"/>
        <v>0</v>
      </c>
      <c r="I144" s="137">
        <f t="shared" ref="I144:I209" si="81">SUM(E144:H144)</f>
        <v>114290.1</v>
      </c>
    </row>
    <row r="145" spans="1:9" x14ac:dyDescent="0.2">
      <c r="A145" s="148" t="s">
        <v>80</v>
      </c>
      <c r="B145" s="149"/>
      <c r="C145" s="150">
        <f t="shared" ref="C145:H145" si="82">SUM(C146,C150,C173)</f>
        <v>20012.900000000001</v>
      </c>
      <c r="D145" s="150">
        <f t="shared" si="82"/>
        <v>0</v>
      </c>
      <c r="E145" s="150">
        <f t="shared" si="82"/>
        <v>20012.900000000001</v>
      </c>
      <c r="F145" s="150">
        <f t="shared" si="82"/>
        <v>94277.200000000012</v>
      </c>
      <c r="G145" s="150">
        <f t="shared" si="82"/>
        <v>0</v>
      </c>
      <c r="H145" s="151">
        <f t="shared" si="82"/>
        <v>0</v>
      </c>
      <c r="I145" s="119">
        <f t="shared" si="81"/>
        <v>114290.1</v>
      </c>
    </row>
    <row r="146" spans="1:9" x14ac:dyDescent="0.2">
      <c r="A146" s="31" t="s">
        <v>30</v>
      </c>
      <c r="B146" s="55">
        <v>20</v>
      </c>
      <c r="C146" s="24">
        <f>SUM(C147:C148)</f>
        <v>7</v>
      </c>
      <c r="D146" s="24">
        <f t="shared" ref="D146:H146" si="83">SUM(D147:D148)</f>
        <v>0</v>
      </c>
      <c r="E146" s="24">
        <f t="shared" si="83"/>
        <v>7</v>
      </c>
      <c r="F146" s="24">
        <f t="shared" si="83"/>
        <v>0</v>
      </c>
      <c r="G146" s="24">
        <f t="shared" si="83"/>
        <v>0</v>
      </c>
      <c r="H146" s="25">
        <f t="shared" si="83"/>
        <v>0</v>
      </c>
      <c r="I146" s="119">
        <f t="shared" si="81"/>
        <v>7</v>
      </c>
    </row>
    <row r="147" spans="1:9" x14ac:dyDescent="0.2">
      <c r="A147" s="27" t="s">
        <v>124</v>
      </c>
      <c r="B147" s="56" t="s">
        <v>121</v>
      </c>
      <c r="C147" s="101">
        <f>SUM(C195)</f>
        <v>3</v>
      </c>
      <c r="D147" s="101">
        <f t="shared" ref="D147:H147" si="84">SUM(D195)</f>
        <v>0</v>
      </c>
      <c r="E147" s="101">
        <f t="shared" si="84"/>
        <v>3</v>
      </c>
      <c r="F147" s="101">
        <f t="shared" si="84"/>
        <v>0</v>
      </c>
      <c r="G147" s="101">
        <f t="shared" si="84"/>
        <v>0</v>
      </c>
      <c r="H147" s="143">
        <f t="shared" si="84"/>
        <v>0</v>
      </c>
      <c r="I147" s="119">
        <f t="shared" si="81"/>
        <v>3</v>
      </c>
    </row>
    <row r="148" spans="1:9" x14ac:dyDescent="0.2">
      <c r="A148" s="27" t="s">
        <v>31</v>
      </c>
      <c r="B148" s="56" t="s">
        <v>32</v>
      </c>
      <c r="C148" s="101">
        <f>SUM(C196,C244,C293)</f>
        <v>4</v>
      </c>
      <c r="D148" s="101">
        <f t="shared" ref="D148:H148" si="85">SUM(D196,D244,D293)</f>
        <v>0</v>
      </c>
      <c r="E148" s="101">
        <f t="shared" si="85"/>
        <v>4</v>
      </c>
      <c r="F148" s="101">
        <f t="shared" si="85"/>
        <v>0</v>
      </c>
      <c r="G148" s="101">
        <f t="shared" si="85"/>
        <v>0</v>
      </c>
      <c r="H148" s="143">
        <f t="shared" si="85"/>
        <v>0</v>
      </c>
      <c r="I148" s="119">
        <f t="shared" si="81"/>
        <v>4</v>
      </c>
    </row>
    <row r="149" spans="1:9" s="2" customFormat="1" hidden="1" x14ac:dyDescent="0.2">
      <c r="A149" s="27"/>
      <c r="B149" s="51"/>
      <c r="C149" s="21"/>
      <c r="D149" s="21"/>
      <c r="E149" s="21"/>
      <c r="F149" s="21"/>
      <c r="G149" s="21"/>
      <c r="H149" s="22"/>
      <c r="I149" s="3">
        <f t="shared" si="81"/>
        <v>0</v>
      </c>
    </row>
    <row r="150" spans="1:9" ht="25.5" x14ac:dyDescent="0.2">
      <c r="A150" s="31" t="s">
        <v>33</v>
      </c>
      <c r="B150" s="57">
        <v>58</v>
      </c>
      <c r="C150" s="24">
        <f t="shared" ref="C150:H150" si="86">SUM(C151,C158,C165)</f>
        <v>20005.900000000001</v>
      </c>
      <c r="D150" s="24">
        <f t="shared" si="86"/>
        <v>0</v>
      </c>
      <c r="E150" s="24">
        <f t="shared" si="86"/>
        <v>20005.900000000001</v>
      </c>
      <c r="F150" s="24">
        <f t="shared" si="86"/>
        <v>94277.200000000012</v>
      </c>
      <c r="G150" s="24">
        <f t="shared" si="86"/>
        <v>0</v>
      </c>
      <c r="H150" s="25">
        <f t="shared" si="86"/>
        <v>0</v>
      </c>
      <c r="I150" s="119">
        <f t="shared" si="81"/>
        <v>114283.1</v>
      </c>
    </row>
    <row r="151" spans="1:9" x14ac:dyDescent="0.2">
      <c r="A151" s="31" t="s">
        <v>34</v>
      </c>
      <c r="B151" s="58" t="s">
        <v>35</v>
      </c>
      <c r="C151" s="24">
        <f t="shared" ref="C151:H151" si="87">SUM(C155,C156,C157)</f>
        <v>20005.900000000001</v>
      </c>
      <c r="D151" s="24">
        <f t="shared" si="87"/>
        <v>0</v>
      </c>
      <c r="E151" s="24">
        <f t="shared" si="87"/>
        <v>20005.900000000001</v>
      </c>
      <c r="F151" s="24">
        <f t="shared" si="87"/>
        <v>94277.200000000012</v>
      </c>
      <c r="G151" s="24">
        <f t="shared" si="87"/>
        <v>0</v>
      </c>
      <c r="H151" s="25">
        <f t="shared" si="87"/>
        <v>0</v>
      </c>
      <c r="I151" s="119">
        <f t="shared" si="81"/>
        <v>114283.1</v>
      </c>
    </row>
    <row r="152" spans="1:9" s="2" customFormat="1" hidden="1" x14ac:dyDescent="0.2">
      <c r="A152" s="32" t="s">
        <v>1</v>
      </c>
      <c r="B152" s="59"/>
      <c r="C152" s="24"/>
      <c r="D152" s="24"/>
      <c r="E152" s="24"/>
      <c r="F152" s="24"/>
      <c r="G152" s="24"/>
      <c r="H152" s="25"/>
      <c r="I152" s="3">
        <f t="shared" si="81"/>
        <v>0</v>
      </c>
    </row>
    <row r="153" spans="1:9" x14ac:dyDescent="0.2">
      <c r="A153" s="32" t="s">
        <v>36</v>
      </c>
      <c r="B153" s="59"/>
      <c r="C153" s="24">
        <f t="shared" ref="C153:H153" si="88">C155+C156+C157-C154</f>
        <v>47.400000000001455</v>
      </c>
      <c r="D153" s="24">
        <f t="shared" si="88"/>
        <v>0</v>
      </c>
      <c r="E153" s="24">
        <f t="shared" si="88"/>
        <v>47.400000000001455</v>
      </c>
      <c r="F153" s="24">
        <f t="shared" si="88"/>
        <v>0</v>
      </c>
      <c r="G153" s="24">
        <f t="shared" si="88"/>
        <v>0</v>
      </c>
      <c r="H153" s="25">
        <f t="shared" si="88"/>
        <v>0</v>
      </c>
      <c r="I153" s="119">
        <f t="shared" si="81"/>
        <v>47.400000000001455</v>
      </c>
    </row>
    <row r="154" spans="1:9" x14ac:dyDescent="0.2">
      <c r="A154" s="32" t="s">
        <v>37</v>
      </c>
      <c r="B154" s="59"/>
      <c r="C154" s="24">
        <f t="shared" ref="C154:H157" si="89">SUM(C202,C250,C299)</f>
        <v>19958.5</v>
      </c>
      <c r="D154" s="24">
        <f t="shared" si="89"/>
        <v>0</v>
      </c>
      <c r="E154" s="24">
        <f t="shared" si="89"/>
        <v>19958.5</v>
      </c>
      <c r="F154" s="24">
        <f t="shared" si="89"/>
        <v>94277.2</v>
      </c>
      <c r="G154" s="24">
        <f t="shared" si="89"/>
        <v>0</v>
      </c>
      <c r="H154" s="25">
        <f t="shared" si="89"/>
        <v>0</v>
      </c>
      <c r="I154" s="119">
        <f t="shared" si="81"/>
        <v>114235.7</v>
      </c>
    </row>
    <row r="155" spans="1:9" x14ac:dyDescent="0.2">
      <c r="A155" s="20" t="s">
        <v>38</v>
      </c>
      <c r="B155" s="60" t="s">
        <v>39</v>
      </c>
      <c r="C155" s="101">
        <f t="shared" si="89"/>
        <v>5488.3</v>
      </c>
      <c r="D155" s="101">
        <f t="shared" si="89"/>
        <v>0</v>
      </c>
      <c r="E155" s="101">
        <f t="shared" ref="E155:E157" si="90">C155+D155</f>
        <v>5488.3</v>
      </c>
      <c r="F155" s="101">
        <f t="shared" si="89"/>
        <v>53822.9</v>
      </c>
      <c r="G155" s="101">
        <f t="shared" si="89"/>
        <v>0</v>
      </c>
      <c r="H155" s="143">
        <f t="shared" si="89"/>
        <v>0</v>
      </c>
      <c r="I155" s="119">
        <f t="shared" si="81"/>
        <v>59311.200000000004</v>
      </c>
    </row>
    <row r="156" spans="1:9" x14ac:dyDescent="0.2">
      <c r="A156" s="20" t="s">
        <v>40</v>
      </c>
      <c r="B156" s="60" t="s">
        <v>41</v>
      </c>
      <c r="C156" s="101">
        <f t="shared" si="89"/>
        <v>7341.3</v>
      </c>
      <c r="D156" s="101">
        <f t="shared" si="89"/>
        <v>0</v>
      </c>
      <c r="E156" s="101">
        <f t="shared" si="90"/>
        <v>7341.3</v>
      </c>
      <c r="F156" s="101">
        <f t="shared" si="89"/>
        <v>40454.300000000003</v>
      </c>
      <c r="G156" s="101">
        <f t="shared" si="89"/>
        <v>0</v>
      </c>
      <c r="H156" s="143">
        <f t="shared" si="89"/>
        <v>0</v>
      </c>
      <c r="I156" s="119">
        <f t="shared" si="81"/>
        <v>47795.600000000006</v>
      </c>
    </row>
    <row r="157" spans="1:9" x14ac:dyDescent="0.2">
      <c r="A157" s="20" t="s">
        <v>42</v>
      </c>
      <c r="B157" s="61" t="s">
        <v>43</v>
      </c>
      <c r="C157" s="101">
        <f t="shared" si="89"/>
        <v>7176.3</v>
      </c>
      <c r="D157" s="101">
        <f t="shared" si="89"/>
        <v>0</v>
      </c>
      <c r="E157" s="101">
        <f t="shared" si="90"/>
        <v>7176.3</v>
      </c>
      <c r="F157" s="101">
        <f t="shared" si="89"/>
        <v>0</v>
      </c>
      <c r="G157" s="101">
        <f t="shared" si="89"/>
        <v>0</v>
      </c>
      <c r="H157" s="143">
        <f t="shared" si="89"/>
        <v>0</v>
      </c>
      <c r="I157" s="119">
        <f t="shared" si="81"/>
        <v>7176.3</v>
      </c>
    </row>
    <row r="158" spans="1:9" s="2" customFormat="1" hidden="1" x14ac:dyDescent="0.2">
      <c r="A158" s="31" t="s">
        <v>44</v>
      </c>
      <c r="B158" s="62" t="s">
        <v>45</v>
      </c>
      <c r="C158" s="24">
        <v>0</v>
      </c>
      <c r="D158" s="24">
        <f t="shared" ref="D158:H158" si="91">SUM(D162,D163,D164)</f>
        <v>0</v>
      </c>
      <c r="E158" s="24">
        <f t="shared" si="91"/>
        <v>0</v>
      </c>
      <c r="F158" s="24">
        <f t="shared" si="91"/>
        <v>0</v>
      </c>
      <c r="G158" s="24">
        <f t="shared" si="91"/>
        <v>0</v>
      </c>
      <c r="H158" s="25">
        <f t="shared" si="91"/>
        <v>0</v>
      </c>
      <c r="I158" s="3">
        <f t="shared" si="81"/>
        <v>0</v>
      </c>
    </row>
    <row r="159" spans="1:9" s="2" customFormat="1" hidden="1" x14ac:dyDescent="0.2">
      <c r="A159" s="82" t="s">
        <v>1</v>
      </c>
      <c r="B159" s="62"/>
      <c r="C159" s="24"/>
      <c r="D159" s="24"/>
      <c r="E159" s="24"/>
      <c r="F159" s="24"/>
      <c r="G159" s="24"/>
      <c r="H159" s="25"/>
      <c r="I159" s="3">
        <f t="shared" si="81"/>
        <v>0</v>
      </c>
    </row>
    <row r="160" spans="1:9" s="2" customFormat="1" hidden="1" x14ac:dyDescent="0.2">
      <c r="A160" s="32" t="s">
        <v>36</v>
      </c>
      <c r="B160" s="59"/>
      <c r="C160" s="24">
        <v>0</v>
      </c>
      <c r="D160" s="24">
        <f t="shared" ref="D160:H160" si="92">D162+D163+D164-D161</f>
        <v>0</v>
      </c>
      <c r="E160" s="24">
        <f t="shared" si="92"/>
        <v>0</v>
      </c>
      <c r="F160" s="24">
        <f t="shared" si="92"/>
        <v>0</v>
      </c>
      <c r="G160" s="24">
        <f t="shared" si="92"/>
        <v>0</v>
      </c>
      <c r="H160" s="25">
        <f t="shared" si="92"/>
        <v>0</v>
      </c>
      <c r="I160" s="3">
        <f t="shared" si="81"/>
        <v>0</v>
      </c>
    </row>
    <row r="161" spans="1:9" s="2" customFormat="1" hidden="1" x14ac:dyDescent="0.2">
      <c r="A161" s="32" t="s">
        <v>37</v>
      </c>
      <c r="B161" s="59"/>
      <c r="C161" s="24">
        <v>0</v>
      </c>
      <c r="D161" s="24">
        <f t="shared" ref="D161:H164" si="93">SUM(D209,D257,D306)</f>
        <v>0</v>
      </c>
      <c r="E161" s="24">
        <f t="shared" si="93"/>
        <v>0</v>
      </c>
      <c r="F161" s="24">
        <f t="shared" si="93"/>
        <v>0</v>
      </c>
      <c r="G161" s="24">
        <f t="shared" si="93"/>
        <v>0</v>
      </c>
      <c r="H161" s="25">
        <f t="shared" si="93"/>
        <v>0</v>
      </c>
      <c r="I161" s="3">
        <f t="shared" si="81"/>
        <v>0</v>
      </c>
    </row>
    <row r="162" spans="1:9" s="2" customFormat="1" hidden="1" x14ac:dyDescent="0.2">
      <c r="A162" s="20" t="s">
        <v>38</v>
      </c>
      <c r="B162" s="61" t="s">
        <v>46</v>
      </c>
      <c r="C162" s="21">
        <v>0</v>
      </c>
      <c r="D162" s="21">
        <f t="shared" si="93"/>
        <v>0</v>
      </c>
      <c r="E162" s="21">
        <f t="shared" ref="E162:E164" si="94">C162+D162</f>
        <v>0</v>
      </c>
      <c r="F162" s="21">
        <f t="shared" si="93"/>
        <v>0</v>
      </c>
      <c r="G162" s="21">
        <f t="shared" si="93"/>
        <v>0</v>
      </c>
      <c r="H162" s="22">
        <f t="shared" si="93"/>
        <v>0</v>
      </c>
      <c r="I162" s="3">
        <f t="shared" si="81"/>
        <v>0</v>
      </c>
    </row>
    <row r="163" spans="1:9" s="2" customFormat="1" hidden="1" x14ac:dyDescent="0.2">
      <c r="A163" s="20" t="s">
        <v>40</v>
      </c>
      <c r="B163" s="61" t="s">
        <v>47</v>
      </c>
      <c r="C163" s="21">
        <v>0</v>
      </c>
      <c r="D163" s="21">
        <f t="shared" si="93"/>
        <v>0</v>
      </c>
      <c r="E163" s="21">
        <f t="shared" si="94"/>
        <v>0</v>
      </c>
      <c r="F163" s="21">
        <f t="shared" si="93"/>
        <v>0</v>
      </c>
      <c r="G163" s="21">
        <f t="shared" si="93"/>
        <v>0</v>
      </c>
      <c r="H163" s="22">
        <f t="shared" si="93"/>
        <v>0</v>
      </c>
      <c r="I163" s="3">
        <f t="shared" si="81"/>
        <v>0</v>
      </c>
    </row>
    <row r="164" spans="1:9" s="2" customFormat="1" hidden="1" x14ac:dyDescent="0.2">
      <c r="A164" s="20" t="s">
        <v>42</v>
      </c>
      <c r="B164" s="61" t="s">
        <v>48</v>
      </c>
      <c r="C164" s="21">
        <v>0</v>
      </c>
      <c r="D164" s="21">
        <f t="shared" si="93"/>
        <v>0</v>
      </c>
      <c r="E164" s="21">
        <f t="shared" si="94"/>
        <v>0</v>
      </c>
      <c r="F164" s="21">
        <f t="shared" si="93"/>
        <v>0</v>
      </c>
      <c r="G164" s="21">
        <f t="shared" si="93"/>
        <v>0</v>
      </c>
      <c r="H164" s="22">
        <f t="shared" si="93"/>
        <v>0</v>
      </c>
      <c r="I164" s="3">
        <f t="shared" si="81"/>
        <v>0</v>
      </c>
    </row>
    <row r="165" spans="1:9" s="2" customFormat="1" hidden="1" x14ac:dyDescent="0.2">
      <c r="A165" s="31" t="s">
        <v>49</v>
      </c>
      <c r="B165" s="63" t="s">
        <v>50</v>
      </c>
      <c r="C165" s="24">
        <v>0</v>
      </c>
      <c r="D165" s="24">
        <f t="shared" ref="D165:H165" si="95">SUM(D169,D170,D171)</f>
        <v>0</v>
      </c>
      <c r="E165" s="24">
        <f t="shared" si="95"/>
        <v>0</v>
      </c>
      <c r="F165" s="24">
        <f t="shared" si="95"/>
        <v>0</v>
      </c>
      <c r="G165" s="24">
        <f t="shared" si="95"/>
        <v>0</v>
      </c>
      <c r="H165" s="25">
        <f t="shared" si="95"/>
        <v>0</v>
      </c>
      <c r="I165" s="3">
        <f t="shared" si="81"/>
        <v>0</v>
      </c>
    </row>
    <row r="166" spans="1:9" s="2" customFormat="1" hidden="1" x14ac:dyDescent="0.2">
      <c r="A166" s="82" t="s">
        <v>1</v>
      </c>
      <c r="B166" s="63"/>
      <c r="C166" s="24"/>
      <c r="D166" s="24"/>
      <c r="E166" s="24"/>
      <c r="F166" s="24"/>
      <c r="G166" s="24"/>
      <c r="H166" s="25"/>
      <c r="I166" s="3">
        <f t="shared" si="81"/>
        <v>0</v>
      </c>
    </row>
    <row r="167" spans="1:9" s="2" customFormat="1" hidden="1" x14ac:dyDescent="0.2">
      <c r="A167" s="32" t="s">
        <v>36</v>
      </c>
      <c r="B167" s="59"/>
      <c r="C167" s="24">
        <v>0</v>
      </c>
      <c r="D167" s="24">
        <f t="shared" ref="D167:H167" si="96">D169+D170+D171-D168</f>
        <v>0</v>
      </c>
      <c r="E167" s="24">
        <f t="shared" si="96"/>
        <v>0</v>
      </c>
      <c r="F167" s="24">
        <f t="shared" si="96"/>
        <v>0</v>
      </c>
      <c r="G167" s="24">
        <f t="shared" si="96"/>
        <v>0</v>
      </c>
      <c r="H167" s="25">
        <f t="shared" si="96"/>
        <v>0</v>
      </c>
      <c r="I167" s="3">
        <f t="shared" si="81"/>
        <v>0</v>
      </c>
    </row>
    <row r="168" spans="1:9" s="2" customFormat="1" hidden="1" x14ac:dyDescent="0.2">
      <c r="A168" s="32" t="s">
        <v>37</v>
      </c>
      <c r="B168" s="59"/>
      <c r="C168" s="24">
        <v>0</v>
      </c>
      <c r="D168" s="24">
        <f t="shared" ref="D168:H171" si="97">SUM(D216,D264,D313)</f>
        <v>0</v>
      </c>
      <c r="E168" s="24">
        <f t="shared" si="97"/>
        <v>0</v>
      </c>
      <c r="F168" s="24">
        <f t="shared" si="97"/>
        <v>0</v>
      </c>
      <c r="G168" s="24">
        <f t="shared" si="97"/>
        <v>0</v>
      </c>
      <c r="H168" s="25">
        <f t="shared" si="97"/>
        <v>0</v>
      </c>
      <c r="I168" s="3">
        <f t="shared" si="81"/>
        <v>0</v>
      </c>
    </row>
    <row r="169" spans="1:9" s="2" customFormat="1" hidden="1" x14ac:dyDescent="0.2">
      <c r="A169" s="20" t="s">
        <v>38</v>
      </c>
      <c r="B169" s="61" t="s">
        <v>51</v>
      </c>
      <c r="C169" s="21">
        <v>0</v>
      </c>
      <c r="D169" s="21">
        <f t="shared" si="97"/>
        <v>0</v>
      </c>
      <c r="E169" s="21">
        <f t="shared" ref="E169:E171" si="98">C169+D169</f>
        <v>0</v>
      </c>
      <c r="F169" s="21">
        <f t="shared" si="97"/>
        <v>0</v>
      </c>
      <c r="G169" s="21">
        <f t="shared" si="97"/>
        <v>0</v>
      </c>
      <c r="H169" s="22">
        <f t="shared" si="97"/>
        <v>0</v>
      </c>
      <c r="I169" s="3">
        <f t="shared" si="81"/>
        <v>0</v>
      </c>
    </row>
    <row r="170" spans="1:9" s="2" customFormat="1" hidden="1" x14ac:dyDescent="0.2">
      <c r="A170" s="20" t="s">
        <v>40</v>
      </c>
      <c r="B170" s="61" t="s">
        <v>52</v>
      </c>
      <c r="C170" s="21">
        <v>0</v>
      </c>
      <c r="D170" s="21">
        <f t="shared" si="97"/>
        <v>0</v>
      </c>
      <c r="E170" s="21">
        <f t="shared" si="98"/>
        <v>0</v>
      </c>
      <c r="F170" s="21">
        <f t="shared" si="97"/>
        <v>0</v>
      </c>
      <c r="G170" s="21">
        <f t="shared" si="97"/>
        <v>0</v>
      </c>
      <c r="H170" s="22">
        <f t="shared" si="97"/>
        <v>0</v>
      </c>
      <c r="I170" s="3">
        <f t="shared" si="81"/>
        <v>0</v>
      </c>
    </row>
    <row r="171" spans="1:9" s="2" customFormat="1" hidden="1" x14ac:dyDescent="0.2">
      <c r="A171" s="20" t="s">
        <v>42</v>
      </c>
      <c r="B171" s="61" t="s">
        <v>53</v>
      </c>
      <c r="C171" s="21">
        <v>0</v>
      </c>
      <c r="D171" s="21">
        <f t="shared" si="97"/>
        <v>0</v>
      </c>
      <c r="E171" s="21">
        <f t="shared" si="98"/>
        <v>0</v>
      </c>
      <c r="F171" s="21">
        <f t="shared" si="97"/>
        <v>0</v>
      </c>
      <c r="G171" s="21">
        <f t="shared" si="97"/>
        <v>0</v>
      </c>
      <c r="H171" s="22">
        <f t="shared" si="97"/>
        <v>0</v>
      </c>
      <c r="I171" s="3">
        <f t="shared" si="81"/>
        <v>0</v>
      </c>
    </row>
    <row r="172" spans="1:9" s="2" customFormat="1" hidden="1" x14ac:dyDescent="0.2">
      <c r="A172" s="83"/>
      <c r="B172" s="95"/>
      <c r="C172" s="21"/>
      <c r="D172" s="21"/>
      <c r="E172" s="21"/>
      <c r="F172" s="21"/>
      <c r="G172" s="21"/>
      <c r="H172" s="22"/>
      <c r="I172" s="3">
        <f t="shared" si="81"/>
        <v>0</v>
      </c>
    </row>
    <row r="173" spans="1:9" s="2" customFormat="1" hidden="1" x14ac:dyDescent="0.2">
      <c r="A173" s="26" t="s">
        <v>54</v>
      </c>
      <c r="B173" s="63" t="s">
        <v>55</v>
      </c>
      <c r="C173" s="24">
        <v>0</v>
      </c>
      <c r="D173" s="24">
        <f>SUM(D221,D269,D318)</f>
        <v>0</v>
      </c>
      <c r="E173" s="24">
        <f>C173+D173</f>
        <v>0</v>
      </c>
      <c r="F173" s="24">
        <f>SUM(F221,F269,F318)</f>
        <v>0</v>
      </c>
      <c r="G173" s="24">
        <f>SUM(G221,G269,G318)</f>
        <v>0</v>
      </c>
      <c r="H173" s="25">
        <f>SUM(H221,H269,H318)</f>
        <v>0</v>
      </c>
      <c r="I173" s="3">
        <f t="shared" si="81"/>
        <v>0</v>
      </c>
    </row>
    <row r="174" spans="1:9" s="2" customFormat="1" hidden="1" x14ac:dyDescent="0.2">
      <c r="A174" s="81"/>
      <c r="B174" s="95"/>
      <c r="C174" s="21"/>
      <c r="D174" s="21"/>
      <c r="E174" s="21"/>
      <c r="F174" s="21"/>
      <c r="G174" s="21"/>
      <c r="H174" s="22"/>
      <c r="I174" s="3">
        <f t="shared" si="81"/>
        <v>0</v>
      </c>
    </row>
    <row r="175" spans="1:9" s="142" customFormat="1" ht="25.5" x14ac:dyDescent="0.2">
      <c r="A175" s="152" t="s">
        <v>63</v>
      </c>
      <c r="B175" s="153"/>
      <c r="C175" s="154">
        <f t="shared" ref="C175:H175" si="99">C176</f>
        <v>6075.9</v>
      </c>
      <c r="D175" s="154">
        <f t="shared" si="99"/>
        <v>0</v>
      </c>
      <c r="E175" s="154">
        <f t="shared" si="99"/>
        <v>6075.9</v>
      </c>
      <c r="F175" s="154">
        <f t="shared" si="99"/>
        <v>94277.200000000012</v>
      </c>
      <c r="G175" s="154">
        <f t="shared" si="99"/>
        <v>0</v>
      </c>
      <c r="H175" s="155">
        <f t="shared" si="99"/>
        <v>0</v>
      </c>
      <c r="I175" s="137">
        <f t="shared" si="81"/>
        <v>100353.1</v>
      </c>
    </row>
    <row r="176" spans="1:9" s="161" customFormat="1" x14ac:dyDescent="0.2">
      <c r="A176" s="156" t="s">
        <v>61</v>
      </c>
      <c r="B176" s="157"/>
      <c r="C176" s="158">
        <f t="shared" ref="C176:H176" si="100">SUM(C177,C178,C179,C180)</f>
        <v>6075.9</v>
      </c>
      <c r="D176" s="158">
        <f t="shared" si="100"/>
        <v>0</v>
      </c>
      <c r="E176" s="158">
        <f t="shared" si="100"/>
        <v>6075.9</v>
      </c>
      <c r="F176" s="158">
        <f t="shared" si="100"/>
        <v>94277.200000000012</v>
      </c>
      <c r="G176" s="158">
        <f t="shared" si="100"/>
        <v>0</v>
      </c>
      <c r="H176" s="159">
        <f t="shared" si="100"/>
        <v>0</v>
      </c>
      <c r="I176" s="160">
        <f t="shared" si="81"/>
        <v>100353.1</v>
      </c>
    </row>
    <row r="177" spans="1:12" x14ac:dyDescent="0.2">
      <c r="A177" s="20" t="s">
        <v>6</v>
      </c>
      <c r="B177" s="48"/>
      <c r="C177" s="101">
        <f>6070.9+5</f>
        <v>6075.9</v>
      </c>
      <c r="D177" s="101"/>
      <c r="E177" s="101">
        <f>SUM(C177,D177)</f>
        <v>6075.9</v>
      </c>
      <c r="F177" s="101">
        <f>ROUND(94277.2*K177,1)</f>
        <v>47638.3</v>
      </c>
      <c r="G177" s="101"/>
      <c r="H177" s="143"/>
      <c r="I177" s="119">
        <f t="shared" si="81"/>
        <v>53714.200000000004</v>
      </c>
      <c r="K177" s="117">
        <v>0.50529999999999997</v>
      </c>
    </row>
    <row r="178" spans="1:12" s="2" customFormat="1" hidden="1" x14ac:dyDescent="0.2">
      <c r="A178" s="20" t="s">
        <v>7</v>
      </c>
      <c r="B178" s="94"/>
      <c r="C178" s="21">
        <v>0</v>
      </c>
      <c r="D178" s="21"/>
      <c r="E178" s="21">
        <f t="shared" ref="E178:E179" si="101">SUM(C178,D178)</f>
        <v>0</v>
      </c>
      <c r="F178" s="21"/>
      <c r="G178" s="21"/>
      <c r="H178" s="22"/>
      <c r="I178" s="3">
        <f t="shared" si="81"/>
        <v>0</v>
      </c>
    </row>
    <row r="179" spans="1:12" ht="38.25" x14ac:dyDescent="0.2">
      <c r="A179" s="20" t="s">
        <v>8</v>
      </c>
      <c r="B179" s="48">
        <v>420269</v>
      </c>
      <c r="C179" s="101"/>
      <c r="D179" s="101"/>
      <c r="E179" s="101">
        <f t="shared" si="101"/>
        <v>0</v>
      </c>
      <c r="F179" s="101">
        <f>ROUND(94277.2*K179,1)</f>
        <v>6184.6</v>
      </c>
      <c r="G179" s="101"/>
      <c r="H179" s="143"/>
      <c r="I179" s="119">
        <f t="shared" si="81"/>
        <v>6184.6</v>
      </c>
      <c r="K179" s="117">
        <v>6.5600000000000006E-2</v>
      </c>
      <c r="L179" s="117">
        <f>K179/(K179+K181)</f>
        <v>0.13260561956741462</v>
      </c>
    </row>
    <row r="180" spans="1:12" ht="25.5" x14ac:dyDescent="0.2">
      <c r="A180" s="23" t="s">
        <v>9</v>
      </c>
      <c r="B180" s="49" t="s">
        <v>10</v>
      </c>
      <c r="C180" s="24">
        <f t="shared" ref="C180:H180" si="102">SUM(C181,C185,C189)</f>
        <v>0</v>
      </c>
      <c r="D180" s="24">
        <f t="shared" si="102"/>
        <v>0</v>
      </c>
      <c r="E180" s="24">
        <f t="shared" si="102"/>
        <v>0</v>
      </c>
      <c r="F180" s="24">
        <f t="shared" si="102"/>
        <v>40454.300000000003</v>
      </c>
      <c r="G180" s="24">
        <f t="shared" si="102"/>
        <v>0</v>
      </c>
      <c r="H180" s="25">
        <f t="shared" si="102"/>
        <v>0</v>
      </c>
      <c r="I180" s="119">
        <f t="shared" si="81"/>
        <v>40454.300000000003</v>
      </c>
    </row>
    <row r="181" spans="1:12" x14ac:dyDescent="0.2">
      <c r="A181" s="26" t="s">
        <v>11</v>
      </c>
      <c r="B181" s="50" t="s">
        <v>12</v>
      </c>
      <c r="C181" s="24">
        <f t="shared" ref="C181:H181" si="103">SUM(C182:C184)</f>
        <v>0</v>
      </c>
      <c r="D181" s="24">
        <f t="shared" si="103"/>
        <v>0</v>
      </c>
      <c r="E181" s="24">
        <f t="shared" si="103"/>
        <v>0</v>
      </c>
      <c r="F181" s="24">
        <f>SUM(F182:F184)</f>
        <v>40454.300000000003</v>
      </c>
      <c r="G181" s="24">
        <f t="shared" si="103"/>
        <v>0</v>
      </c>
      <c r="H181" s="25">
        <f t="shared" si="103"/>
        <v>0</v>
      </c>
      <c r="I181" s="119">
        <f t="shared" si="81"/>
        <v>40454.300000000003</v>
      </c>
      <c r="K181" s="117">
        <v>0.42909999999999998</v>
      </c>
      <c r="L181" s="117">
        <f>K181/(K179+K181)</f>
        <v>0.86739438043258543</v>
      </c>
    </row>
    <row r="182" spans="1:12" x14ac:dyDescent="0.2">
      <c r="A182" s="27" t="s">
        <v>13</v>
      </c>
      <c r="B182" s="51" t="s">
        <v>14</v>
      </c>
      <c r="C182" s="101"/>
      <c r="D182" s="101"/>
      <c r="E182" s="101">
        <f t="shared" ref="E182:E184" si="104">SUM(C182,D182)</f>
        <v>0</v>
      </c>
      <c r="F182" s="101">
        <f>ROUND(94277.2*K181,1)</f>
        <v>40454.300000000003</v>
      </c>
      <c r="G182" s="101"/>
      <c r="H182" s="143"/>
      <c r="I182" s="119">
        <f t="shared" si="81"/>
        <v>40454.300000000003</v>
      </c>
    </row>
    <row r="183" spans="1:12" s="2" customFormat="1" hidden="1" x14ac:dyDescent="0.2">
      <c r="A183" s="27" t="s">
        <v>15</v>
      </c>
      <c r="B183" s="52" t="s">
        <v>16</v>
      </c>
      <c r="C183" s="21">
        <v>0</v>
      </c>
      <c r="D183" s="21"/>
      <c r="E183" s="21">
        <f t="shared" si="104"/>
        <v>0</v>
      </c>
      <c r="F183" s="21"/>
      <c r="G183" s="21"/>
      <c r="H183" s="22"/>
      <c r="I183" s="3">
        <f t="shared" si="81"/>
        <v>0</v>
      </c>
    </row>
    <row r="184" spans="1:12" s="2" customFormat="1" hidden="1" x14ac:dyDescent="0.2">
      <c r="A184" s="27" t="s">
        <v>17</v>
      </c>
      <c r="B184" s="52" t="s">
        <v>18</v>
      </c>
      <c r="C184" s="21">
        <v>0</v>
      </c>
      <c r="D184" s="21"/>
      <c r="E184" s="21">
        <f t="shared" si="104"/>
        <v>0</v>
      </c>
      <c r="F184" s="21"/>
      <c r="G184" s="21"/>
      <c r="H184" s="22"/>
      <c r="I184" s="3">
        <f t="shared" si="81"/>
        <v>0</v>
      </c>
    </row>
    <row r="185" spans="1:12" s="2" customFormat="1" hidden="1" x14ac:dyDescent="0.2">
      <c r="A185" s="26" t="s">
        <v>19</v>
      </c>
      <c r="B185" s="53" t="s">
        <v>20</v>
      </c>
      <c r="C185" s="24">
        <v>0</v>
      </c>
      <c r="D185" s="24">
        <f t="shared" ref="D185:H185" si="105">SUM(D186:D188)</f>
        <v>0</v>
      </c>
      <c r="E185" s="24">
        <f t="shared" si="105"/>
        <v>0</v>
      </c>
      <c r="F185" s="24">
        <f t="shared" si="105"/>
        <v>0</v>
      </c>
      <c r="G185" s="24">
        <f t="shared" si="105"/>
        <v>0</v>
      </c>
      <c r="H185" s="25">
        <f t="shared" si="105"/>
        <v>0</v>
      </c>
      <c r="I185" s="3">
        <f t="shared" si="81"/>
        <v>0</v>
      </c>
    </row>
    <row r="186" spans="1:12" s="2" customFormat="1" hidden="1" x14ac:dyDescent="0.2">
      <c r="A186" s="27" t="s">
        <v>13</v>
      </c>
      <c r="B186" s="52" t="s">
        <v>21</v>
      </c>
      <c r="C186" s="21">
        <v>0</v>
      </c>
      <c r="D186" s="21"/>
      <c r="E186" s="21">
        <f t="shared" ref="E186:E188" si="106">SUM(C186,D186)</f>
        <v>0</v>
      </c>
      <c r="F186" s="21"/>
      <c r="G186" s="21"/>
      <c r="H186" s="22"/>
      <c r="I186" s="3">
        <f t="shared" si="81"/>
        <v>0</v>
      </c>
    </row>
    <row r="187" spans="1:12" s="2" customFormat="1" hidden="1" x14ac:dyDescent="0.2">
      <c r="A187" s="27" t="s">
        <v>15</v>
      </c>
      <c r="B187" s="52" t="s">
        <v>22</v>
      </c>
      <c r="C187" s="21">
        <v>0</v>
      </c>
      <c r="D187" s="21"/>
      <c r="E187" s="21">
        <f t="shared" si="106"/>
        <v>0</v>
      </c>
      <c r="F187" s="21"/>
      <c r="G187" s="21"/>
      <c r="H187" s="22"/>
      <c r="I187" s="3">
        <f t="shared" si="81"/>
        <v>0</v>
      </c>
    </row>
    <row r="188" spans="1:12" s="2" customFormat="1" hidden="1" x14ac:dyDescent="0.2">
      <c r="A188" s="27" t="s">
        <v>17</v>
      </c>
      <c r="B188" s="52" t="s">
        <v>23</v>
      </c>
      <c r="C188" s="21">
        <v>0</v>
      </c>
      <c r="D188" s="21"/>
      <c r="E188" s="21">
        <f t="shared" si="106"/>
        <v>0</v>
      </c>
      <c r="F188" s="21"/>
      <c r="G188" s="21"/>
      <c r="H188" s="22"/>
      <c r="I188" s="3">
        <f t="shared" si="81"/>
        <v>0</v>
      </c>
    </row>
    <row r="189" spans="1:12" s="2" customFormat="1" hidden="1" x14ac:dyDescent="0.2">
      <c r="A189" s="26" t="s">
        <v>24</v>
      </c>
      <c r="B189" s="53" t="s">
        <v>25</v>
      </c>
      <c r="C189" s="24">
        <v>0</v>
      </c>
      <c r="D189" s="24">
        <f t="shared" ref="D189:H189" si="107">SUM(D190:D192)</f>
        <v>0</v>
      </c>
      <c r="E189" s="24">
        <f t="shared" si="107"/>
        <v>0</v>
      </c>
      <c r="F189" s="24">
        <f t="shared" si="107"/>
        <v>0</v>
      </c>
      <c r="G189" s="24">
        <f t="shared" si="107"/>
        <v>0</v>
      </c>
      <c r="H189" s="25">
        <f t="shared" si="107"/>
        <v>0</v>
      </c>
      <c r="I189" s="3">
        <f t="shared" si="81"/>
        <v>0</v>
      </c>
    </row>
    <row r="190" spans="1:12" s="2" customFormat="1" hidden="1" x14ac:dyDescent="0.2">
      <c r="A190" s="27" t="s">
        <v>13</v>
      </c>
      <c r="B190" s="52" t="s">
        <v>26</v>
      </c>
      <c r="C190" s="21">
        <v>0</v>
      </c>
      <c r="D190" s="21"/>
      <c r="E190" s="21">
        <f t="shared" ref="E190:E192" si="108">SUM(C190,D190)</f>
        <v>0</v>
      </c>
      <c r="F190" s="21"/>
      <c r="G190" s="21"/>
      <c r="H190" s="22"/>
      <c r="I190" s="3">
        <f t="shared" si="81"/>
        <v>0</v>
      </c>
    </row>
    <row r="191" spans="1:12" s="2" customFormat="1" hidden="1" x14ac:dyDescent="0.2">
      <c r="A191" s="27" t="s">
        <v>15</v>
      </c>
      <c r="B191" s="52" t="s">
        <v>27</v>
      </c>
      <c r="C191" s="21">
        <v>0</v>
      </c>
      <c r="D191" s="21"/>
      <c r="E191" s="21">
        <f t="shared" si="108"/>
        <v>0</v>
      </c>
      <c r="F191" s="21"/>
      <c r="G191" s="21"/>
      <c r="H191" s="22"/>
      <c r="I191" s="3">
        <f t="shared" si="81"/>
        <v>0</v>
      </c>
    </row>
    <row r="192" spans="1:12" s="2" customFormat="1" hidden="1" x14ac:dyDescent="0.2">
      <c r="A192" s="27" t="s">
        <v>17</v>
      </c>
      <c r="B192" s="52" t="s">
        <v>28</v>
      </c>
      <c r="C192" s="21">
        <v>0</v>
      </c>
      <c r="D192" s="21"/>
      <c r="E192" s="21">
        <f t="shared" si="108"/>
        <v>0</v>
      </c>
      <c r="F192" s="21"/>
      <c r="G192" s="21"/>
      <c r="H192" s="22"/>
      <c r="I192" s="3">
        <f t="shared" si="81"/>
        <v>0</v>
      </c>
    </row>
    <row r="193" spans="1:11" s="161" customFormat="1" x14ac:dyDescent="0.2">
      <c r="A193" s="156" t="s">
        <v>0</v>
      </c>
      <c r="B193" s="157"/>
      <c r="C193" s="158">
        <f t="shared" ref="C193:H193" si="109">SUM(C194,C198,C221)</f>
        <v>6075.9</v>
      </c>
      <c r="D193" s="158">
        <f t="shared" si="109"/>
        <v>0</v>
      </c>
      <c r="E193" s="158">
        <f t="shared" si="109"/>
        <v>6075.9</v>
      </c>
      <c r="F193" s="158">
        <f t="shared" si="109"/>
        <v>94277.200000000012</v>
      </c>
      <c r="G193" s="158">
        <f t="shared" si="109"/>
        <v>0</v>
      </c>
      <c r="H193" s="159">
        <f t="shared" si="109"/>
        <v>0</v>
      </c>
      <c r="I193" s="160">
        <f t="shared" si="81"/>
        <v>100353.1</v>
      </c>
    </row>
    <row r="194" spans="1:11" x14ac:dyDescent="0.2">
      <c r="A194" s="31" t="s">
        <v>30</v>
      </c>
      <c r="B194" s="55">
        <v>20</v>
      </c>
      <c r="C194" s="24">
        <f>SUM(C195:C196)</f>
        <v>5</v>
      </c>
      <c r="D194" s="24">
        <f t="shared" ref="D194:H194" si="110">SUM(D195:D196)</f>
        <v>0</v>
      </c>
      <c r="E194" s="24">
        <f t="shared" si="110"/>
        <v>5</v>
      </c>
      <c r="F194" s="24">
        <f t="shared" si="110"/>
        <v>0</v>
      </c>
      <c r="G194" s="24">
        <f t="shared" si="110"/>
        <v>0</v>
      </c>
      <c r="H194" s="25">
        <f t="shared" si="110"/>
        <v>0</v>
      </c>
      <c r="I194" s="119">
        <f t="shared" si="81"/>
        <v>5</v>
      </c>
    </row>
    <row r="195" spans="1:11" x14ac:dyDescent="0.2">
      <c r="A195" s="27" t="s">
        <v>124</v>
      </c>
      <c r="B195" s="56" t="s">
        <v>121</v>
      </c>
      <c r="C195" s="101">
        <v>3</v>
      </c>
      <c r="D195" s="101"/>
      <c r="E195" s="101">
        <f>C195+D195</f>
        <v>3</v>
      </c>
      <c r="F195" s="101"/>
      <c r="G195" s="101"/>
      <c r="H195" s="143"/>
      <c r="I195" s="119">
        <f t="shared" si="81"/>
        <v>3</v>
      </c>
    </row>
    <row r="196" spans="1:11" x14ac:dyDescent="0.2">
      <c r="A196" s="27" t="s">
        <v>31</v>
      </c>
      <c r="B196" s="56" t="s">
        <v>32</v>
      </c>
      <c r="C196" s="101">
        <v>2</v>
      </c>
      <c r="D196" s="101"/>
      <c r="E196" s="101">
        <f>C196+D196</f>
        <v>2</v>
      </c>
      <c r="F196" s="101"/>
      <c r="G196" s="101"/>
      <c r="H196" s="143"/>
      <c r="I196" s="119">
        <f t="shared" si="81"/>
        <v>2</v>
      </c>
    </row>
    <row r="197" spans="1:11" s="2" customFormat="1" hidden="1" x14ac:dyDescent="0.2">
      <c r="A197" s="27"/>
      <c r="B197" s="51"/>
      <c r="C197" s="21"/>
      <c r="D197" s="21"/>
      <c r="E197" s="21"/>
      <c r="F197" s="21"/>
      <c r="G197" s="21"/>
      <c r="H197" s="22"/>
      <c r="I197" s="3">
        <f t="shared" si="81"/>
        <v>0</v>
      </c>
    </row>
    <row r="198" spans="1:11" ht="25.5" x14ac:dyDescent="0.2">
      <c r="A198" s="31" t="s">
        <v>33</v>
      </c>
      <c r="B198" s="57">
        <v>58</v>
      </c>
      <c r="C198" s="24">
        <f t="shared" ref="C198:H198" si="111">SUM(C199,C206,C213)</f>
        <v>6070.9</v>
      </c>
      <c r="D198" s="24">
        <f t="shared" si="111"/>
        <v>0</v>
      </c>
      <c r="E198" s="24">
        <f t="shared" si="111"/>
        <v>6070.9</v>
      </c>
      <c r="F198" s="24">
        <f t="shared" si="111"/>
        <v>94277.200000000012</v>
      </c>
      <c r="G198" s="24">
        <f t="shared" si="111"/>
        <v>0</v>
      </c>
      <c r="H198" s="25">
        <f t="shared" si="111"/>
        <v>0</v>
      </c>
      <c r="I198" s="119">
        <f t="shared" si="81"/>
        <v>100348.1</v>
      </c>
    </row>
    <row r="199" spans="1:11" x14ac:dyDescent="0.2">
      <c r="A199" s="31" t="s">
        <v>34</v>
      </c>
      <c r="B199" s="58" t="s">
        <v>35</v>
      </c>
      <c r="C199" s="24">
        <f t="shared" ref="C199:H199" si="112">SUM(C203,C204,C205)</f>
        <v>6070.9</v>
      </c>
      <c r="D199" s="24">
        <f t="shared" si="112"/>
        <v>0</v>
      </c>
      <c r="E199" s="24">
        <f t="shared" si="112"/>
        <v>6070.9</v>
      </c>
      <c r="F199" s="24">
        <f t="shared" si="112"/>
        <v>94277.200000000012</v>
      </c>
      <c r="G199" s="24">
        <f t="shared" si="112"/>
        <v>0</v>
      </c>
      <c r="H199" s="25">
        <f t="shared" si="112"/>
        <v>0</v>
      </c>
      <c r="I199" s="119">
        <f t="shared" si="81"/>
        <v>100348.1</v>
      </c>
    </row>
    <row r="200" spans="1:11" s="2" customFormat="1" hidden="1" x14ac:dyDescent="0.2">
      <c r="A200" s="32" t="s">
        <v>1</v>
      </c>
      <c r="B200" s="59"/>
      <c r="C200" s="24"/>
      <c r="D200" s="24"/>
      <c r="E200" s="24"/>
      <c r="F200" s="24"/>
      <c r="G200" s="24"/>
      <c r="H200" s="25"/>
      <c r="I200" s="3">
        <f t="shared" si="81"/>
        <v>0</v>
      </c>
    </row>
    <row r="201" spans="1:11" s="2" customFormat="1" hidden="1" x14ac:dyDescent="0.2">
      <c r="A201" s="32" t="s">
        <v>36</v>
      </c>
      <c r="B201" s="59"/>
      <c r="C201" s="24">
        <v>0</v>
      </c>
      <c r="D201" s="24">
        <f t="shared" ref="D201:E201" si="113">D203+D204+D205-D202</f>
        <v>0</v>
      </c>
      <c r="E201" s="24">
        <f t="shared" si="113"/>
        <v>0</v>
      </c>
      <c r="F201" s="24">
        <f>F203+F204+F205-F202</f>
        <v>0</v>
      </c>
      <c r="G201" s="24">
        <f t="shared" ref="G201:H201" si="114">G203+G204+G205-G202</f>
        <v>0</v>
      </c>
      <c r="H201" s="25">
        <f t="shared" si="114"/>
        <v>0</v>
      </c>
      <c r="I201" s="3">
        <f t="shared" si="81"/>
        <v>0</v>
      </c>
    </row>
    <row r="202" spans="1:11" x14ac:dyDescent="0.2">
      <c r="A202" s="32" t="s">
        <v>37</v>
      </c>
      <c r="B202" s="59"/>
      <c r="C202" s="24">
        <v>6070.9</v>
      </c>
      <c r="D202" s="24"/>
      <c r="E202" s="24">
        <f>C202+D202</f>
        <v>6070.9</v>
      </c>
      <c r="F202" s="24">
        <v>94277.2</v>
      </c>
      <c r="G202" s="24"/>
      <c r="H202" s="25"/>
      <c r="I202" s="119">
        <f t="shared" si="81"/>
        <v>100348.09999999999</v>
      </c>
    </row>
    <row r="203" spans="1:11" x14ac:dyDescent="0.2">
      <c r="A203" s="20" t="s">
        <v>38</v>
      </c>
      <c r="B203" s="60" t="s">
        <v>39</v>
      </c>
      <c r="C203" s="101">
        <f>ROUND(6070.9*(J203+K203),1)</f>
        <v>3465.9</v>
      </c>
      <c r="D203" s="101"/>
      <c r="E203" s="101">
        <f t="shared" ref="E203:E205" si="115">C203+D203</f>
        <v>3465.9</v>
      </c>
      <c r="F203" s="101">
        <f>ROUND(94277.2*(J203+K203),1)</f>
        <v>53822.9</v>
      </c>
      <c r="G203" s="101"/>
      <c r="H203" s="143"/>
      <c r="I203" s="119">
        <f t="shared" si="81"/>
        <v>57288.800000000003</v>
      </c>
      <c r="J203" s="117">
        <v>0.50529999999999997</v>
      </c>
      <c r="K203" s="117">
        <v>6.5600000000000006E-2</v>
      </c>
    </row>
    <row r="204" spans="1:11" x14ac:dyDescent="0.2">
      <c r="A204" s="20" t="s">
        <v>40</v>
      </c>
      <c r="B204" s="60" t="s">
        <v>41</v>
      </c>
      <c r="C204" s="101">
        <f>ROUND(6070.9*(J204+K204),1)</f>
        <v>2605</v>
      </c>
      <c r="D204" s="101"/>
      <c r="E204" s="101">
        <f t="shared" si="115"/>
        <v>2605</v>
      </c>
      <c r="F204" s="101">
        <f>ROUND(94277.2*(J204+K204),1)</f>
        <v>40454.300000000003</v>
      </c>
      <c r="G204" s="101"/>
      <c r="H204" s="143"/>
      <c r="I204" s="119">
        <f t="shared" si="81"/>
        <v>43059.3</v>
      </c>
      <c r="J204" s="117">
        <v>0.42909999999999998</v>
      </c>
    </row>
    <row r="205" spans="1:11" s="2" customFormat="1" hidden="1" x14ac:dyDescent="0.2">
      <c r="A205" s="20" t="s">
        <v>42</v>
      </c>
      <c r="B205" s="61" t="s">
        <v>43</v>
      </c>
      <c r="C205" s="21">
        <v>0</v>
      </c>
      <c r="D205" s="21"/>
      <c r="E205" s="21">
        <f t="shared" si="115"/>
        <v>0</v>
      </c>
      <c r="F205" s="21"/>
      <c r="G205" s="21"/>
      <c r="H205" s="22"/>
      <c r="I205" s="3">
        <f t="shared" si="81"/>
        <v>0</v>
      </c>
    </row>
    <row r="206" spans="1:11" s="2" customFormat="1" hidden="1" x14ac:dyDescent="0.2">
      <c r="A206" s="31" t="s">
        <v>44</v>
      </c>
      <c r="B206" s="62" t="s">
        <v>45</v>
      </c>
      <c r="C206" s="24">
        <v>0</v>
      </c>
      <c r="D206" s="24">
        <f t="shared" ref="D206:H206" si="116">SUM(D210,D211,D212)</f>
        <v>0</v>
      </c>
      <c r="E206" s="24">
        <f t="shared" si="116"/>
        <v>0</v>
      </c>
      <c r="F206" s="24">
        <f t="shared" si="116"/>
        <v>0</v>
      </c>
      <c r="G206" s="24">
        <f t="shared" si="116"/>
        <v>0</v>
      </c>
      <c r="H206" s="25">
        <f t="shared" si="116"/>
        <v>0</v>
      </c>
      <c r="I206" s="3">
        <f t="shared" si="81"/>
        <v>0</v>
      </c>
    </row>
    <row r="207" spans="1:11" s="2" customFormat="1" hidden="1" x14ac:dyDescent="0.2">
      <c r="A207" s="82" t="s">
        <v>1</v>
      </c>
      <c r="B207" s="62"/>
      <c r="C207" s="24"/>
      <c r="D207" s="24"/>
      <c r="E207" s="24"/>
      <c r="F207" s="24"/>
      <c r="G207" s="24"/>
      <c r="H207" s="25"/>
      <c r="I207" s="3">
        <f t="shared" si="81"/>
        <v>0</v>
      </c>
    </row>
    <row r="208" spans="1:11" s="2" customFormat="1" hidden="1" x14ac:dyDescent="0.2">
      <c r="A208" s="32" t="s">
        <v>36</v>
      </c>
      <c r="B208" s="59"/>
      <c r="C208" s="24">
        <v>0</v>
      </c>
      <c r="D208" s="24">
        <f t="shared" ref="D208:H208" si="117">D210+D211+D212-D209</f>
        <v>0</v>
      </c>
      <c r="E208" s="24">
        <f t="shared" si="117"/>
        <v>0</v>
      </c>
      <c r="F208" s="24">
        <f t="shared" si="117"/>
        <v>0</v>
      </c>
      <c r="G208" s="24">
        <f t="shared" si="117"/>
        <v>0</v>
      </c>
      <c r="H208" s="25">
        <f t="shared" si="117"/>
        <v>0</v>
      </c>
      <c r="I208" s="3">
        <f t="shared" si="81"/>
        <v>0</v>
      </c>
    </row>
    <row r="209" spans="1:9" s="2" customFormat="1" hidden="1" x14ac:dyDescent="0.2">
      <c r="A209" s="32" t="s">
        <v>37</v>
      </c>
      <c r="B209" s="59"/>
      <c r="C209" s="24"/>
      <c r="D209" s="24"/>
      <c r="E209" s="24"/>
      <c r="F209" s="24"/>
      <c r="G209" s="24"/>
      <c r="H209" s="25"/>
      <c r="I209" s="3">
        <f t="shared" si="81"/>
        <v>0</v>
      </c>
    </row>
    <row r="210" spans="1:9" s="2" customFormat="1" hidden="1" x14ac:dyDescent="0.2">
      <c r="A210" s="20" t="s">
        <v>38</v>
      </c>
      <c r="B210" s="61" t="s">
        <v>46</v>
      </c>
      <c r="C210" s="21">
        <v>0</v>
      </c>
      <c r="D210" s="21"/>
      <c r="E210" s="21">
        <f t="shared" ref="E210:E212" si="118">C210+D210</f>
        <v>0</v>
      </c>
      <c r="F210" s="21"/>
      <c r="G210" s="21"/>
      <c r="H210" s="22"/>
      <c r="I210" s="3">
        <f t="shared" ref="I210:I273" si="119">SUM(E210:H210)</f>
        <v>0</v>
      </c>
    </row>
    <row r="211" spans="1:9" s="2" customFormat="1" hidden="1" x14ac:dyDescent="0.2">
      <c r="A211" s="20" t="s">
        <v>40</v>
      </c>
      <c r="B211" s="61" t="s">
        <v>47</v>
      </c>
      <c r="C211" s="21">
        <v>0</v>
      </c>
      <c r="D211" s="21"/>
      <c r="E211" s="21">
        <f t="shared" si="118"/>
        <v>0</v>
      </c>
      <c r="F211" s="21"/>
      <c r="G211" s="21"/>
      <c r="H211" s="22"/>
      <c r="I211" s="3">
        <f t="shared" si="119"/>
        <v>0</v>
      </c>
    </row>
    <row r="212" spans="1:9" s="2" customFormat="1" hidden="1" x14ac:dyDescent="0.2">
      <c r="A212" s="20" t="s">
        <v>42</v>
      </c>
      <c r="B212" s="61" t="s">
        <v>48</v>
      </c>
      <c r="C212" s="21">
        <v>0</v>
      </c>
      <c r="D212" s="21"/>
      <c r="E212" s="21">
        <f t="shared" si="118"/>
        <v>0</v>
      </c>
      <c r="F212" s="21"/>
      <c r="G212" s="21"/>
      <c r="H212" s="22"/>
      <c r="I212" s="3">
        <f t="shared" si="119"/>
        <v>0</v>
      </c>
    </row>
    <row r="213" spans="1:9" s="2" customFormat="1" hidden="1" x14ac:dyDescent="0.2">
      <c r="A213" s="31" t="s">
        <v>49</v>
      </c>
      <c r="B213" s="63" t="s">
        <v>50</v>
      </c>
      <c r="C213" s="24">
        <v>0</v>
      </c>
      <c r="D213" s="24">
        <f t="shared" ref="D213:H213" si="120">SUM(D217,D218,D219)</f>
        <v>0</v>
      </c>
      <c r="E213" s="24">
        <f t="shared" si="120"/>
        <v>0</v>
      </c>
      <c r="F213" s="24">
        <f t="shared" si="120"/>
        <v>0</v>
      </c>
      <c r="G213" s="24">
        <f t="shared" si="120"/>
        <v>0</v>
      </c>
      <c r="H213" s="25">
        <f t="shared" si="120"/>
        <v>0</v>
      </c>
      <c r="I213" s="3">
        <f t="shared" si="119"/>
        <v>0</v>
      </c>
    </row>
    <row r="214" spans="1:9" s="2" customFormat="1" hidden="1" x14ac:dyDescent="0.2">
      <c r="A214" s="82" t="s">
        <v>1</v>
      </c>
      <c r="B214" s="63"/>
      <c r="C214" s="24"/>
      <c r="D214" s="24"/>
      <c r="E214" s="24"/>
      <c r="F214" s="24"/>
      <c r="G214" s="24"/>
      <c r="H214" s="25"/>
      <c r="I214" s="3">
        <f t="shared" si="119"/>
        <v>0</v>
      </c>
    </row>
    <row r="215" spans="1:9" s="2" customFormat="1" hidden="1" x14ac:dyDescent="0.2">
      <c r="A215" s="32" t="s">
        <v>36</v>
      </c>
      <c r="B215" s="59"/>
      <c r="C215" s="24">
        <v>0</v>
      </c>
      <c r="D215" s="24">
        <f t="shared" ref="D215:H215" si="121">D217+D218+D219-D216</f>
        <v>0</v>
      </c>
      <c r="E215" s="24">
        <f t="shared" si="121"/>
        <v>0</v>
      </c>
      <c r="F215" s="24">
        <f t="shared" si="121"/>
        <v>0</v>
      </c>
      <c r="G215" s="24">
        <f t="shared" si="121"/>
        <v>0</v>
      </c>
      <c r="H215" s="25">
        <f t="shared" si="121"/>
        <v>0</v>
      </c>
      <c r="I215" s="3">
        <f t="shared" si="119"/>
        <v>0</v>
      </c>
    </row>
    <row r="216" spans="1:9" s="2" customFormat="1" hidden="1" x14ac:dyDescent="0.2">
      <c r="A216" s="32" t="s">
        <v>37</v>
      </c>
      <c r="B216" s="59"/>
      <c r="C216" s="24"/>
      <c r="D216" s="24"/>
      <c r="E216" s="24"/>
      <c r="F216" s="24"/>
      <c r="G216" s="24"/>
      <c r="H216" s="25"/>
      <c r="I216" s="3">
        <f t="shared" si="119"/>
        <v>0</v>
      </c>
    </row>
    <row r="217" spans="1:9" s="2" customFormat="1" hidden="1" x14ac:dyDescent="0.2">
      <c r="A217" s="20" t="s">
        <v>38</v>
      </c>
      <c r="B217" s="61" t="s">
        <v>51</v>
      </c>
      <c r="C217" s="21">
        <v>0</v>
      </c>
      <c r="D217" s="21"/>
      <c r="E217" s="21">
        <f t="shared" ref="E217:E219" si="122">C217+D217</f>
        <v>0</v>
      </c>
      <c r="F217" s="21"/>
      <c r="G217" s="21"/>
      <c r="H217" s="22"/>
      <c r="I217" s="3">
        <f t="shared" si="119"/>
        <v>0</v>
      </c>
    </row>
    <row r="218" spans="1:9" s="2" customFormat="1" hidden="1" x14ac:dyDescent="0.2">
      <c r="A218" s="20" t="s">
        <v>40</v>
      </c>
      <c r="B218" s="61" t="s">
        <v>52</v>
      </c>
      <c r="C218" s="21">
        <v>0</v>
      </c>
      <c r="D218" s="21"/>
      <c r="E218" s="21">
        <f t="shared" si="122"/>
        <v>0</v>
      </c>
      <c r="F218" s="21"/>
      <c r="G218" s="21"/>
      <c r="H218" s="22"/>
      <c r="I218" s="3">
        <f t="shared" si="119"/>
        <v>0</v>
      </c>
    </row>
    <row r="219" spans="1:9" s="2" customFormat="1" hidden="1" x14ac:dyDescent="0.2">
      <c r="A219" s="20" t="s">
        <v>42</v>
      </c>
      <c r="B219" s="61" t="s">
        <v>53</v>
      </c>
      <c r="C219" s="21">
        <v>0</v>
      </c>
      <c r="D219" s="21"/>
      <c r="E219" s="21">
        <f t="shared" si="122"/>
        <v>0</v>
      </c>
      <c r="F219" s="21"/>
      <c r="G219" s="21"/>
      <c r="H219" s="22"/>
      <c r="I219" s="3">
        <f t="shared" si="119"/>
        <v>0</v>
      </c>
    </row>
    <row r="220" spans="1:9" s="2" customFormat="1" hidden="1" x14ac:dyDescent="0.2">
      <c r="A220" s="83"/>
      <c r="B220" s="95"/>
      <c r="C220" s="21"/>
      <c r="D220" s="21"/>
      <c r="E220" s="21"/>
      <c r="F220" s="21"/>
      <c r="G220" s="21"/>
      <c r="H220" s="22"/>
      <c r="I220" s="3">
        <f t="shared" si="119"/>
        <v>0</v>
      </c>
    </row>
    <row r="221" spans="1:9" s="2" customFormat="1" hidden="1" x14ac:dyDescent="0.2">
      <c r="A221" s="26" t="s">
        <v>54</v>
      </c>
      <c r="B221" s="63" t="s">
        <v>55</v>
      </c>
      <c r="C221" s="24">
        <v>0</v>
      </c>
      <c r="D221" s="24"/>
      <c r="E221" s="24">
        <f>C221+D221</f>
        <v>0</v>
      </c>
      <c r="F221" s="24"/>
      <c r="G221" s="24"/>
      <c r="H221" s="25"/>
      <c r="I221" s="3">
        <f t="shared" si="119"/>
        <v>0</v>
      </c>
    </row>
    <row r="222" spans="1:9" s="2" customFormat="1" hidden="1" x14ac:dyDescent="0.2">
      <c r="A222" s="83"/>
      <c r="B222" s="95"/>
      <c r="C222" s="21"/>
      <c r="D222" s="21"/>
      <c r="E222" s="21"/>
      <c r="F222" s="21"/>
      <c r="G222" s="21"/>
      <c r="H222" s="22"/>
      <c r="I222" s="3">
        <f t="shared" si="119"/>
        <v>0</v>
      </c>
    </row>
    <row r="223" spans="1:9" s="2" customFormat="1" hidden="1" x14ac:dyDescent="0.2">
      <c r="A223" s="26" t="s">
        <v>56</v>
      </c>
      <c r="B223" s="63"/>
      <c r="C223" s="24">
        <v>0</v>
      </c>
      <c r="D223" s="24">
        <f t="shared" ref="D223:H223" si="123">D175-D193</f>
        <v>0</v>
      </c>
      <c r="E223" s="24">
        <f t="shared" si="123"/>
        <v>0</v>
      </c>
      <c r="F223" s="24">
        <f t="shared" si="123"/>
        <v>0</v>
      </c>
      <c r="G223" s="24">
        <f t="shared" si="123"/>
        <v>0</v>
      </c>
      <c r="H223" s="25">
        <f t="shared" si="123"/>
        <v>0</v>
      </c>
      <c r="I223" s="3">
        <f t="shared" si="119"/>
        <v>0</v>
      </c>
    </row>
    <row r="224" spans="1:9" s="142" customFormat="1" ht="25.5" x14ac:dyDescent="0.2">
      <c r="A224" s="152" t="s">
        <v>70</v>
      </c>
      <c r="B224" s="153"/>
      <c r="C224" s="154">
        <f t="shared" ref="C224:H224" si="124">SUM(C225)</f>
        <v>13900</v>
      </c>
      <c r="D224" s="154">
        <f t="shared" si="124"/>
        <v>0</v>
      </c>
      <c r="E224" s="154">
        <f t="shared" si="124"/>
        <v>13900</v>
      </c>
      <c r="F224" s="154">
        <f t="shared" si="124"/>
        <v>0</v>
      </c>
      <c r="G224" s="154">
        <f t="shared" si="124"/>
        <v>0</v>
      </c>
      <c r="H224" s="155">
        <f t="shared" si="124"/>
        <v>0</v>
      </c>
      <c r="I224" s="137">
        <f t="shared" si="119"/>
        <v>13900</v>
      </c>
    </row>
    <row r="225" spans="1:9" s="161" customFormat="1" x14ac:dyDescent="0.2">
      <c r="A225" s="156" t="s">
        <v>61</v>
      </c>
      <c r="B225" s="157"/>
      <c r="C225" s="158">
        <f t="shared" ref="C225:H225" si="125">SUM(C226,C227,C228,C229)</f>
        <v>13900</v>
      </c>
      <c r="D225" s="158">
        <f t="shared" si="125"/>
        <v>0</v>
      </c>
      <c r="E225" s="158">
        <f t="shared" si="125"/>
        <v>13900</v>
      </c>
      <c r="F225" s="158">
        <f t="shared" si="125"/>
        <v>0</v>
      </c>
      <c r="G225" s="158">
        <f t="shared" si="125"/>
        <v>0</v>
      </c>
      <c r="H225" s="159">
        <f t="shared" si="125"/>
        <v>0</v>
      </c>
      <c r="I225" s="160">
        <f t="shared" si="119"/>
        <v>13900</v>
      </c>
    </row>
    <row r="226" spans="1:9" x14ac:dyDescent="0.2">
      <c r="A226" s="20" t="s">
        <v>6</v>
      </c>
      <c r="B226" s="48"/>
      <c r="C226" s="101">
        <v>7310.8</v>
      </c>
      <c r="D226" s="101"/>
      <c r="E226" s="101">
        <f>SUM(C226,D226)</f>
        <v>7310.8</v>
      </c>
      <c r="F226" s="101"/>
      <c r="G226" s="101"/>
      <c r="H226" s="143"/>
      <c r="I226" s="119">
        <f t="shared" si="119"/>
        <v>7310.8</v>
      </c>
    </row>
    <row r="227" spans="1:9" s="2" customFormat="1" hidden="1" x14ac:dyDescent="0.2">
      <c r="A227" s="20" t="s">
        <v>7</v>
      </c>
      <c r="B227" s="94"/>
      <c r="C227" s="21">
        <v>0</v>
      </c>
      <c r="D227" s="21"/>
      <c r="E227" s="21">
        <f t="shared" ref="E227:E228" si="126">SUM(C227,D227)</f>
        <v>0</v>
      </c>
      <c r="F227" s="21"/>
      <c r="G227" s="21"/>
      <c r="H227" s="22"/>
      <c r="I227" s="3">
        <f t="shared" si="119"/>
        <v>0</v>
      </c>
    </row>
    <row r="228" spans="1:9" s="2" customFormat="1" ht="38.25" hidden="1" x14ac:dyDescent="0.2">
      <c r="A228" s="20" t="s">
        <v>8</v>
      </c>
      <c r="B228" s="48">
        <v>420269</v>
      </c>
      <c r="C228" s="21"/>
      <c r="D228" s="21"/>
      <c r="E228" s="21">
        <f t="shared" si="126"/>
        <v>0</v>
      </c>
      <c r="F228" s="21"/>
      <c r="G228" s="21"/>
      <c r="H228" s="22"/>
      <c r="I228" s="3">
        <f t="shared" si="119"/>
        <v>0</v>
      </c>
    </row>
    <row r="229" spans="1:9" ht="25.5" x14ac:dyDescent="0.2">
      <c r="A229" s="23" t="s">
        <v>9</v>
      </c>
      <c r="B229" s="49" t="s">
        <v>10</v>
      </c>
      <c r="C229" s="24">
        <f t="shared" ref="C229:H229" si="127">SUM(C230,C234,C238)</f>
        <v>6589.2</v>
      </c>
      <c r="D229" s="24">
        <f t="shared" si="127"/>
        <v>0</v>
      </c>
      <c r="E229" s="24">
        <f t="shared" si="127"/>
        <v>6589.2</v>
      </c>
      <c r="F229" s="24">
        <f t="shared" si="127"/>
        <v>0</v>
      </c>
      <c r="G229" s="24">
        <f t="shared" si="127"/>
        <v>0</v>
      </c>
      <c r="H229" s="25">
        <f t="shared" si="127"/>
        <v>0</v>
      </c>
      <c r="I229" s="119">
        <f t="shared" si="119"/>
        <v>6589.2</v>
      </c>
    </row>
    <row r="230" spans="1:9" x14ac:dyDescent="0.2">
      <c r="A230" s="26" t="s">
        <v>11</v>
      </c>
      <c r="B230" s="50" t="s">
        <v>12</v>
      </c>
      <c r="C230" s="24">
        <f t="shared" ref="C230:H230" si="128">SUM(C231:C233)</f>
        <v>6589.2</v>
      </c>
      <c r="D230" s="24">
        <f t="shared" si="128"/>
        <v>0</v>
      </c>
      <c r="E230" s="24">
        <f t="shared" si="128"/>
        <v>6589.2</v>
      </c>
      <c r="F230" s="24">
        <f t="shared" si="128"/>
        <v>0</v>
      </c>
      <c r="G230" s="24">
        <f t="shared" si="128"/>
        <v>0</v>
      </c>
      <c r="H230" s="25">
        <f t="shared" si="128"/>
        <v>0</v>
      </c>
      <c r="I230" s="119">
        <f t="shared" si="119"/>
        <v>6589.2</v>
      </c>
    </row>
    <row r="231" spans="1:9" s="2" customFormat="1" hidden="1" x14ac:dyDescent="0.2">
      <c r="A231" s="27" t="s">
        <v>13</v>
      </c>
      <c r="B231" s="51" t="s">
        <v>14</v>
      </c>
      <c r="C231" s="21"/>
      <c r="D231" s="21"/>
      <c r="E231" s="21">
        <f t="shared" ref="E231:E233" si="129">SUM(C231,D231)</f>
        <v>0</v>
      </c>
      <c r="F231" s="21"/>
      <c r="G231" s="21"/>
      <c r="H231" s="22"/>
      <c r="I231" s="3">
        <f t="shared" si="119"/>
        <v>0</v>
      </c>
    </row>
    <row r="232" spans="1:9" s="2" customFormat="1" hidden="1" x14ac:dyDescent="0.2">
      <c r="A232" s="27" t="s">
        <v>15</v>
      </c>
      <c r="B232" s="52" t="s">
        <v>16</v>
      </c>
      <c r="C232" s="21"/>
      <c r="D232" s="21"/>
      <c r="E232" s="21">
        <f t="shared" si="129"/>
        <v>0</v>
      </c>
      <c r="F232" s="21"/>
      <c r="G232" s="21"/>
      <c r="H232" s="22"/>
      <c r="I232" s="3">
        <f t="shared" si="119"/>
        <v>0</v>
      </c>
    </row>
    <row r="233" spans="1:9" x14ac:dyDescent="0.2">
      <c r="A233" s="27" t="s">
        <v>17</v>
      </c>
      <c r="B233" s="52" t="s">
        <v>18</v>
      </c>
      <c r="C233" s="101">
        <v>6589.2</v>
      </c>
      <c r="D233" s="101"/>
      <c r="E233" s="101">
        <f t="shared" si="129"/>
        <v>6589.2</v>
      </c>
      <c r="F233" s="101"/>
      <c r="G233" s="101"/>
      <c r="H233" s="143"/>
      <c r="I233" s="119">
        <f t="shared" si="119"/>
        <v>6589.2</v>
      </c>
    </row>
    <row r="234" spans="1:9" s="2" customFormat="1" hidden="1" x14ac:dyDescent="0.2">
      <c r="A234" s="26" t="s">
        <v>19</v>
      </c>
      <c r="B234" s="53" t="s">
        <v>20</v>
      </c>
      <c r="C234" s="24">
        <v>0</v>
      </c>
      <c r="D234" s="24">
        <f t="shared" ref="D234:H234" si="130">SUM(D235:D237)</f>
        <v>0</v>
      </c>
      <c r="E234" s="24">
        <f t="shared" si="130"/>
        <v>0</v>
      </c>
      <c r="F234" s="24">
        <f t="shared" si="130"/>
        <v>0</v>
      </c>
      <c r="G234" s="24">
        <f t="shared" si="130"/>
        <v>0</v>
      </c>
      <c r="H234" s="25">
        <f t="shared" si="130"/>
        <v>0</v>
      </c>
      <c r="I234" s="3">
        <f t="shared" si="119"/>
        <v>0</v>
      </c>
    </row>
    <row r="235" spans="1:9" s="2" customFormat="1" hidden="1" x14ac:dyDescent="0.2">
      <c r="A235" s="27" t="s">
        <v>13</v>
      </c>
      <c r="B235" s="52" t="s">
        <v>21</v>
      </c>
      <c r="C235" s="21">
        <v>0</v>
      </c>
      <c r="D235" s="21"/>
      <c r="E235" s="21">
        <f t="shared" ref="E235:E237" si="131">SUM(C235,D235)</f>
        <v>0</v>
      </c>
      <c r="F235" s="21"/>
      <c r="G235" s="21"/>
      <c r="H235" s="22"/>
      <c r="I235" s="3">
        <f t="shared" si="119"/>
        <v>0</v>
      </c>
    </row>
    <row r="236" spans="1:9" s="2" customFormat="1" hidden="1" x14ac:dyDescent="0.2">
      <c r="A236" s="27" t="s">
        <v>15</v>
      </c>
      <c r="B236" s="52" t="s">
        <v>22</v>
      </c>
      <c r="C236" s="21">
        <v>0</v>
      </c>
      <c r="D236" s="21"/>
      <c r="E236" s="21">
        <f t="shared" si="131"/>
        <v>0</v>
      </c>
      <c r="F236" s="21"/>
      <c r="G236" s="21"/>
      <c r="H236" s="22"/>
      <c r="I236" s="3">
        <f t="shared" si="119"/>
        <v>0</v>
      </c>
    </row>
    <row r="237" spans="1:9" s="2" customFormat="1" hidden="1" x14ac:dyDescent="0.2">
      <c r="A237" s="27" t="s">
        <v>17</v>
      </c>
      <c r="B237" s="52" t="s">
        <v>23</v>
      </c>
      <c r="C237" s="21">
        <v>0</v>
      </c>
      <c r="D237" s="21"/>
      <c r="E237" s="21">
        <f t="shared" si="131"/>
        <v>0</v>
      </c>
      <c r="F237" s="21"/>
      <c r="G237" s="21"/>
      <c r="H237" s="22"/>
      <c r="I237" s="3">
        <f t="shared" si="119"/>
        <v>0</v>
      </c>
    </row>
    <row r="238" spans="1:9" s="2" customFormat="1" hidden="1" x14ac:dyDescent="0.2">
      <c r="A238" s="26" t="s">
        <v>24</v>
      </c>
      <c r="B238" s="53" t="s">
        <v>25</v>
      </c>
      <c r="C238" s="24">
        <v>0</v>
      </c>
      <c r="D238" s="24">
        <f t="shared" ref="D238:H238" si="132">SUM(D239:D241)</f>
        <v>0</v>
      </c>
      <c r="E238" s="24">
        <f t="shared" si="132"/>
        <v>0</v>
      </c>
      <c r="F238" s="24">
        <f t="shared" si="132"/>
        <v>0</v>
      </c>
      <c r="G238" s="24">
        <f t="shared" si="132"/>
        <v>0</v>
      </c>
      <c r="H238" s="25">
        <f t="shared" si="132"/>
        <v>0</v>
      </c>
      <c r="I238" s="3">
        <f t="shared" si="119"/>
        <v>0</v>
      </c>
    </row>
    <row r="239" spans="1:9" s="2" customFormat="1" hidden="1" x14ac:dyDescent="0.2">
      <c r="A239" s="27" t="s">
        <v>13</v>
      </c>
      <c r="B239" s="52" t="s">
        <v>26</v>
      </c>
      <c r="C239" s="21">
        <v>0</v>
      </c>
      <c r="D239" s="21"/>
      <c r="E239" s="21">
        <f t="shared" ref="E239:E241" si="133">SUM(C239,D239)</f>
        <v>0</v>
      </c>
      <c r="F239" s="21"/>
      <c r="G239" s="21"/>
      <c r="H239" s="22"/>
      <c r="I239" s="3">
        <f t="shared" si="119"/>
        <v>0</v>
      </c>
    </row>
    <row r="240" spans="1:9" s="2" customFormat="1" hidden="1" x14ac:dyDescent="0.2">
      <c r="A240" s="27" t="s">
        <v>15</v>
      </c>
      <c r="B240" s="52" t="s">
        <v>27</v>
      </c>
      <c r="C240" s="21">
        <v>0</v>
      </c>
      <c r="D240" s="21"/>
      <c r="E240" s="21">
        <f t="shared" si="133"/>
        <v>0</v>
      </c>
      <c r="F240" s="21"/>
      <c r="G240" s="21"/>
      <c r="H240" s="22"/>
      <c r="I240" s="3">
        <f t="shared" si="119"/>
        <v>0</v>
      </c>
    </row>
    <row r="241" spans="1:9" s="2" customFormat="1" hidden="1" x14ac:dyDescent="0.2">
      <c r="A241" s="27" t="s">
        <v>17</v>
      </c>
      <c r="B241" s="52" t="s">
        <v>28</v>
      </c>
      <c r="C241" s="21">
        <v>0</v>
      </c>
      <c r="D241" s="21"/>
      <c r="E241" s="21">
        <f t="shared" si="133"/>
        <v>0</v>
      </c>
      <c r="F241" s="21"/>
      <c r="G241" s="21"/>
      <c r="H241" s="22"/>
      <c r="I241" s="3">
        <f t="shared" si="119"/>
        <v>0</v>
      </c>
    </row>
    <row r="242" spans="1:9" s="161" customFormat="1" x14ac:dyDescent="0.2">
      <c r="A242" s="156" t="s">
        <v>80</v>
      </c>
      <c r="B242" s="157"/>
      <c r="C242" s="158">
        <f t="shared" ref="C242:H242" si="134">SUM(C243,C246,C269)</f>
        <v>13900</v>
      </c>
      <c r="D242" s="158">
        <f t="shared" si="134"/>
        <v>0</v>
      </c>
      <c r="E242" s="158">
        <f t="shared" si="134"/>
        <v>13900</v>
      </c>
      <c r="F242" s="158">
        <f t="shared" si="134"/>
        <v>0</v>
      </c>
      <c r="G242" s="158">
        <f t="shared" si="134"/>
        <v>0</v>
      </c>
      <c r="H242" s="159">
        <f t="shared" si="134"/>
        <v>0</v>
      </c>
      <c r="I242" s="160">
        <f t="shared" si="119"/>
        <v>13900</v>
      </c>
    </row>
    <row r="243" spans="1:9" s="2" customFormat="1" hidden="1" x14ac:dyDescent="0.2">
      <c r="A243" s="31" t="s">
        <v>30</v>
      </c>
      <c r="B243" s="55">
        <v>20</v>
      </c>
      <c r="C243" s="24">
        <v>0</v>
      </c>
      <c r="D243" s="24">
        <f t="shared" ref="D243:H243" si="135">SUM(D244)</f>
        <v>0</v>
      </c>
      <c r="E243" s="24">
        <f t="shared" si="135"/>
        <v>0</v>
      </c>
      <c r="F243" s="24">
        <f t="shared" si="135"/>
        <v>0</v>
      </c>
      <c r="G243" s="24">
        <f t="shared" si="135"/>
        <v>0</v>
      </c>
      <c r="H243" s="25">
        <f t="shared" si="135"/>
        <v>0</v>
      </c>
      <c r="I243" s="3">
        <f t="shared" si="119"/>
        <v>0</v>
      </c>
    </row>
    <row r="244" spans="1:9" s="2" customFormat="1" hidden="1" x14ac:dyDescent="0.2">
      <c r="A244" s="27" t="s">
        <v>31</v>
      </c>
      <c r="B244" s="56" t="s">
        <v>32</v>
      </c>
      <c r="C244" s="21">
        <v>0</v>
      </c>
      <c r="D244" s="21"/>
      <c r="E244" s="21">
        <f>C244+D244</f>
        <v>0</v>
      </c>
      <c r="F244" s="21"/>
      <c r="G244" s="21"/>
      <c r="H244" s="22"/>
      <c r="I244" s="3">
        <f t="shared" si="119"/>
        <v>0</v>
      </c>
    </row>
    <row r="245" spans="1:9" s="2" customFormat="1" hidden="1" x14ac:dyDescent="0.2">
      <c r="A245" s="27"/>
      <c r="B245" s="51"/>
      <c r="C245" s="21"/>
      <c r="D245" s="21"/>
      <c r="E245" s="21"/>
      <c r="F245" s="21"/>
      <c r="G245" s="21"/>
      <c r="H245" s="22"/>
      <c r="I245" s="3">
        <f t="shared" si="119"/>
        <v>0</v>
      </c>
    </row>
    <row r="246" spans="1:9" ht="25.5" x14ac:dyDescent="0.2">
      <c r="A246" s="31" t="s">
        <v>33</v>
      </c>
      <c r="B246" s="57">
        <v>58</v>
      </c>
      <c r="C246" s="24">
        <f t="shared" ref="C246:H246" si="136">SUM(C247,C254,C261)</f>
        <v>13900</v>
      </c>
      <c r="D246" s="24">
        <f t="shared" si="136"/>
        <v>0</v>
      </c>
      <c r="E246" s="24">
        <f t="shared" si="136"/>
        <v>13900</v>
      </c>
      <c r="F246" s="24">
        <f t="shared" si="136"/>
        <v>0</v>
      </c>
      <c r="G246" s="24">
        <f t="shared" si="136"/>
        <v>0</v>
      </c>
      <c r="H246" s="25">
        <f t="shared" si="136"/>
        <v>0</v>
      </c>
      <c r="I246" s="119">
        <f t="shared" si="119"/>
        <v>13900</v>
      </c>
    </row>
    <row r="247" spans="1:9" x14ac:dyDescent="0.2">
      <c r="A247" s="31" t="s">
        <v>34</v>
      </c>
      <c r="B247" s="58" t="s">
        <v>35</v>
      </c>
      <c r="C247" s="24">
        <f t="shared" ref="C247:H247" si="137">SUM(C251,C252,C253)</f>
        <v>13900</v>
      </c>
      <c r="D247" s="24">
        <f t="shared" si="137"/>
        <v>0</v>
      </c>
      <c r="E247" s="24">
        <f t="shared" si="137"/>
        <v>13900</v>
      </c>
      <c r="F247" s="24">
        <f t="shared" si="137"/>
        <v>0</v>
      </c>
      <c r="G247" s="24">
        <f t="shared" si="137"/>
        <v>0</v>
      </c>
      <c r="H247" s="25">
        <f t="shared" si="137"/>
        <v>0</v>
      </c>
      <c r="I247" s="119">
        <f t="shared" si="119"/>
        <v>13900</v>
      </c>
    </row>
    <row r="248" spans="1:9" s="2" customFormat="1" hidden="1" x14ac:dyDescent="0.2">
      <c r="A248" s="32" t="s">
        <v>1</v>
      </c>
      <c r="B248" s="59"/>
      <c r="C248" s="24"/>
      <c r="D248" s="24"/>
      <c r="E248" s="24"/>
      <c r="F248" s="24"/>
      <c r="G248" s="24"/>
      <c r="H248" s="25"/>
      <c r="I248" s="3">
        <f t="shared" si="119"/>
        <v>0</v>
      </c>
    </row>
    <row r="249" spans="1:9" x14ac:dyDescent="0.2">
      <c r="A249" s="32" t="s">
        <v>36</v>
      </c>
      <c r="B249" s="59"/>
      <c r="C249" s="24">
        <f t="shared" ref="C249:E249" si="138">C251+C252+C253-C250</f>
        <v>12.399999999999636</v>
      </c>
      <c r="D249" s="24">
        <f t="shared" si="138"/>
        <v>0</v>
      </c>
      <c r="E249" s="24">
        <f t="shared" si="138"/>
        <v>12.399999999999636</v>
      </c>
      <c r="F249" s="24">
        <f>F251+F252+F253-F250</f>
        <v>0</v>
      </c>
      <c r="G249" s="24">
        <f t="shared" ref="G249:H249" si="139">G251+G252+G253-G250</f>
        <v>0</v>
      </c>
      <c r="H249" s="25">
        <f t="shared" si="139"/>
        <v>0</v>
      </c>
      <c r="I249" s="119">
        <f t="shared" si="119"/>
        <v>12.399999999999636</v>
      </c>
    </row>
    <row r="250" spans="1:9" x14ac:dyDescent="0.2">
      <c r="A250" s="32" t="s">
        <v>37</v>
      </c>
      <c r="B250" s="59"/>
      <c r="C250" s="24">
        <f>13900-12.4</f>
        <v>13887.6</v>
      </c>
      <c r="D250" s="24"/>
      <c r="E250" s="24">
        <f>C250+D250</f>
        <v>13887.6</v>
      </c>
      <c r="F250" s="24"/>
      <c r="G250" s="24"/>
      <c r="H250" s="25"/>
      <c r="I250" s="119">
        <f t="shared" si="119"/>
        <v>13887.6</v>
      </c>
    </row>
    <row r="251" spans="1:9" x14ac:dyDescent="0.2">
      <c r="A251" s="20" t="s">
        <v>38</v>
      </c>
      <c r="B251" s="60" t="s">
        <v>39</v>
      </c>
      <c r="C251" s="101">
        <v>2017.1</v>
      </c>
      <c r="D251" s="101"/>
      <c r="E251" s="101">
        <f t="shared" ref="E251:E253" si="140">C251+D251</f>
        <v>2017.1</v>
      </c>
      <c r="F251" s="101"/>
      <c r="G251" s="101"/>
      <c r="H251" s="143"/>
      <c r="I251" s="119">
        <f t="shared" si="119"/>
        <v>2017.1</v>
      </c>
    </row>
    <row r="252" spans="1:9" x14ac:dyDescent="0.2">
      <c r="A252" s="20" t="s">
        <v>40</v>
      </c>
      <c r="B252" s="60" t="s">
        <v>41</v>
      </c>
      <c r="C252" s="101">
        <v>4706.6000000000004</v>
      </c>
      <c r="D252" s="101"/>
      <c r="E252" s="101">
        <f t="shared" si="140"/>
        <v>4706.6000000000004</v>
      </c>
      <c r="F252" s="101"/>
      <c r="G252" s="101"/>
      <c r="H252" s="143"/>
      <c r="I252" s="119">
        <f t="shared" si="119"/>
        <v>4706.6000000000004</v>
      </c>
    </row>
    <row r="253" spans="1:9" x14ac:dyDescent="0.2">
      <c r="A253" s="20" t="s">
        <v>42</v>
      </c>
      <c r="B253" s="61" t="s">
        <v>43</v>
      </c>
      <c r="C253" s="101">
        <v>7176.3</v>
      </c>
      <c r="D253" s="101"/>
      <c r="E253" s="101">
        <f t="shared" si="140"/>
        <v>7176.3</v>
      </c>
      <c r="F253" s="101"/>
      <c r="G253" s="101"/>
      <c r="H253" s="143"/>
      <c r="I253" s="119">
        <f t="shared" si="119"/>
        <v>7176.3</v>
      </c>
    </row>
    <row r="254" spans="1:9" s="2" customFormat="1" hidden="1" x14ac:dyDescent="0.2">
      <c r="A254" s="31" t="s">
        <v>44</v>
      </c>
      <c r="B254" s="62" t="s">
        <v>45</v>
      </c>
      <c r="C254" s="24">
        <v>0</v>
      </c>
      <c r="D254" s="24">
        <f t="shared" ref="D254:H254" si="141">SUM(D258,D259,D260)</f>
        <v>0</v>
      </c>
      <c r="E254" s="24">
        <f t="shared" si="141"/>
        <v>0</v>
      </c>
      <c r="F254" s="24">
        <f t="shared" si="141"/>
        <v>0</v>
      </c>
      <c r="G254" s="24">
        <f t="shared" si="141"/>
        <v>0</v>
      </c>
      <c r="H254" s="25">
        <f t="shared" si="141"/>
        <v>0</v>
      </c>
      <c r="I254" s="3">
        <f t="shared" si="119"/>
        <v>0</v>
      </c>
    </row>
    <row r="255" spans="1:9" s="2" customFormat="1" hidden="1" x14ac:dyDescent="0.2">
      <c r="A255" s="82" t="s">
        <v>1</v>
      </c>
      <c r="B255" s="62"/>
      <c r="C255" s="24"/>
      <c r="D255" s="24"/>
      <c r="E255" s="24"/>
      <c r="F255" s="24"/>
      <c r="G255" s="24"/>
      <c r="H255" s="25"/>
      <c r="I255" s="3">
        <f t="shared" si="119"/>
        <v>0</v>
      </c>
    </row>
    <row r="256" spans="1:9" s="2" customFormat="1" hidden="1" x14ac:dyDescent="0.2">
      <c r="A256" s="32" t="s">
        <v>36</v>
      </c>
      <c r="B256" s="59"/>
      <c r="C256" s="24">
        <v>0</v>
      </c>
      <c r="D256" s="24">
        <f t="shared" ref="D256:H256" si="142">D258+D259+D260-D257</f>
        <v>0</v>
      </c>
      <c r="E256" s="24">
        <f t="shared" si="142"/>
        <v>0</v>
      </c>
      <c r="F256" s="24">
        <f t="shared" si="142"/>
        <v>0</v>
      </c>
      <c r="G256" s="24">
        <f t="shared" si="142"/>
        <v>0</v>
      </c>
      <c r="H256" s="25">
        <f t="shared" si="142"/>
        <v>0</v>
      </c>
      <c r="I256" s="3">
        <f t="shared" si="119"/>
        <v>0</v>
      </c>
    </row>
    <row r="257" spans="1:9" s="2" customFormat="1" hidden="1" x14ac:dyDescent="0.2">
      <c r="A257" s="32" t="s">
        <v>37</v>
      </c>
      <c r="B257" s="59"/>
      <c r="C257" s="24"/>
      <c r="D257" s="24"/>
      <c r="E257" s="24"/>
      <c r="F257" s="24"/>
      <c r="G257" s="24"/>
      <c r="H257" s="25"/>
      <c r="I257" s="3">
        <f t="shared" si="119"/>
        <v>0</v>
      </c>
    </row>
    <row r="258" spans="1:9" s="2" customFormat="1" hidden="1" x14ac:dyDescent="0.2">
      <c r="A258" s="20" t="s">
        <v>38</v>
      </c>
      <c r="B258" s="61" t="s">
        <v>46</v>
      </c>
      <c r="C258" s="21">
        <v>0</v>
      </c>
      <c r="D258" s="21"/>
      <c r="E258" s="21">
        <f t="shared" ref="E258:E260" si="143">C258+D258</f>
        <v>0</v>
      </c>
      <c r="F258" s="21"/>
      <c r="G258" s="21"/>
      <c r="H258" s="22"/>
      <c r="I258" s="3">
        <f t="shared" si="119"/>
        <v>0</v>
      </c>
    </row>
    <row r="259" spans="1:9" s="2" customFormat="1" hidden="1" x14ac:dyDescent="0.2">
      <c r="A259" s="20" t="s">
        <v>40</v>
      </c>
      <c r="B259" s="61" t="s">
        <v>47</v>
      </c>
      <c r="C259" s="21">
        <v>0</v>
      </c>
      <c r="D259" s="21"/>
      <c r="E259" s="21">
        <f t="shared" si="143"/>
        <v>0</v>
      </c>
      <c r="F259" s="21"/>
      <c r="G259" s="21"/>
      <c r="H259" s="22"/>
      <c r="I259" s="3">
        <f t="shared" si="119"/>
        <v>0</v>
      </c>
    </row>
    <row r="260" spans="1:9" s="2" customFormat="1" hidden="1" x14ac:dyDescent="0.2">
      <c r="A260" s="20" t="s">
        <v>42</v>
      </c>
      <c r="B260" s="61" t="s">
        <v>48</v>
      </c>
      <c r="C260" s="21">
        <v>0</v>
      </c>
      <c r="D260" s="21"/>
      <c r="E260" s="21">
        <f t="shared" si="143"/>
        <v>0</v>
      </c>
      <c r="F260" s="21"/>
      <c r="G260" s="21"/>
      <c r="H260" s="22"/>
      <c r="I260" s="3">
        <f t="shared" si="119"/>
        <v>0</v>
      </c>
    </row>
    <row r="261" spans="1:9" s="2" customFormat="1" hidden="1" x14ac:dyDescent="0.2">
      <c r="A261" s="31" t="s">
        <v>49</v>
      </c>
      <c r="B261" s="63" t="s">
        <v>50</v>
      </c>
      <c r="C261" s="24">
        <v>0</v>
      </c>
      <c r="D261" s="24">
        <f t="shared" ref="D261:H261" si="144">SUM(D265,D266,D267)</f>
        <v>0</v>
      </c>
      <c r="E261" s="24">
        <f t="shared" si="144"/>
        <v>0</v>
      </c>
      <c r="F261" s="24">
        <f t="shared" si="144"/>
        <v>0</v>
      </c>
      <c r="G261" s="24">
        <f t="shared" si="144"/>
        <v>0</v>
      </c>
      <c r="H261" s="25">
        <f t="shared" si="144"/>
        <v>0</v>
      </c>
      <c r="I261" s="3">
        <f t="shared" si="119"/>
        <v>0</v>
      </c>
    </row>
    <row r="262" spans="1:9" s="2" customFormat="1" hidden="1" x14ac:dyDescent="0.2">
      <c r="A262" s="82" t="s">
        <v>1</v>
      </c>
      <c r="B262" s="63"/>
      <c r="C262" s="24"/>
      <c r="D262" s="24"/>
      <c r="E262" s="24"/>
      <c r="F262" s="24"/>
      <c r="G262" s="24"/>
      <c r="H262" s="25"/>
      <c r="I262" s="3">
        <f t="shared" si="119"/>
        <v>0</v>
      </c>
    </row>
    <row r="263" spans="1:9" s="2" customFormat="1" hidden="1" x14ac:dyDescent="0.2">
      <c r="A263" s="32" t="s">
        <v>36</v>
      </c>
      <c r="B263" s="59"/>
      <c r="C263" s="24">
        <v>0</v>
      </c>
      <c r="D263" s="24">
        <f t="shared" ref="D263:H263" si="145">D265+D266+D267-D264</f>
        <v>0</v>
      </c>
      <c r="E263" s="24">
        <f t="shared" si="145"/>
        <v>0</v>
      </c>
      <c r="F263" s="24">
        <f t="shared" si="145"/>
        <v>0</v>
      </c>
      <c r="G263" s="24">
        <f t="shared" si="145"/>
        <v>0</v>
      </c>
      <c r="H263" s="25">
        <f t="shared" si="145"/>
        <v>0</v>
      </c>
      <c r="I263" s="3">
        <f t="shared" si="119"/>
        <v>0</v>
      </c>
    </row>
    <row r="264" spans="1:9" s="2" customFormat="1" hidden="1" x14ac:dyDescent="0.2">
      <c r="A264" s="32" t="s">
        <v>37</v>
      </c>
      <c r="B264" s="59"/>
      <c r="C264" s="24"/>
      <c r="D264" s="24"/>
      <c r="E264" s="24"/>
      <c r="F264" s="24"/>
      <c r="G264" s="24"/>
      <c r="H264" s="25"/>
      <c r="I264" s="3">
        <f t="shared" si="119"/>
        <v>0</v>
      </c>
    </row>
    <row r="265" spans="1:9" s="2" customFormat="1" hidden="1" x14ac:dyDescent="0.2">
      <c r="A265" s="20" t="s">
        <v>38</v>
      </c>
      <c r="B265" s="61" t="s">
        <v>51</v>
      </c>
      <c r="C265" s="21">
        <v>0</v>
      </c>
      <c r="D265" s="21"/>
      <c r="E265" s="21">
        <f t="shared" ref="E265:E267" si="146">C265+D265</f>
        <v>0</v>
      </c>
      <c r="F265" s="21"/>
      <c r="G265" s="21"/>
      <c r="H265" s="22"/>
      <c r="I265" s="3">
        <f t="shared" si="119"/>
        <v>0</v>
      </c>
    </row>
    <row r="266" spans="1:9" s="2" customFormat="1" hidden="1" x14ac:dyDescent="0.2">
      <c r="A266" s="20" t="s">
        <v>40</v>
      </c>
      <c r="B266" s="61" t="s">
        <v>52</v>
      </c>
      <c r="C266" s="21">
        <v>0</v>
      </c>
      <c r="D266" s="21"/>
      <c r="E266" s="21">
        <f t="shared" si="146"/>
        <v>0</v>
      </c>
      <c r="F266" s="21"/>
      <c r="G266" s="21"/>
      <c r="H266" s="22"/>
      <c r="I266" s="3">
        <f t="shared" si="119"/>
        <v>0</v>
      </c>
    </row>
    <row r="267" spans="1:9" s="2" customFormat="1" hidden="1" x14ac:dyDescent="0.2">
      <c r="A267" s="20" t="s">
        <v>42</v>
      </c>
      <c r="B267" s="61" t="s">
        <v>53</v>
      </c>
      <c r="C267" s="21">
        <v>0</v>
      </c>
      <c r="D267" s="21"/>
      <c r="E267" s="21">
        <f t="shared" si="146"/>
        <v>0</v>
      </c>
      <c r="F267" s="21"/>
      <c r="G267" s="21"/>
      <c r="H267" s="22"/>
      <c r="I267" s="3">
        <f t="shared" si="119"/>
        <v>0</v>
      </c>
    </row>
    <row r="268" spans="1:9" s="2" customFormat="1" hidden="1" x14ac:dyDescent="0.2">
      <c r="A268" s="83"/>
      <c r="B268" s="95"/>
      <c r="C268" s="21"/>
      <c r="D268" s="21"/>
      <c r="E268" s="21"/>
      <c r="F268" s="21"/>
      <c r="G268" s="21"/>
      <c r="H268" s="22"/>
      <c r="I268" s="3">
        <f t="shared" si="119"/>
        <v>0</v>
      </c>
    </row>
    <row r="269" spans="1:9" s="2" customFormat="1" hidden="1" x14ac:dyDescent="0.2">
      <c r="A269" s="26" t="s">
        <v>54</v>
      </c>
      <c r="B269" s="63" t="s">
        <v>55</v>
      </c>
      <c r="C269" s="24">
        <v>0</v>
      </c>
      <c r="D269" s="24"/>
      <c r="E269" s="24">
        <f>C269+D269</f>
        <v>0</v>
      </c>
      <c r="F269" s="24"/>
      <c r="G269" s="24"/>
      <c r="H269" s="25"/>
      <c r="I269" s="3">
        <f t="shared" si="119"/>
        <v>0</v>
      </c>
    </row>
    <row r="270" spans="1:9" s="2" customFormat="1" hidden="1" x14ac:dyDescent="0.2">
      <c r="A270" s="83"/>
      <c r="B270" s="95"/>
      <c r="C270" s="21"/>
      <c r="D270" s="21"/>
      <c r="E270" s="21"/>
      <c r="F270" s="21"/>
      <c r="G270" s="21"/>
      <c r="H270" s="22"/>
      <c r="I270" s="3">
        <f t="shared" si="119"/>
        <v>0</v>
      </c>
    </row>
    <row r="271" spans="1:9" s="2" customFormat="1" hidden="1" x14ac:dyDescent="0.2">
      <c r="A271" s="26" t="s">
        <v>56</v>
      </c>
      <c r="B271" s="63"/>
      <c r="C271" s="24">
        <v>0</v>
      </c>
      <c r="D271" s="24">
        <f>D224-D242</f>
        <v>0</v>
      </c>
      <c r="E271" s="24">
        <f>E224-E242</f>
        <v>0</v>
      </c>
      <c r="F271" s="24">
        <f>F224-F242</f>
        <v>0</v>
      </c>
      <c r="G271" s="24">
        <f>G224-G242</f>
        <v>0</v>
      </c>
      <c r="H271" s="25">
        <f>H224-H242</f>
        <v>0</v>
      </c>
      <c r="I271" s="3">
        <f t="shared" si="119"/>
        <v>0</v>
      </c>
    </row>
    <row r="272" spans="1:9" s="2" customFormat="1" hidden="1" x14ac:dyDescent="0.2">
      <c r="A272" s="81"/>
      <c r="B272" s="95"/>
      <c r="C272" s="21"/>
      <c r="D272" s="21"/>
      <c r="E272" s="21"/>
      <c r="F272" s="21"/>
      <c r="G272" s="21"/>
      <c r="H272" s="22"/>
      <c r="I272" s="3">
        <f t="shared" si="119"/>
        <v>0</v>
      </c>
    </row>
    <row r="273" spans="1:9" s="142" customFormat="1" x14ac:dyDescent="0.2">
      <c r="A273" s="152" t="s">
        <v>64</v>
      </c>
      <c r="B273" s="153"/>
      <c r="C273" s="154">
        <f t="shared" ref="C273:H273" si="147">C274</f>
        <v>37</v>
      </c>
      <c r="D273" s="154">
        <f t="shared" si="147"/>
        <v>0</v>
      </c>
      <c r="E273" s="154">
        <f t="shared" si="147"/>
        <v>37</v>
      </c>
      <c r="F273" s="154">
        <f t="shared" si="147"/>
        <v>0</v>
      </c>
      <c r="G273" s="154">
        <f t="shared" si="147"/>
        <v>0</v>
      </c>
      <c r="H273" s="155">
        <f t="shared" si="147"/>
        <v>0</v>
      </c>
      <c r="I273" s="137">
        <f t="shared" si="119"/>
        <v>37</v>
      </c>
    </row>
    <row r="274" spans="1:9" s="161" customFormat="1" x14ac:dyDescent="0.2">
      <c r="A274" s="156" t="s">
        <v>61</v>
      </c>
      <c r="B274" s="157"/>
      <c r="C274" s="158">
        <f t="shared" ref="C274:H274" si="148">SUM(C275,C276,C277,C278)</f>
        <v>37</v>
      </c>
      <c r="D274" s="158">
        <f t="shared" si="148"/>
        <v>0</v>
      </c>
      <c r="E274" s="158">
        <f t="shared" si="148"/>
        <v>37</v>
      </c>
      <c r="F274" s="158">
        <f t="shared" si="148"/>
        <v>0</v>
      </c>
      <c r="G274" s="158">
        <f t="shared" si="148"/>
        <v>0</v>
      </c>
      <c r="H274" s="159">
        <f t="shared" si="148"/>
        <v>0</v>
      </c>
      <c r="I274" s="160">
        <f t="shared" ref="I274:I337" si="149">SUM(E274:H274)</f>
        <v>37</v>
      </c>
    </row>
    <row r="275" spans="1:9" x14ac:dyDescent="0.2">
      <c r="A275" s="20" t="s">
        <v>6</v>
      </c>
      <c r="B275" s="48"/>
      <c r="C275" s="101">
        <v>37</v>
      </c>
      <c r="D275" s="101"/>
      <c r="E275" s="101">
        <f>SUM(C275,D275)</f>
        <v>37</v>
      </c>
      <c r="F275" s="101"/>
      <c r="G275" s="101"/>
      <c r="H275" s="143"/>
      <c r="I275" s="119">
        <f t="shared" si="149"/>
        <v>37</v>
      </c>
    </row>
    <row r="276" spans="1:9" s="2" customFormat="1" hidden="1" x14ac:dyDescent="0.2">
      <c r="A276" s="20" t="s">
        <v>7</v>
      </c>
      <c r="B276" s="94"/>
      <c r="C276" s="21">
        <v>0</v>
      </c>
      <c r="D276" s="21"/>
      <c r="E276" s="21">
        <f t="shared" ref="E276:E277" si="150">SUM(C276,D276)</f>
        <v>0</v>
      </c>
      <c r="F276" s="21"/>
      <c r="G276" s="21"/>
      <c r="H276" s="22"/>
      <c r="I276" s="3">
        <f t="shared" si="149"/>
        <v>0</v>
      </c>
    </row>
    <row r="277" spans="1:9" s="2" customFormat="1" ht="38.25" hidden="1" x14ac:dyDescent="0.2">
      <c r="A277" s="20" t="s">
        <v>8</v>
      </c>
      <c r="B277" s="48">
        <v>420269</v>
      </c>
      <c r="C277" s="21">
        <v>0</v>
      </c>
      <c r="D277" s="21"/>
      <c r="E277" s="21">
        <f t="shared" si="150"/>
        <v>0</v>
      </c>
      <c r="F277" s="21"/>
      <c r="G277" s="21"/>
      <c r="H277" s="22"/>
      <c r="I277" s="3">
        <f t="shared" si="149"/>
        <v>0</v>
      </c>
    </row>
    <row r="278" spans="1:9" s="2" customFormat="1" ht="25.5" hidden="1" x14ac:dyDescent="0.2">
      <c r="A278" s="23" t="s">
        <v>9</v>
      </c>
      <c r="B278" s="49" t="s">
        <v>10</v>
      </c>
      <c r="C278" s="24">
        <v>0</v>
      </c>
      <c r="D278" s="24">
        <f t="shared" ref="D278:H278" si="151">SUM(D279,D283,D287)</f>
        <v>0</v>
      </c>
      <c r="E278" s="24">
        <f t="shared" si="151"/>
        <v>0</v>
      </c>
      <c r="F278" s="24">
        <f t="shared" si="151"/>
        <v>0</v>
      </c>
      <c r="G278" s="24">
        <f t="shared" si="151"/>
        <v>0</v>
      </c>
      <c r="H278" s="25">
        <f t="shared" si="151"/>
        <v>0</v>
      </c>
      <c r="I278" s="3">
        <f t="shared" si="149"/>
        <v>0</v>
      </c>
    </row>
    <row r="279" spans="1:9" s="2" customFormat="1" hidden="1" x14ac:dyDescent="0.2">
      <c r="A279" s="26" t="s">
        <v>11</v>
      </c>
      <c r="B279" s="50" t="s">
        <v>12</v>
      </c>
      <c r="C279" s="24">
        <v>0</v>
      </c>
      <c r="D279" s="24">
        <f t="shared" ref="D279:H279" si="152">SUM(D280:D282)</f>
        <v>0</v>
      </c>
      <c r="E279" s="24">
        <f t="shared" si="152"/>
        <v>0</v>
      </c>
      <c r="F279" s="24">
        <f t="shared" si="152"/>
        <v>0</v>
      </c>
      <c r="G279" s="24">
        <f t="shared" si="152"/>
        <v>0</v>
      </c>
      <c r="H279" s="25">
        <f t="shared" si="152"/>
        <v>0</v>
      </c>
      <c r="I279" s="3">
        <f t="shared" si="149"/>
        <v>0</v>
      </c>
    </row>
    <row r="280" spans="1:9" s="2" customFormat="1" hidden="1" x14ac:dyDescent="0.2">
      <c r="A280" s="27" t="s">
        <v>13</v>
      </c>
      <c r="B280" s="51" t="s">
        <v>14</v>
      </c>
      <c r="C280" s="21">
        <v>0</v>
      </c>
      <c r="D280" s="21"/>
      <c r="E280" s="21">
        <f t="shared" ref="E280:E282" si="153">SUM(C280,D280)</f>
        <v>0</v>
      </c>
      <c r="F280" s="21"/>
      <c r="G280" s="21"/>
      <c r="H280" s="22"/>
      <c r="I280" s="3">
        <f t="shared" si="149"/>
        <v>0</v>
      </c>
    </row>
    <row r="281" spans="1:9" s="2" customFormat="1" hidden="1" x14ac:dyDescent="0.2">
      <c r="A281" s="27" t="s">
        <v>15</v>
      </c>
      <c r="B281" s="52" t="s">
        <v>16</v>
      </c>
      <c r="C281" s="21">
        <v>0</v>
      </c>
      <c r="D281" s="21"/>
      <c r="E281" s="21">
        <f t="shared" si="153"/>
        <v>0</v>
      </c>
      <c r="F281" s="21"/>
      <c r="G281" s="21"/>
      <c r="H281" s="22"/>
      <c r="I281" s="3">
        <f t="shared" si="149"/>
        <v>0</v>
      </c>
    </row>
    <row r="282" spans="1:9" s="2" customFormat="1" hidden="1" x14ac:dyDescent="0.2">
      <c r="A282" s="27" t="s">
        <v>17</v>
      </c>
      <c r="B282" s="52" t="s">
        <v>18</v>
      </c>
      <c r="C282" s="21">
        <v>0</v>
      </c>
      <c r="D282" s="21"/>
      <c r="E282" s="21">
        <f t="shared" si="153"/>
        <v>0</v>
      </c>
      <c r="F282" s="21"/>
      <c r="G282" s="21"/>
      <c r="H282" s="22"/>
      <c r="I282" s="3">
        <f t="shared" si="149"/>
        <v>0</v>
      </c>
    </row>
    <row r="283" spans="1:9" s="2" customFormat="1" hidden="1" x14ac:dyDescent="0.2">
      <c r="A283" s="26" t="s">
        <v>19</v>
      </c>
      <c r="B283" s="53" t="s">
        <v>20</v>
      </c>
      <c r="C283" s="24">
        <v>0</v>
      </c>
      <c r="D283" s="24">
        <f t="shared" ref="D283:H283" si="154">SUM(D284:D286)</f>
        <v>0</v>
      </c>
      <c r="E283" s="24">
        <f t="shared" si="154"/>
        <v>0</v>
      </c>
      <c r="F283" s="24">
        <f t="shared" si="154"/>
        <v>0</v>
      </c>
      <c r="G283" s="24">
        <f t="shared" si="154"/>
        <v>0</v>
      </c>
      <c r="H283" s="25">
        <f t="shared" si="154"/>
        <v>0</v>
      </c>
      <c r="I283" s="3">
        <f t="shared" si="149"/>
        <v>0</v>
      </c>
    </row>
    <row r="284" spans="1:9" s="2" customFormat="1" hidden="1" x14ac:dyDescent="0.2">
      <c r="A284" s="27" t="s">
        <v>13</v>
      </c>
      <c r="B284" s="52" t="s">
        <v>21</v>
      </c>
      <c r="C284" s="21">
        <v>0</v>
      </c>
      <c r="D284" s="21"/>
      <c r="E284" s="21">
        <f t="shared" ref="E284:E286" si="155">SUM(C284,D284)</f>
        <v>0</v>
      </c>
      <c r="F284" s="21"/>
      <c r="G284" s="21"/>
      <c r="H284" s="22"/>
      <c r="I284" s="3">
        <f t="shared" si="149"/>
        <v>0</v>
      </c>
    </row>
    <row r="285" spans="1:9" s="2" customFormat="1" hidden="1" x14ac:dyDescent="0.2">
      <c r="A285" s="27" t="s">
        <v>15</v>
      </c>
      <c r="B285" s="52" t="s">
        <v>22</v>
      </c>
      <c r="C285" s="21">
        <v>0</v>
      </c>
      <c r="D285" s="21"/>
      <c r="E285" s="21">
        <f t="shared" si="155"/>
        <v>0</v>
      </c>
      <c r="F285" s="21"/>
      <c r="G285" s="21"/>
      <c r="H285" s="22"/>
      <c r="I285" s="3">
        <f t="shared" si="149"/>
        <v>0</v>
      </c>
    </row>
    <row r="286" spans="1:9" s="2" customFormat="1" hidden="1" x14ac:dyDescent="0.2">
      <c r="A286" s="27" t="s">
        <v>17</v>
      </c>
      <c r="B286" s="52" t="s">
        <v>23</v>
      </c>
      <c r="C286" s="21">
        <v>0</v>
      </c>
      <c r="D286" s="21"/>
      <c r="E286" s="21">
        <f t="shared" si="155"/>
        <v>0</v>
      </c>
      <c r="F286" s="21"/>
      <c r="G286" s="21"/>
      <c r="H286" s="22"/>
      <c r="I286" s="3">
        <f t="shared" si="149"/>
        <v>0</v>
      </c>
    </row>
    <row r="287" spans="1:9" s="2" customFormat="1" hidden="1" x14ac:dyDescent="0.2">
      <c r="A287" s="26" t="s">
        <v>24</v>
      </c>
      <c r="B287" s="53" t="s">
        <v>25</v>
      </c>
      <c r="C287" s="24">
        <v>0</v>
      </c>
      <c r="D287" s="24">
        <f t="shared" ref="D287:H287" si="156">SUM(D288:D290)</f>
        <v>0</v>
      </c>
      <c r="E287" s="24">
        <f t="shared" si="156"/>
        <v>0</v>
      </c>
      <c r="F287" s="24">
        <f t="shared" si="156"/>
        <v>0</v>
      </c>
      <c r="G287" s="24">
        <f t="shared" si="156"/>
        <v>0</v>
      </c>
      <c r="H287" s="25">
        <f t="shared" si="156"/>
        <v>0</v>
      </c>
      <c r="I287" s="3">
        <f t="shared" si="149"/>
        <v>0</v>
      </c>
    </row>
    <row r="288" spans="1:9" s="2" customFormat="1" hidden="1" x14ac:dyDescent="0.2">
      <c r="A288" s="27" t="s">
        <v>13</v>
      </c>
      <c r="B288" s="52" t="s">
        <v>26</v>
      </c>
      <c r="C288" s="21">
        <v>0</v>
      </c>
      <c r="D288" s="21"/>
      <c r="E288" s="21">
        <f t="shared" ref="E288:E290" si="157">SUM(C288,D288)</f>
        <v>0</v>
      </c>
      <c r="F288" s="21"/>
      <c r="G288" s="21"/>
      <c r="H288" s="22"/>
      <c r="I288" s="3">
        <f t="shared" si="149"/>
        <v>0</v>
      </c>
    </row>
    <row r="289" spans="1:11" s="2" customFormat="1" hidden="1" x14ac:dyDescent="0.2">
      <c r="A289" s="27" t="s">
        <v>15</v>
      </c>
      <c r="B289" s="52" t="s">
        <v>27</v>
      </c>
      <c r="C289" s="21">
        <v>0</v>
      </c>
      <c r="D289" s="21"/>
      <c r="E289" s="21">
        <f t="shared" si="157"/>
        <v>0</v>
      </c>
      <c r="F289" s="21"/>
      <c r="G289" s="21"/>
      <c r="H289" s="22"/>
      <c r="I289" s="3">
        <f t="shared" si="149"/>
        <v>0</v>
      </c>
    </row>
    <row r="290" spans="1:11" s="2" customFormat="1" hidden="1" x14ac:dyDescent="0.2">
      <c r="A290" s="27" t="s">
        <v>17</v>
      </c>
      <c r="B290" s="52" t="s">
        <v>28</v>
      </c>
      <c r="C290" s="21">
        <v>0</v>
      </c>
      <c r="D290" s="21"/>
      <c r="E290" s="21">
        <f t="shared" si="157"/>
        <v>0</v>
      </c>
      <c r="F290" s="21"/>
      <c r="G290" s="21"/>
      <c r="H290" s="22"/>
      <c r="I290" s="3">
        <f t="shared" si="149"/>
        <v>0</v>
      </c>
    </row>
    <row r="291" spans="1:11" s="161" customFormat="1" x14ac:dyDescent="0.2">
      <c r="A291" s="156" t="s">
        <v>80</v>
      </c>
      <c r="B291" s="157"/>
      <c r="C291" s="158">
        <f t="shared" ref="C291:H291" si="158">SUM(C292,C295,C318)</f>
        <v>37</v>
      </c>
      <c r="D291" s="158">
        <f t="shared" si="158"/>
        <v>0</v>
      </c>
      <c r="E291" s="158">
        <f t="shared" si="158"/>
        <v>37</v>
      </c>
      <c r="F291" s="158">
        <f t="shared" si="158"/>
        <v>0</v>
      </c>
      <c r="G291" s="158">
        <f t="shared" si="158"/>
        <v>0</v>
      </c>
      <c r="H291" s="159">
        <f t="shared" si="158"/>
        <v>0</v>
      </c>
      <c r="I291" s="160">
        <f t="shared" si="149"/>
        <v>37</v>
      </c>
    </row>
    <row r="292" spans="1:11" x14ac:dyDescent="0.2">
      <c r="A292" s="31" t="s">
        <v>30</v>
      </c>
      <c r="B292" s="55">
        <v>20</v>
      </c>
      <c r="C292" s="24">
        <f t="shared" ref="C292:H292" si="159">SUM(C293)</f>
        <v>2</v>
      </c>
      <c r="D292" s="24">
        <f t="shared" si="159"/>
        <v>0</v>
      </c>
      <c r="E292" s="24">
        <f t="shared" si="159"/>
        <v>2</v>
      </c>
      <c r="F292" s="24">
        <f t="shared" si="159"/>
        <v>0</v>
      </c>
      <c r="G292" s="24">
        <f t="shared" si="159"/>
        <v>0</v>
      </c>
      <c r="H292" s="25">
        <f t="shared" si="159"/>
        <v>0</v>
      </c>
      <c r="I292" s="119">
        <f t="shared" si="149"/>
        <v>2</v>
      </c>
    </row>
    <row r="293" spans="1:11" x14ac:dyDescent="0.2">
      <c r="A293" s="27" t="s">
        <v>31</v>
      </c>
      <c r="B293" s="56" t="s">
        <v>32</v>
      </c>
      <c r="C293" s="101">
        <v>2</v>
      </c>
      <c r="D293" s="101"/>
      <c r="E293" s="101">
        <f>C293+D293</f>
        <v>2</v>
      </c>
      <c r="F293" s="101"/>
      <c r="G293" s="101"/>
      <c r="H293" s="143"/>
      <c r="I293" s="119">
        <f t="shared" si="149"/>
        <v>2</v>
      </c>
    </row>
    <row r="294" spans="1:11" s="2" customFormat="1" hidden="1" x14ac:dyDescent="0.2">
      <c r="A294" s="27"/>
      <c r="B294" s="51"/>
      <c r="C294" s="21"/>
      <c r="D294" s="21"/>
      <c r="E294" s="21"/>
      <c r="F294" s="21"/>
      <c r="G294" s="21"/>
      <c r="H294" s="22"/>
      <c r="I294" s="3">
        <f t="shared" si="149"/>
        <v>0</v>
      </c>
    </row>
    <row r="295" spans="1:11" ht="25.5" x14ac:dyDescent="0.2">
      <c r="A295" s="31" t="s">
        <v>33</v>
      </c>
      <c r="B295" s="57">
        <v>58</v>
      </c>
      <c r="C295" s="24">
        <f t="shared" ref="C295:H295" si="160">SUM(C296,C303,C310)</f>
        <v>35</v>
      </c>
      <c r="D295" s="24">
        <f t="shared" si="160"/>
        <v>0</v>
      </c>
      <c r="E295" s="24">
        <f t="shared" si="160"/>
        <v>35</v>
      </c>
      <c r="F295" s="24">
        <f t="shared" si="160"/>
        <v>0</v>
      </c>
      <c r="G295" s="24">
        <f t="shared" si="160"/>
        <v>0</v>
      </c>
      <c r="H295" s="25">
        <f t="shared" si="160"/>
        <v>0</v>
      </c>
      <c r="I295" s="119">
        <f t="shared" si="149"/>
        <v>35</v>
      </c>
    </row>
    <row r="296" spans="1:11" x14ac:dyDescent="0.2">
      <c r="A296" s="31" t="s">
        <v>34</v>
      </c>
      <c r="B296" s="58" t="s">
        <v>35</v>
      </c>
      <c r="C296" s="24">
        <f t="shared" ref="C296:H296" si="161">SUM(C300,C301,C302)</f>
        <v>35</v>
      </c>
      <c r="D296" s="24">
        <f t="shared" si="161"/>
        <v>0</v>
      </c>
      <c r="E296" s="24">
        <f t="shared" si="161"/>
        <v>35</v>
      </c>
      <c r="F296" s="24">
        <f t="shared" si="161"/>
        <v>0</v>
      </c>
      <c r="G296" s="24">
        <f t="shared" si="161"/>
        <v>0</v>
      </c>
      <c r="H296" s="25">
        <f t="shared" si="161"/>
        <v>0</v>
      </c>
      <c r="I296" s="119">
        <f t="shared" si="149"/>
        <v>35</v>
      </c>
    </row>
    <row r="297" spans="1:11" s="2" customFormat="1" hidden="1" x14ac:dyDescent="0.2">
      <c r="A297" s="32" t="s">
        <v>1</v>
      </c>
      <c r="B297" s="59"/>
      <c r="C297" s="24"/>
      <c r="D297" s="24"/>
      <c r="E297" s="24"/>
      <c r="F297" s="24"/>
      <c r="G297" s="24"/>
      <c r="H297" s="25"/>
      <c r="I297" s="3">
        <f t="shared" si="149"/>
        <v>0</v>
      </c>
    </row>
    <row r="298" spans="1:11" x14ac:dyDescent="0.2">
      <c r="A298" s="32" t="s">
        <v>36</v>
      </c>
      <c r="B298" s="59"/>
      <c r="C298" s="24">
        <f t="shared" ref="C298:H298" si="162">C300+C301+C302-C299</f>
        <v>35</v>
      </c>
      <c r="D298" s="24">
        <f t="shared" si="162"/>
        <v>0</v>
      </c>
      <c r="E298" s="24">
        <f t="shared" si="162"/>
        <v>35</v>
      </c>
      <c r="F298" s="24">
        <f t="shared" si="162"/>
        <v>0</v>
      </c>
      <c r="G298" s="24">
        <f t="shared" si="162"/>
        <v>0</v>
      </c>
      <c r="H298" s="25">
        <f t="shared" si="162"/>
        <v>0</v>
      </c>
      <c r="I298" s="119">
        <f t="shared" si="149"/>
        <v>35</v>
      </c>
    </row>
    <row r="299" spans="1:11" s="2" customFormat="1" hidden="1" x14ac:dyDescent="0.2">
      <c r="A299" s="32" t="s">
        <v>37</v>
      </c>
      <c r="B299" s="59"/>
      <c r="C299" s="24">
        <v>0</v>
      </c>
      <c r="D299" s="24"/>
      <c r="E299" s="24">
        <f t="shared" ref="E299:E302" si="163">C299+D299</f>
        <v>0</v>
      </c>
      <c r="F299" s="24"/>
      <c r="G299" s="24"/>
      <c r="H299" s="25"/>
      <c r="I299" s="3">
        <f t="shared" si="149"/>
        <v>0</v>
      </c>
    </row>
    <row r="300" spans="1:11" x14ac:dyDescent="0.2">
      <c r="A300" s="20" t="s">
        <v>38</v>
      </c>
      <c r="B300" s="60" t="s">
        <v>39</v>
      </c>
      <c r="C300" s="101">
        <f>ROUND(35*(J300+K300),1)</f>
        <v>5.3</v>
      </c>
      <c r="D300" s="101"/>
      <c r="E300" s="101">
        <f t="shared" si="163"/>
        <v>5.3</v>
      </c>
      <c r="F300" s="101"/>
      <c r="G300" s="101"/>
      <c r="H300" s="143"/>
      <c r="I300" s="119">
        <f t="shared" si="149"/>
        <v>5.3</v>
      </c>
      <c r="J300" s="117">
        <v>0.02</v>
      </c>
      <c r="K300" s="117">
        <v>0.13</v>
      </c>
    </row>
    <row r="301" spans="1:11" x14ac:dyDescent="0.2">
      <c r="A301" s="20" t="s">
        <v>40</v>
      </c>
      <c r="B301" s="60" t="s">
        <v>41</v>
      </c>
      <c r="C301" s="101">
        <f>ROUND(35*(J301+K301),1)-0.1</f>
        <v>29.7</v>
      </c>
      <c r="D301" s="101"/>
      <c r="E301" s="101">
        <f t="shared" si="163"/>
        <v>29.7</v>
      </c>
      <c r="F301" s="101"/>
      <c r="G301" s="101"/>
      <c r="H301" s="143"/>
      <c r="I301" s="119">
        <f t="shared" si="149"/>
        <v>29.7</v>
      </c>
      <c r="J301" s="117">
        <v>0.85</v>
      </c>
    </row>
    <row r="302" spans="1:11" s="2" customFormat="1" hidden="1" x14ac:dyDescent="0.2">
      <c r="A302" s="20" t="s">
        <v>42</v>
      </c>
      <c r="B302" s="61" t="s">
        <v>43</v>
      </c>
      <c r="C302" s="21">
        <v>0</v>
      </c>
      <c r="D302" s="21"/>
      <c r="E302" s="21">
        <f t="shared" si="163"/>
        <v>0</v>
      </c>
      <c r="F302" s="21"/>
      <c r="G302" s="21"/>
      <c r="H302" s="22"/>
      <c r="I302" s="3">
        <f t="shared" si="149"/>
        <v>0</v>
      </c>
    </row>
    <row r="303" spans="1:11" s="2" customFormat="1" hidden="1" x14ac:dyDescent="0.2">
      <c r="A303" s="31" t="s">
        <v>44</v>
      </c>
      <c r="B303" s="62" t="s">
        <v>45</v>
      </c>
      <c r="C303" s="24">
        <v>0</v>
      </c>
      <c r="D303" s="24">
        <f t="shared" ref="D303:H303" si="164">SUM(D307,D308,D309)</f>
        <v>0</v>
      </c>
      <c r="E303" s="24">
        <f t="shared" si="164"/>
        <v>0</v>
      </c>
      <c r="F303" s="24">
        <f t="shared" si="164"/>
        <v>0</v>
      </c>
      <c r="G303" s="24">
        <f t="shared" si="164"/>
        <v>0</v>
      </c>
      <c r="H303" s="25">
        <f t="shared" si="164"/>
        <v>0</v>
      </c>
      <c r="I303" s="3">
        <f t="shared" si="149"/>
        <v>0</v>
      </c>
    </row>
    <row r="304" spans="1:11" s="2" customFormat="1" hidden="1" x14ac:dyDescent="0.2">
      <c r="A304" s="82" t="s">
        <v>1</v>
      </c>
      <c r="B304" s="62"/>
      <c r="C304" s="24"/>
      <c r="D304" s="24"/>
      <c r="E304" s="24"/>
      <c r="F304" s="24"/>
      <c r="G304" s="24"/>
      <c r="H304" s="25"/>
      <c r="I304" s="3">
        <f t="shared" si="149"/>
        <v>0</v>
      </c>
    </row>
    <row r="305" spans="1:9" s="2" customFormat="1" hidden="1" x14ac:dyDescent="0.2">
      <c r="A305" s="32" t="s">
        <v>36</v>
      </c>
      <c r="B305" s="59"/>
      <c r="C305" s="24">
        <v>0</v>
      </c>
      <c r="D305" s="24">
        <f t="shared" ref="D305:H305" si="165">D307+D308+D309-D306</f>
        <v>0</v>
      </c>
      <c r="E305" s="24">
        <f t="shared" si="165"/>
        <v>0</v>
      </c>
      <c r="F305" s="24">
        <f t="shared" si="165"/>
        <v>0</v>
      </c>
      <c r="G305" s="24">
        <f t="shared" si="165"/>
        <v>0</v>
      </c>
      <c r="H305" s="25">
        <f t="shared" si="165"/>
        <v>0</v>
      </c>
      <c r="I305" s="3">
        <f t="shared" si="149"/>
        <v>0</v>
      </c>
    </row>
    <row r="306" spans="1:9" s="2" customFormat="1" hidden="1" x14ac:dyDescent="0.2">
      <c r="A306" s="32" t="s">
        <v>37</v>
      </c>
      <c r="B306" s="59"/>
      <c r="C306" s="24">
        <v>0</v>
      </c>
      <c r="D306" s="24"/>
      <c r="E306" s="24">
        <f t="shared" ref="E306:E309" si="166">C306+D306</f>
        <v>0</v>
      </c>
      <c r="F306" s="24"/>
      <c r="G306" s="24"/>
      <c r="H306" s="25"/>
      <c r="I306" s="3">
        <f t="shared" si="149"/>
        <v>0</v>
      </c>
    </row>
    <row r="307" spans="1:9" s="2" customFormat="1" hidden="1" x14ac:dyDescent="0.2">
      <c r="A307" s="20" t="s">
        <v>38</v>
      </c>
      <c r="B307" s="61" t="s">
        <v>46</v>
      </c>
      <c r="C307" s="21">
        <v>0</v>
      </c>
      <c r="D307" s="21"/>
      <c r="E307" s="21">
        <f t="shared" si="166"/>
        <v>0</v>
      </c>
      <c r="F307" s="21"/>
      <c r="G307" s="21"/>
      <c r="H307" s="22"/>
      <c r="I307" s="3">
        <f t="shared" si="149"/>
        <v>0</v>
      </c>
    </row>
    <row r="308" spans="1:9" s="2" customFormat="1" hidden="1" x14ac:dyDescent="0.2">
      <c r="A308" s="20" t="s">
        <v>40</v>
      </c>
      <c r="B308" s="61" t="s">
        <v>47</v>
      </c>
      <c r="C308" s="21">
        <v>0</v>
      </c>
      <c r="D308" s="21"/>
      <c r="E308" s="21">
        <f t="shared" si="166"/>
        <v>0</v>
      </c>
      <c r="F308" s="21"/>
      <c r="G308" s="21"/>
      <c r="H308" s="22"/>
      <c r="I308" s="3">
        <f t="shared" si="149"/>
        <v>0</v>
      </c>
    </row>
    <row r="309" spans="1:9" s="2" customFormat="1" hidden="1" x14ac:dyDescent="0.2">
      <c r="A309" s="20" t="s">
        <v>42</v>
      </c>
      <c r="B309" s="61" t="s">
        <v>48</v>
      </c>
      <c r="C309" s="21">
        <v>0</v>
      </c>
      <c r="D309" s="21"/>
      <c r="E309" s="21">
        <f t="shared" si="166"/>
        <v>0</v>
      </c>
      <c r="F309" s="21"/>
      <c r="G309" s="21"/>
      <c r="H309" s="22"/>
      <c r="I309" s="3">
        <f t="shared" si="149"/>
        <v>0</v>
      </c>
    </row>
    <row r="310" spans="1:9" s="2" customFormat="1" hidden="1" x14ac:dyDescent="0.2">
      <c r="A310" s="31" t="s">
        <v>49</v>
      </c>
      <c r="B310" s="63" t="s">
        <v>50</v>
      </c>
      <c r="C310" s="24">
        <v>0</v>
      </c>
      <c r="D310" s="24">
        <f t="shared" ref="D310:H310" si="167">SUM(D314,D315,D316)</f>
        <v>0</v>
      </c>
      <c r="E310" s="24">
        <f t="shared" si="167"/>
        <v>0</v>
      </c>
      <c r="F310" s="24">
        <f t="shared" si="167"/>
        <v>0</v>
      </c>
      <c r="G310" s="24">
        <f t="shared" si="167"/>
        <v>0</v>
      </c>
      <c r="H310" s="25">
        <f t="shared" si="167"/>
        <v>0</v>
      </c>
      <c r="I310" s="3">
        <f t="shared" si="149"/>
        <v>0</v>
      </c>
    </row>
    <row r="311" spans="1:9" s="2" customFormat="1" hidden="1" x14ac:dyDescent="0.2">
      <c r="A311" s="82" t="s">
        <v>1</v>
      </c>
      <c r="B311" s="63"/>
      <c r="C311" s="24"/>
      <c r="D311" s="24"/>
      <c r="E311" s="24"/>
      <c r="F311" s="24"/>
      <c r="G311" s="24"/>
      <c r="H311" s="25"/>
      <c r="I311" s="3">
        <f t="shared" si="149"/>
        <v>0</v>
      </c>
    </row>
    <row r="312" spans="1:9" s="2" customFormat="1" hidden="1" x14ac:dyDescent="0.2">
      <c r="A312" s="32" t="s">
        <v>36</v>
      </c>
      <c r="B312" s="59"/>
      <c r="C312" s="24">
        <v>0</v>
      </c>
      <c r="D312" s="24">
        <f t="shared" ref="D312:H312" si="168">D314+D315+D316-D313</f>
        <v>0</v>
      </c>
      <c r="E312" s="24">
        <f t="shared" si="168"/>
        <v>0</v>
      </c>
      <c r="F312" s="24">
        <f t="shared" si="168"/>
        <v>0</v>
      </c>
      <c r="G312" s="24">
        <f t="shared" si="168"/>
        <v>0</v>
      </c>
      <c r="H312" s="25">
        <f t="shared" si="168"/>
        <v>0</v>
      </c>
      <c r="I312" s="3">
        <f t="shared" si="149"/>
        <v>0</v>
      </c>
    </row>
    <row r="313" spans="1:9" s="2" customFormat="1" hidden="1" x14ac:dyDescent="0.2">
      <c r="A313" s="32" t="s">
        <v>37</v>
      </c>
      <c r="B313" s="59"/>
      <c r="C313" s="24">
        <v>0</v>
      </c>
      <c r="D313" s="24"/>
      <c r="E313" s="24">
        <f t="shared" ref="E313:E316" si="169">C313+D313</f>
        <v>0</v>
      </c>
      <c r="F313" s="24"/>
      <c r="G313" s="24"/>
      <c r="H313" s="25"/>
      <c r="I313" s="3">
        <f t="shared" si="149"/>
        <v>0</v>
      </c>
    </row>
    <row r="314" spans="1:9" s="2" customFormat="1" hidden="1" x14ac:dyDescent="0.2">
      <c r="A314" s="20" t="s">
        <v>38</v>
      </c>
      <c r="B314" s="61" t="s">
        <v>51</v>
      </c>
      <c r="C314" s="21">
        <v>0</v>
      </c>
      <c r="D314" s="21"/>
      <c r="E314" s="21">
        <f t="shared" si="169"/>
        <v>0</v>
      </c>
      <c r="F314" s="21"/>
      <c r="G314" s="21"/>
      <c r="H314" s="22"/>
      <c r="I314" s="3">
        <f t="shared" si="149"/>
        <v>0</v>
      </c>
    </row>
    <row r="315" spans="1:9" s="2" customFormat="1" hidden="1" x14ac:dyDescent="0.2">
      <c r="A315" s="20" t="s">
        <v>40</v>
      </c>
      <c r="B315" s="61" t="s">
        <v>52</v>
      </c>
      <c r="C315" s="21">
        <v>0</v>
      </c>
      <c r="D315" s="21"/>
      <c r="E315" s="21">
        <f t="shared" si="169"/>
        <v>0</v>
      </c>
      <c r="F315" s="21"/>
      <c r="G315" s="21"/>
      <c r="H315" s="22"/>
      <c r="I315" s="3">
        <f t="shared" si="149"/>
        <v>0</v>
      </c>
    </row>
    <row r="316" spans="1:9" s="2" customFormat="1" hidden="1" x14ac:dyDescent="0.2">
      <c r="A316" s="20" t="s">
        <v>42</v>
      </c>
      <c r="B316" s="61" t="s">
        <v>53</v>
      </c>
      <c r="C316" s="21">
        <v>0</v>
      </c>
      <c r="D316" s="21"/>
      <c r="E316" s="21">
        <f t="shared" si="169"/>
        <v>0</v>
      </c>
      <c r="F316" s="21"/>
      <c r="G316" s="21"/>
      <c r="H316" s="22"/>
      <c r="I316" s="3">
        <f t="shared" si="149"/>
        <v>0</v>
      </c>
    </row>
    <row r="317" spans="1:9" s="2" customFormat="1" hidden="1" x14ac:dyDescent="0.2">
      <c r="A317" s="83"/>
      <c r="B317" s="95"/>
      <c r="C317" s="21"/>
      <c r="D317" s="21"/>
      <c r="E317" s="21"/>
      <c r="F317" s="21"/>
      <c r="G317" s="21"/>
      <c r="H317" s="22"/>
      <c r="I317" s="3">
        <f t="shared" si="149"/>
        <v>0</v>
      </c>
    </row>
    <row r="318" spans="1:9" s="2" customFormat="1" hidden="1" x14ac:dyDescent="0.2">
      <c r="A318" s="26" t="s">
        <v>54</v>
      </c>
      <c r="B318" s="63" t="s">
        <v>55</v>
      </c>
      <c r="C318" s="24">
        <v>0</v>
      </c>
      <c r="D318" s="24"/>
      <c r="E318" s="24">
        <f>C318+D318</f>
        <v>0</v>
      </c>
      <c r="F318" s="24"/>
      <c r="G318" s="24"/>
      <c r="H318" s="25"/>
      <c r="I318" s="3">
        <f t="shared" si="149"/>
        <v>0</v>
      </c>
    </row>
    <row r="319" spans="1:9" s="2" customFormat="1" hidden="1" x14ac:dyDescent="0.2">
      <c r="A319" s="83"/>
      <c r="B319" s="95"/>
      <c r="C319" s="21"/>
      <c r="D319" s="21"/>
      <c r="E319" s="21"/>
      <c r="F319" s="21"/>
      <c r="G319" s="21"/>
      <c r="H319" s="22"/>
      <c r="I319" s="3">
        <f t="shared" si="149"/>
        <v>0</v>
      </c>
    </row>
    <row r="320" spans="1:9" s="2" customFormat="1" hidden="1" x14ac:dyDescent="0.2">
      <c r="A320" s="26" t="s">
        <v>56</v>
      </c>
      <c r="B320" s="63"/>
      <c r="C320" s="24">
        <v>0</v>
      </c>
      <c r="D320" s="24">
        <f t="shared" ref="D320:H320" si="170">D273-D291</f>
        <v>0</v>
      </c>
      <c r="E320" s="24">
        <f t="shared" si="170"/>
        <v>0</v>
      </c>
      <c r="F320" s="24">
        <f t="shared" si="170"/>
        <v>0</v>
      </c>
      <c r="G320" s="24">
        <f t="shared" si="170"/>
        <v>0</v>
      </c>
      <c r="H320" s="25">
        <f t="shared" si="170"/>
        <v>0</v>
      </c>
      <c r="I320" s="3">
        <f t="shared" si="149"/>
        <v>0</v>
      </c>
    </row>
    <row r="321" spans="1:9" s="2" customFormat="1" hidden="1" x14ac:dyDescent="0.2">
      <c r="A321" s="81"/>
      <c r="B321" s="95"/>
      <c r="C321" s="21"/>
      <c r="D321" s="21"/>
      <c r="E321" s="21"/>
      <c r="F321" s="21"/>
      <c r="G321" s="21"/>
      <c r="H321" s="22"/>
      <c r="I321" s="3">
        <f t="shared" si="149"/>
        <v>0</v>
      </c>
    </row>
    <row r="322" spans="1:9" s="2" customFormat="1" hidden="1" x14ac:dyDescent="0.2">
      <c r="A322" s="81"/>
      <c r="B322" s="95"/>
      <c r="C322" s="21"/>
      <c r="D322" s="21"/>
      <c r="E322" s="21"/>
      <c r="F322" s="21"/>
      <c r="G322" s="21"/>
      <c r="H322" s="22"/>
      <c r="I322" s="3">
        <f t="shared" si="149"/>
        <v>0</v>
      </c>
    </row>
    <row r="323" spans="1:9" s="142" customFormat="1" x14ac:dyDescent="0.2">
      <c r="A323" s="144" t="s">
        <v>76</v>
      </c>
      <c r="B323" s="145" t="s">
        <v>3</v>
      </c>
      <c r="C323" s="146">
        <f t="shared" ref="C323" si="171">SUM(C353)</f>
        <v>14403.5</v>
      </c>
      <c r="D323" s="146">
        <f t="shared" ref="D323:H323" si="172">SUM(D353)</f>
        <v>0</v>
      </c>
      <c r="E323" s="146">
        <f t="shared" si="172"/>
        <v>14403.5</v>
      </c>
      <c r="F323" s="146">
        <f t="shared" si="172"/>
        <v>0</v>
      </c>
      <c r="G323" s="146">
        <f t="shared" si="172"/>
        <v>0</v>
      </c>
      <c r="H323" s="147">
        <f t="shared" si="172"/>
        <v>0</v>
      </c>
      <c r="I323" s="137">
        <f t="shared" si="149"/>
        <v>14403.5</v>
      </c>
    </row>
    <row r="324" spans="1:9" x14ac:dyDescent="0.2">
      <c r="A324" s="148" t="s">
        <v>80</v>
      </c>
      <c r="B324" s="149"/>
      <c r="C324" s="150">
        <f t="shared" ref="C324:H324" si="173">SUM(C325,C328,C351)</f>
        <v>14403.5</v>
      </c>
      <c r="D324" s="150">
        <f t="shared" si="173"/>
        <v>0</v>
      </c>
      <c r="E324" s="150">
        <f t="shared" si="173"/>
        <v>14403.5</v>
      </c>
      <c r="F324" s="150">
        <f t="shared" si="173"/>
        <v>0</v>
      </c>
      <c r="G324" s="150">
        <f t="shared" si="173"/>
        <v>0</v>
      </c>
      <c r="H324" s="151">
        <f t="shared" si="173"/>
        <v>0</v>
      </c>
      <c r="I324" s="119">
        <f t="shared" si="149"/>
        <v>14403.5</v>
      </c>
    </row>
    <row r="325" spans="1:9" x14ac:dyDescent="0.2">
      <c r="A325" s="31" t="s">
        <v>30</v>
      </c>
      <c r="B325" s="55">
        <v>20</v>
      </c>
      <c r="C325" s="24">
        <f t="shared" ref="C325:H325" si="174">SUM(C326)</f>
        <v>2</v>
      </c>
      <c r="D325" s="24">
        <f t="shared" si="174"/>
        <v>0</v>
      </c>
      <c r="E325" s="24">
        <f t="shared" si="174"/>
        <v>2</v>
      </c>
      <c r="F325" s="24">
        <f t="shared" si="174"/>
        <v>0</v>
      </c>
      <c r="G325" s="24">
        <f t="shared" si="174"/>
        <v>0</v>
      </c>
      <c r="H325" s="25">
        <f t="shared" si="174"/>
        <v>0</v>
      </c>
      <c r="I325" s="119">
        <f t="shared" si="149"/>
        <v>2</v>
      </c>
    </row>
    <row r="326" spans="1:9" x14ac:dyDescent="0.2">
      <c r="A326" s="27" t="s">
        <v>31</v>
      </c>
      <c r="B326" s="56" t="s">
        <v>32</v>
      </c>
      <c r="C326" s="101">
        <f>C373</f>
        <v>2</v>
      </c>
      <c r="D326" s="101">
        <f>D373</f>
        <v>0</v>
      </c>
      <c r="E326" s="101">
        <f>C326+D326</f>
        <v>2</v>
      </c>
      <c r="F326" s="101">
        <f t="shared" ref="F326:H326" si="175">F373</f>
        <v>0</v>
      </c>
      <c r="G326" s="101">
        <f t="shared" si="175"/>
        <v>0</v>
      </c>
      <c r="H326" s="143">
        <f t="shared" si="175"/>
        <v>0</v>
      </c>
      <c r="I326" s="119">
        <f t="shared" si="149"/>
        <v>2</v>
      </c>
    </row>
    <row r="327" spans="1:9" s="2" customFormat="1" hidden="1" x14ac:dyDescent="0.2">
      <c r="A327" s="27"/>
      <c r="B327" s="51"/>
      <c r="C327" s="21"/>
      <c r="D327" s="21"/>
      <c r="E327" s="21"/>
      <c r="F327" s="21"/>
      <c r="G327" s="21"/>
      <c r="H327" s="22"/>
      <c r="I327" s="3">
        <f t="shared" si="149"/>
        <v>0</v>
      </c>
    </row>
    <row r="328" spans="1:9" ht="25.5" x14ac:dyDescent="0.2">
      <c r="A328" s="31" t="s">
        <v>33</v>
      </c>
      <c r="B328" s="57">
        <v>58</v>
      </c>
      <c r="C328" s="24">
        <f t="shared" ref="C328:H328" si="176">SUM(C329,C336,C343)</f>
        <v>14401.5</v>
      </c>
      <c r="D328" s="24">
        <f t="shared" si="176"/>
        <v>0</v>
      </c>
      <c r="E328" s="24">
        <f t="shared" si="176"/>
        <v>14401.5</v>
      </c>
      <c r="F328" s="24">
        <f t="shared" si="176"/>
        <v>0</v>
      </c>
      <c r="G328" s="24">
        <f t="shared" si="176"/>
        <v>0</v>
      </c>
      <c r="H328" s="25">
        <f t="shared" si="176"/>
        <v>0</v>
      </c>
      <c r="I328" s="119">
        <f t="shared" si="149"/>
        <v>14401.5</v>
      </c>
    </row>
    <row r="329" spans="1:9" x14ac:dyDescent="0.2">
      <c r="A329" s="31" t="s">
        <v>34</v>
      </c>
      <c r="B329" s="58" t="s">
        <v>35</v>
      </c>
      <c r="C329" s="24">
        <f t="shared" ref="C329:H329" si="177">SUM(C333,C334,C335)</f>
        <v>14401.5</v>
      </c>
      <c r="D329" s="24">
        <f t="shared" si="177"/>
        <v>0</v>
      </c>
      <c r="E329" s="24">
        <f t="shared" si="177"/>
        <v>14401.5</v>
      </c>
      <c r="F329" s="24">
        <f t="shared" si="177"/>
        <v>0</v>
      </c>
      <c r="G329" s="24">
        <f t="shared" si="177"/>
        <v>0</v>
      </c>
      <c r="H329" s="25">
        <f t="shared" si="177"/>
        <v>0</v>
      </c>
      <c r="I329" s="119">
        <f t="shared" si="149"/>
        <v>14401.5</v>
      </c>
    </row>
    <row r="330" spans="1:9" s="2" customFormat="1" hidden="1" x14ac:dyDescent="0.2">
      <c r="A330" s="32" t="s">
        <v>1</v>
      </c>
      <c r="B330" s="59"/>
      <c r="C330" s="24"/>
      <c r="D330" s="24"/>
      <c r="E330" s="24"/>
      <c r="F330" s="24"/>
      <c r="G330" s="24"/>
      <c r="H330" s="25"/>
      <c r="I330" s="3">
        <f t="shared" si="149"/>
        <v>0</v>
      </c>
    </row>
    <row r="331" spans="1:9" s="2" customFormat="1" hidden="1" x14ac:dyDescent="0.2">
      <c r="A331" s="32" t="s">
        <v>36</v>
      </c>
      <c r="B331" s="59"/>
      <c r="C331" s="24">
        <v>0</v>
      </c>
      <c r="D331" s="24">
        <f t="shared" ref="D331:E331" si="178">D333+D334+D335-D332</f>
        <v>0</v>
      </c>
      <c r="E331" s="24">
        <f t="shared" si="178"/>
        <v>0</v>
      </c>
      <c r="F331" s="24">
        <f>F333+F334+F335-F332</f>
        <v>0</v>
      </c>
      <c r="G331" s="24">
        <f t="shared" ref="G331:H331" si="179">G333+G334+G335-G332</f>
        <v>0</v>
      </c>
      <c r="H331" s="25">
        <f t="shared" si="179"/>
        <v>0</v>
      </c>
      <c r="I331" s="3">
        <f t="shared" si="149"/>
        <v>0</v>
      </c>
    </row>
    <row r="332" spans="1:9" x14ac:dyDescent="0.2">
      <c r="A332" s="32" t="s">
        <v>37</v>
      </c>
      <c r="B332" s="59"/>
      <c r="C332" s="24">
        <f t="shared" ref="C332:H335" si="180">C379</f>
        <v>14401.5</v>
      </c>
      <c r="D332" s="24">
        <f t="shared" si="180"/>
        <v>0</v>
      </c>
      <c r="E332" s="24">
        <f t="shared" si="180"/>
        <v>14401.5</v>
      </c>
      <c r="F332" s="24">
        <f t="shared" si="180"/>
        <v>0</v>
      </c>
      <c r="G332" s="24">
        <f t="shared" si="180"/>
        <v>0</v>
      </c>
      <c r="H332" s="25">
        <f t="shared" si="180"/>
        <v>0</v>
      </c>
      <c r="I332" s="119">
        <f t="shared" si="149"/>
        <v>14401.5</v>
      </c>
    </row>
    <row r="333" spans="1:9" x14ac:dyDescent="0.2">
      <c r="A333" s="20" t="s">
        <v>38</v>
      </c>
      <c r="B333" s="60" t="s">
        <v>39</v>
      </c>
      <c r="C333" s="101">
        <f t="shared" si="180"/>
        <v>2233.6999999999998</v>
      </c>
      <c r="D333" s="101">
        <f t="shared" si="180"/>
        <v>0</v>
      </c>
      <c r="E333" s="101">
        <f t="shared" ref="E333:E335" si="181">C333+D333</f>
        <v>2233.6999999999998</v>
      </c>
      <c r="F333" s="101">
        <f>F380</f>
        <v>0</v>
      </c>
      <c r="G333" s="101">
        <f>G380</f>
        <v>0</v>
      </c>
      <c r="H333" s="143">
        <f>H380</f>
        <v>0</v>
      </c>
      <c r="I333" s="119">
        <f t="shared" si="149"/>
        <v>2233.6999999999998</v>
      </c>
    </row>
    <row r="334" spans="1:9" x14ac:dyDescent="0.2">
      <c r="A334" s="20" t="s">
        <v>40</v>
      </c>
      <c r="B334" s="60" t="s">
        <v>41</v>
      </c>
      <c r="C334" s="101">
        <f t="shared" si="180"/>
        <v>12167.8</v>
      </c>
      <c r="D334" s="101">
        <f t="shared" si="180"/>
        <v>0</v>
      </c>
      <c r="E334" s="101">
        <f t="shared" si="181"/>
        <v>12167.8</v>
      </c>
      <c r="F334" s="101">
        <f t="shared" ref="F334:H335" si="182">F381</f>
        <v>0</v>
      </c>
      <c r="G334" s="101">
        <f t="shared" si="182"/>
        <v>0</v>
      </c>
      <c r="H334" s="143">
        <f t="shared" si="182"/>
        <v>0</v>
      </c>
      <c r="I334" s="119">
        <f t="shared" si="149"/>
        <v>12167.8</v>
      </c>
    </row>
    <row r="335" spans="1:9" s="2" customFormat="1" hidden="1" x14ac:dyDescent="0.2">
      <c r="A335" s="20" t="s">
        <v>42</v>
      </c>
      <c r="B335" s="61" t="s">
        <v>43</v>
      </c>
      <c r="C335" s="21">
        <f t="shared" si="180"/>
        <v>0</v>
      </c>
      <c r="D335" s="21">
        <f t="shared" si="180"/>
        <v>0</v>
      </c>
      <c r="E335" s="21">
        <f t="shared" si="181"/>
        <v>0</v>
      </c>
      <c r="F335" s="21">
        <f t="shared" si="182"/>
        <v>0</v>
      </c>
      <c r="G335" s="21">
        <f t="shared" si="182"/>
        <v>0</v>
      </c>
      <c r="H335" s="22">
        <f t="shared" si="182"/>
        <v>0</v>
      </c>
      <c r="I335" s="3">
        <f t="shared" si="149"/>
        <v>0</v>
      </c>
    </row>
    <row r="336" spans="1:9" s="2" customFormat="1" hidden="1" x14ac:dyDescent="0.2">
      <c r="A336" s="31" t="s">
        <v>44</v>
      </c>
      <c r="B336" s="62" t="s">
        <v>45</v>
      </c>
      <c r="C336" s="24">
        <v>0</v>
      </c>
      <c r="D336" s="24">
        <f t="shared" ref="D336:H336" si="183">SUM(D340,D341,D342)</f>
        <v>0</v>
      </c>
      <c r="E336" s="24">
        <f t="shared" si="183"/>
        <v>0</v>
      </c>
      <c r="F336" s="24">
        <f t="shared" si="183"/>
        <v>0</v>
      </c>
      <c r="G336" s="24">
        <f t="shared" si="183"/>
        <v>0</v>
      </c>
      <c r="H336" s="25">
        <f t="shared" si="183"/>
        <v>0</v>
      </c>
      <c r="I336" s="3">
        <f t="shared" si="149"/>
        <v>0</v>
      </c>
    </row>
    <row r="337" spans="1:9" s="2" customFormat="1" hidden="1" x14ac:dyDescent="0.2">
      <c r="A337" s="82" t="s">
        <v>1</v>
      </c>
      <c r="B337" s="62"/>
      <c r="C337" s="24"/>
      <c r="D337" s="24"/>
      <c r="E337" s="24"/>
      <c r="F337" s="24"/>
      <c r="G337" s="24"/>
      <c r="H337" s="25"/>
      <c r="I337" s="3">
        <f t="shared" si="149"/>
        <v>0</v>
      </c>
    </row>
    <row r="338" spans="1:9" s="2" customFormat="1" hidden="1" x14ac:dyDescent="0.2">
      <c r="A338" s="32" t="s">
        <v>36</v>
      </c>
      <c r="B338" s="59"/>
      <c r="C338" s="24">
        <v>0</v>
      </c>
      <c r="D338" s="24">
        <f t="shared" ref="D338:H338" si="184">D340+D341+D342-D339</f>
        <v>0</v>
      </c>
      <c r="E338" s="24">
        <f t="shared" si="184"/>
        <v>0</v>
      </c>
      <c r="F338" s="24">
        <f t="shared" si="184"/>
        <v>0</v>
      </c>
      <c r="G338" s="24">
        <f t="shared" si="184"/>
        <v>0</v>
      </c>
      <c r="H338" s="25">
        <f t="shared" si="184"/>
        <v>0</v>
      </c>
      <c r="I338" s="3">
        <f t="shared" ref="I338:I401" si="185">SUM(E338:H338)</f>
        <v>0</v>
      </c>
    </row>
    <row r="339" spans="1:9" s="2" customFormat="1" hidden="1" x14ac:dyDescent="0.2">
      <c r="A339" s="32" t="s">
        <v>37</v>
      </c>
      <c r="B339" s="59"/>
      <c r="C339" s="24">
        <v>0</v>
      </c>
      <c r="D339" s="24">
        <f t="shared" ref="D339:H342" si="186">D386</f>
        <v>0</v>
      </c>
      <c r="E339" s="24">
        <f t="shared" si="186"/>
        <v>0</v>
      </c>
      <c r="F339" s="24">
        <f t="shared" si="186"/>
        <v>0</v>
      </c>
      <c r="G339" s="24">
        <f t="shared" si="186"/>
        <v>0</v>
      </c>
      <c r="H339" s="25">
        <f t="shared" si="186"/>
        <v>0</v>
      </c>
      <c r="I339" s="3">
        <f t="shared" si="185"/>
        <v>0</v>
      </c>
    </row>
    <row r="340" spans="1:9" s="2" customFormat="1" hidden="1" x14ac:dyDescent="0.2">
      <c r="A340" s="20" t="s">
        <v>38</v>
      </c>
      <c r="B340" s="61" t="s">
        <v>46</v>
      </c>
      <c r="C340" s="21">
        <v>0</v>
      </c>
      <c r="D340" s="21">
        <f t="shared" si="186"/>
        <v>0</v>
      </c>
      <c r="E340" s="21">
        <f t="shared" ref="E340:E342" si="187">C340+D340</f>
        <v>0</v>
      </c>
      <c r="F340" s="21">
        <f t="shared" si="186"/>
        <v>0</v>
      </c>
      <c r="G340" s="21">
        <f t="shared" si="186"/>
        <v>0</v>
      </c>
      <c r="H340" s="22">
        <f t="shared" si="186"/>
        <v>0</v>
      </c>
      <c r="I340" s="3">
        <f t="shared" si="185"/>
        <v>0</v>
      </c>
    </row>
    <row r="341" spans="1:9" s="2" customFormat="1" hidden="1" x14ac:dyDescent="0.2">
      <c r="A341" s="20" t="s">
        <v>40</v>
      </c>
      <c r="B341" s="61" t="s">
        <v>47</v>
      </c>
      <c r="C341" s="21">
        <v>0</v>
      </c>
      <c r="D341" s="21">
        <f t="shared" si="186"/>
        <v>0</v>
      </c>
      <c r="E341" s="21">
        <f t="shared" si="187"/>
        <v>0</v>
      </c>
      <c r="F341" s="21">
        <f t="shared" si="186"/>
        <v>0</v>
      </c>
      <c r="G341" s="21">
        <f t="shared" si="186"/>
        <v>0</v>
      </c>
      <c r="H341" s="22">
        <f t="shared" si="186"/>
        <v>0</v>
      </c>
      <c r="I341" s="3">
        <f t="shared" si="185"/>
        <v>0</v>
      </c>
    </row>
    <row r="342" spans="1:9" s="2" customFormat="1" hidden="1" x14ac:dyDescent="0.2">
      <c r="A342" s="20" t="s">
        <v>42</v>
      </c>
      <c r="B342" s="61" t="s">
        <v>48</v>
      </c>
      <c r="C342" s="21">
        <v>0</v>
      </c>
      <c r="D342" s="21">
        <f t="shared" si="186"/>
        <v>0</v>
      </c>
      <c r="E342" s="21">
        <f t="shared" si="187"/>
        <v>0</v>
      </c>
      <c r="F342" s="21">
        <f t="shared" si="186"/>
        <v>0</v>
      </c>
      <c r="G342" s="21">
        <f t="shared" si="186"/>
        <v>0</v>
      </c>
      <c r="H342" s="22">
        <f t="shared" si="186"/>
        <v>0</v>
      </c>
      <c r="I342" s="3">
        <f t="shared" si="185"/>
        <v>0</v>
      </c>
    </row>
    <row r="343" spans="1:9" s="2" customFormat="1" hidden="1" x14ac:dyDescent="0.2">
      <c r="A343" s="31" t="s">
        <v>49</v>
      </c>
      <c r="B343" s="63" t="s">
        <v>50</v>
      </c>
      <c r="C343" s="24">
        <v>0</v>
      </c>
      <c r="D343" s="24">
        <f t="shared" ref="D343:H343" si="188">SUM(D347,D348,D349)</f>
        <v>0</v>
      </c>
      <c r="E343" s="24">
        <f t="shared" si="188"/>
        <v>0</v>
      </c>
      <c r="F343" s="24">
        <f t="shared" si="188"/>
        <v>0</v>
      </c>
      <c r="G343" s="24">
        <f t="shared" si="188"/>
        <v>0</v>
      </c>
      <c r="H343" s="25">
        <f t="shared" si="188"/>
        <v>0</v>
      </c>
      <c r="I343" s="3">
        <f t="shared" si="185"/>
        <v>0</v>
      </c>
    </row>
    <row r="344" spans="1:9" s="2" customFormat="1" hidden="1" x14ac:dyDescent="0.2">
      <c r="A344" s="82" t="s">
        <v>1</v>
      </c>
      <c r="B344" s="63"/>
      <c r="C344" s="24"/>
      <c r="D344" s="24"/>
      <c r="E344" s="24"/>
      <c r="F344" s="24"/>
      <c r="G344" s="24"/>
      <c r="H344" s="25"/>
      <c r="I344" s="3">
        <f t="shared" si="185"/>
        <v>0</v>
      </c>
    </row>
    <row r="345" spans="1:9" s="2" customFormat="1" hidden="1" x14ac:dyDescent="0.2">
      <c r="A345" s="32" t="s">
        <v>36</v>
      </c>
      <c r="B345" s="59"/>
      <c r="C345" s="24">
        <v>0</v>
      </c>
      <c r="D345" s="24">
        <f t="shared" ref="D345:H345" si="189">D347+D348+D349-D346</f>
        <v>0</v>
      </c>
      <c r="E345" s="24">
        <f t="shared" si="189"/>
        <v>0</v>
      </c>
      <c r="F345" s="24">
        <f t="shared" si="189"/>
        <v>0</v>
      </c>
      <c r="G345" s="24">
        <f t="shared" si="189"/>
        <v>0</v>
      </c>
      <c r="H345" s="25">
        <f t="shared" si="189"/>
        <v>0</v>
      </c>
      <c r="I345" s="3">
        <f t="shared" si="185"/>
        <v>0</v>
      </c>
    </row>
    <row r="346" spans="1:9" s="2" customFormat="1" hidden="1" x14ac:dyDescent="0.2">
      <c r="A346" s="32" t="s">
        <v>37</v>
      </c>
      <c r="B346" s="59"/>
      <c r="C346" s="24">
        <v>0</v>
      </c>
      <c r="D346" s="24">
        <f t="shared" ref="D346:H349" si="190">D393</f>
        <v>0</v>
      </c>
      <c r="E346" s="24">
        <f t="shared" si="190"/>
        <v>0</v>
      </c>
      <c r="F346" s="24">
        <f t="shared" si="190"/>
        <v>0</v>
      </c>
      <c r="G346" s="24">
        <f t="shared" si="190"/>
        <v>0</v>
      </c>
      <c r="H346" s="25">
        <f t="shared" si="190"/>
        <v>0</v>
      </c>
      <c r="I346" s="3">
        <f t="shared" si="185"/>
        <v>0</v>
      </c>
    </row>
    <row r="347" spans="1:9" s="2" customFormat="1" hidden="1" x14ac:dyDescent="0.2">
      <c r="A347" s="20" t="s">
        <v>38</v>
      </c>
      <c r="B347" s="61" t="s">
        <v>51</v>
      </c>
      <c r="C347" s="21">
        <v>0</v>
      </c>
      <c r="D347" s="21">
        <f t="shared" si="190"/>
        <v>0</v>
      </c>
      <c r="E347" s="21">
        <f t="shared" ref="E347:E349" si="191">C347+D347</f>
        <v>0</v>
      </c>
      <c r="F347" s="21">
        <f t="shared" si="190"/>
        <v>0</v>
      </c>
      <c r="G347" s="21">
        <f t="shared" si="190"/>
        <v>0</v>
      </c>
      <c r="H347" s="22">
        <f t="shared" si="190"/>
        <v>0</v>
      </c>
      <c r="I347" s="3">
        <f t="shared" si="185"/>
        <v>0</v>
      </c>
    </row>
    <row r="348" spans="1:9" s="2" customFormat="1" hidden="1" x14ac:dyDescent="0.2">
      <c r="A348" s="20" t="s">
        <v>40</v>
      </c>
      <c r="B348" s="61" t="s">
        <v>52</v>
      </c>
      <c r="C348" s="21">
        <v>0</v>
      </c>
      <c r="D348" s="21">
        <f t="shared" si="190"/>
        <v>0</v>
      </c>
      <c r="E348" s="21">
        <f t="shared" si="191"/>
        <v>0</v>
      </c>
      <c r="F348" s="21">
        <f t="shared" si="190"/>
        <v>0</v>
      </c>
      <c r="G348" s="21">
        <f t="shared" si="190"/>
        <v>0</v>
      </c>
      <c r="H348" s="22">
        <f t="shared" si="190"/>
        <v>0</v>
      </c>
      <c r="I348" s="3">
        <f t="shared" si="185"/>
        <v>0</v>
      </c>
    </row>
    <row r="349" spans="1:9" s="2" customFormat="1" hidden="1" x14ac:dyDescent="0.2">
      <c r="A349" s="20" t="s">
        <v>42</v>
      </c>
      <c r="B349" s="61" t="s">
        <v>53</v>
      </c>
      <c r="C349" s="21">
        <v>0</v>
      </c>
      <c r="D349" s="21">
        <f t="shared" si="190"/>
        <v>0</v>
      </c>
      <c r="E349" s="21">
        <f t="shared" si="191"/>
        <v>0</v>
      </c>
      <c r="F349" s="21">
        <f t="shared" si="190"/>
        <v>0</v>
      </c>
      <c r="G349" s="21">
        <f t="shared" si="190"/>
        <v>0</v>
      </c>
      <c r="H349" s="22">
        <f t="shared" si="190"/>
        <v>0</v>
      </c>
      <c r="I349" s="3">
        <f t="shared" si="185"/>
        <v>0</v>
      </c>
    </row>
    <row r="350" spans="1:9" s="2" customFormat="1" hidden="1" x14ac:dyDescent="0.2">
      <c r="A350" s="83"/>
      <c r="B350" s="95"/>
      <c r="C350" s="21"/>
      <c r="D350" s="21"/>
      <c r="E350" s="21"/>
      <c r="F350" s="21"/>
      <c r="G350" s="21"/>
      <c r="H350" s="22"/>
      <c r="I350" s="3">
        <f t="shared" si="185"/>
        <v>0</v>
      </c>
    </row>
    <row r="351" spans="1:9" s="2" customFormat="1" hidden="1" x14ac:dyDescent="0.2">
      <c r="A351" s="26" t="s">
        <v>54</v>
      </c>
      <c r="B351" s="63" t="s">
        <v>55</v>
      </c>
      <c r="C351" s="24">
        <v>0</v>
      </c>
      <c r="D351" s="24">
        <f t="shared" ref="D351" si="192">D398</f>
        <v>0</v>
      </c>
      <c r="E351" s="24">
        <f>C351+D351</f>
        <v>0</v>
      </c>
      <c r="F351" s="24">
        <f t="shared" ref="F351:H351" si="193">F398</f>
        <v>0</v>
      </c>
      <c r="G351" s="24">
        <f t="shared" si="193"/>
        <v>0</v>
      </c>
      <c r="H351" s="25">
        <f t="shared" si="193"/>
        <v>0</v>
      </c>
      <c r="I351" s="3">
        <f t="shared" si="185"/>
        <v>0</v>
      </c>
    </row>
    <row r="352" spans="1:9" s="2" customFormat="1" hidden="1" x14ac:dyDescent="0.2">
      <c r="A352" s="81"/>
      <c r="B352" s="95"/>
      <c r="C352" s="21"/>
      <c r="D352" s="21"/>
      <c r="E352" s="21"/>
      <c r="F352" s="21"/>
      <c r="G352" s="21"/>
      <c r="H352" s="22"/>
      <c r="I352" s="3">
        <f t="shared" si="185"/>
        <v>0</v>
      </c>
    </row>
    <row r="353" spans="1:11" s="142" customFormat="1" ht="25.5" x14ac:dyDescent="0.2">
      <c r="A353" s="152" t="s">
        <v>65</v>
      </c>
      <c r="B353" s="153"/>
      <c r="C353" s="154">
        <f t="shared" ref="C353:H353" si="194">C354</f>
        <v>14403.5</v>
      </c>
      <c r="D353" s="154">
        <f t="shared" si="194"/>
        <v>0</v>
      </c>
      <c r="E353" s="154">
        <f t="shared" si="194"/>
        <v>14403.5</v>
      </c>
      <c r="F353" s="154">
        <f t="shared" si="194"/>
        <v>0</v>
      </c>
      <c r="G353" s="154">
        <f t="shared" si="194"/>
        <v>0</v>
      </c>
      <c r="H353" s="155">
        <f t="shared" si="194"/>
        <v>0</v>
      </c>
      <c r="I353" s="137">
        <f t="shared" si="185"/>
        <v>14403.5</v>
      </c>
    </row>
    <row r="354" spans="1:11" s="161" customFormat="1" x14ac:dyDescent="0.2">
      <c r="A354" s="156" t="s">
        <v>61</v>
      </c>
      <c r="B354" s="157"/>
      <c r="C354" s="158">
        <f t="shared" ref="C354:H354" si="195">SUM(C355,C356,C357,C358)</f>
        <v>14403.5</v>
      </c>
      <c r="D354" s="158">
        <f t="shared" si="195"/>
        <v>0</v>
      </c>
      <c r="E354" s="158">
        <f t="shared" si="195"/>
        <v>14403.5</v>
      </c>
      <c r="F354" s="158">
        <f t="shared" si="195"/>
        <v>0</v>
      </c>
      <c r="G354" s="158">
        <f t="shared" si="195"/>
        <v>0</v>
      </c>
      <c r="H354" s="159">
        <f t="shared" si="195"/>
        <v>0</v>
      </c>
      <c r="I354" s="160">
        <f t="shared" si="185"/>
        <v>14403.5</v>
      </c>
    </row>
    <row r="355" spans="1:11" x14ac:dyDescent="0.2">
      <c r="A355" s="20" t="s">
        <v>6</v>
      </c>
      <c r="B355" s="48"/>
      <c r="C355" s="101">
        <f>5876.9</f>
        <v>5876.9</v>
      </c>
      <c r="D355" s="101"/>
      <c r="E355" s="101">
        <f>SUM(C355,D355)</f>
        <v>5876.9</v>
      </c>
      <c r="F355" s="101"/>
      <c r="G355" s="101"/>
      <c r="H355" s="143"/>
      <c r="I355" s="119">
        <f t="shared" si="185"/>
        <v>5876.9</v>
      </c>
      <c r="K355" s="117">
        <v>2.5899999999999999E-2</v>
      </c>
    </row>
    <row r="356" spans="1:11" s="2" customFormat="1" hidden="1" x14ac:dyDescent="0.2">
      <c r="A356" s="20" t="s">
        <v>7</v>
      </c>
      <c r="B356" s="94"/>
      <c r="C356" s="21">
        <v>0</v>
      </c>
      <c r="D356" s="21"/>
      <c r="E356" s="21">
        <f t="shared" ref="E356:E357" si="196">SUM(C356,D356)</f>
        <v>0</v>
      </c>
      <c r="F356" s="21"/>
      <c r="G356" s="21"/>
      <c r="H356" s="22"/>
      <c r="I356" s="3">
        <f t="shared" si="185"/>
        <v>0</v>
      </c>
    </row>
    <row r="357" spans="1:11" s="2" customFormat="1" ht="38.25" hidden="1" x14ac:dyDescent="0.2">
      <c r="A357" s="20" t="s">
        <v>8</v>
      </c>
      <c r="B357" s="48">
        <v>420269</v>
      </c>
      <c r="C357" s="21"/>
      <c r="D357" s="21"/>
      <c r="E357" s="21">
        <f t="shared" si="196"/>
        <v>0</v>
      </c>
      <c r="F357" s="21"/>
      <c r="G357" s="21"/>
      <c r="H357" s="22"/>
      <c r="I357" s="3">
        <f t="shared" si="185"/>
        <v>0</v>
      </c>
      <c r="K357" s="2">
        <v>0.12920000000000001</v>
      </c>
    </row>
    <row r="358" spans="1:11" ht="25.5" x14ac:dyDescent="0.2">
      <c r="A358" s="23" t="s">
        <v>9</v>
      </c>
      <c r="B358" s="49" t="s">
        <v>10</v>
      </c>
      <c r="C358" s="24">
        <f t="shared" ref="C358:H358" si="197">SUM(C359,C363,C367)</f>
        <v>8526.6</v>
      </c>
      <c r="D358" s="24">
        <f t="shared" si="197"/>
        <v>0</v>
      </c>
      <c r="E358" s="24">
        <f t="shared" si="197"/>
        <v>8526.6</v>
      </c>
      <c r="F358" s="24">
        <f t="shared" si="197"/>
        <v>0</v>
      </c>
      <c r="G358" s="24">
        <f t="shared" si="197"/>
        <v>0</v>
      </c>
      <c r="H358" s="25">
        <f t="shared" si="197"/>
        <v>0</v>
      </c>
      <c r="I358" s="119">
        <f t="shared" si="185"/>
        <v>8526.6</v>
      </c>
    </row>
    <row r="359" spans="1:11" x14ac:dyDescent="0.2">
      <c r="A359" s="26" t="s">
        <v>11</v>
      </c>
      <c r="B359" s="50" t="s">
        <v>12</v>
      </c>
      <c r="C359" s="24">
        <f t="shared" ref="C359:H359" si="198">SUM(C360:C362)</f>
        <v>8526.6</v>
      </c>
      <c r="D359" s="24">
        <f t="shared" si="198"/>
        <v>0</v>
      </c>
      <c r="E359" s="24">
        <f t="shared" si="198"/>
        <v>8526.6</v>
      </c>
      <c r="F359" s="24">
        <f t="shared" si="198"/>
        <v>0</v>
      </c>
      <c r="G359" s="24">
        <f t="shared" si="198"/>
        <v>0</v>
      </c>
      <c r="H359" s="25">
        <f t="shared" si="198"/>
        <v>0</v>
      </c>
      <c r="I359" s="119">
        <f t="shared" si="185"/>
        <v>8526.6</v>
      </c>
      <c r="K359" s="117">
        <v>0.84489999999999998</v>
      </c>
    </row>
    <row r="360" spans="1:11" x14ac:dyDescent="0.2">
      <c r="A360" s="27" t="s">
        <v>13</v>
      </c>
      <c r="B360" s="51" t="s">
        <v>14</v>
      </c>
      <c r="C360" s="101">
        <v>8526.6</v>
      </c>
      <c r="D360" s="101"/>
      <c r="E360" s="101">
        <f t="shared" ref="E360:E362" si="199">SUM(C360,D360)</f>
        <v>8526.6</v>
      </c>
      <c r="F360" s="101"/>
      <c r="G360" s="101"/>
      <c r="H360" s="143"/>
      <c r="I360" s="119">
        <f t="shared" si="185"/>
        <v>8526.6</v>
      </c>
    </row>
    <row r="361" spans="1:11" s="2" customFormat="1" hidden="1" x14ac:dyDescent="0.2">
      <c r="A361" s="27" t="s">
        <v>15</v>
      </c>
      <c r="B361" s="52" t="s">
        <v>16</v>
      </c>
      <c r="C361" s="21">
        <v>0</v>
      </c>
      <c r="D361" s="21"/>
      <c r="E361" s="21">
        <f t="shared" si="199"/>
        <v>0</v>
      </c>
      <c r="F361" s="21"/>
      <c r="G361" s="21"/>
      <c r="H361" s="22"/>
      <c r="I361" s="3">
        <f t="shared" si="185"/>
        <v>0</v>
      </c>
    </row>
    <row r="362" spans="1:11" s="2" customFormat="1" hidden="1" x14ac:dyDescent="0.2">
      <c r="A362" s="27" t="s">
        <v>17</v>
      </c>
      <c r="B362" s="52" t="s">
        <v>18</v>
      </c>
      <c r="C362" s="21">
        <v>0</v>
      </c>
      <c r="D362" s="21"/>
      <c r="E362" s="21">
        <f t="shared" si="199"/>
        <v>0</v>
      </c>
      <c r="F362" s="21"/>
      <c r="G362" s="21"/>
      <c r="H362" s="22"/>
      <c r="I362" s="3">
        <f t="shared" si="185"/>
        <v>0</v>
      </c>
    </row>
    <row r="363" spans="1:11" s="2" customFormat="1" hidden="1" x14ac:dyDescent="0.2">
      <c r="A363" s="26" t="s">
        <v>19</v>
      </c>
      <c r="B363" s="53" t="s">
        <v>20</v>
      </c>
      <c r="C363" s="24">
        <v>0</v>
      </c>
      <c r="D363" s="24">
        <f t="shared" ref="D363:H363" si="200">SUM(D364:D366)</f>
        <v>0</v>
      </c>
      <c r="E363" s="24">
        <f t="shared" si="200"/>
        <v>0</v>
      </c>
      <c r="F363" s="24">
        <f t="shared" si="200"/>
        <v>0</v>
      </c>
      <c r="G363" s="24">
        <f t="shared" si="200"/>
        <v>0</v>
      </c>
      <c r="H363" s="25">
        <f t="shared" si="200"/>
        <v>0</v>
      </c>
      <c r="I363" s="3">
        <f t="shared" si="185"/>
        <v>0</v>
      </c>
    </row>
    <row r="364" spans="1:11" s="2" customFormat="1" hidden="1" x14ac:dyDescent="0.2">
      <c r="A364" s="27" t="s">
        <v>13</v>
      </c>
      <c r="B364" s="52" t="s">
        <v>21</v>
      </c>
      <c r="C364" s="21">
        <v>0</v>
      </c>
      <c r="D364" s="21"/>
      <c r="E364" s="21">
        <f t="shared" ref="E364:E366" si="201">SUM(C364,D364)</f>
        <v>0</v>
      </c>
      <c r="F364" s="21"/>
      <c r="G364" s="21"/>
      <c r="H364" s="22"/>
      <c r="I364" s="3">
        <f t="shared" si="185"/>
        <v>0</v>
      </c>
    </row>
    <row r="365" spans="1:11" s="2" customFormat="1" hidden="1" x14ac:dyDescent="0.2">
      <c r="A365" s="27" t="s">
        <v>15</v>
      </c>
      <c r="B365" s="52" t="s">
        <v>22</v>
      </c>
      <c r="C365" s="21">
        <v>0</v>
      </c>
      <c r="D365" s="21"/>
      <c r="E365" s="21">
        <f t="shared" si="201"/>
        <v>0</v>
      </c>
      <c r="F365" s="21"/>
      <c r="G365" s="21"/>
      <c r="H365" s="22"/>
      <c r="I365" s="3">
        <f t="shared" si="185"/>
        <v>0</v>
      </c>
    </row>
    <row r="366" spans="1:11" s="2" customFormat="1" hidden="1" x14ac:dyDescent="0.2">
      <c r="A366" s="27" t="s">
        <v>17</v>
      </c>
      <c r="B366" s="52" t="s">
        <v>23</v>
      </c>
      <c r="C366" s="21">
        <v>0</v>
      </c>
      <c r="D366" s="21"/>
      <c r="E366" s="21">
        <f t="shared" si="201"/>
        <v>0</v>
      </c>
      <c r="F366" s="21"/>
      <c r="G366" s="21"/>
      <c r="H366" s="22"/>
      <c r="I366" s="3">
        <f t="shared" si="185"/>
        <v>0</v>
      </c>
    </row>
    <row r="367" spans="1:11" s="2" customFormat="1" hidden="1" x14ac:dyDescent="0.2">
      <c r="A367" s="26" t="s">
        <v>24</v>
      </c>
      <c r="B367" s="53" t="s">
        <v>25</v>
      </c>
      <c r="C367" s="24">
        <v>0</v>
      </c>
      <c r="D367" s="24">
        <f t="shared" ref="D367:H367" si="202">SUM(D368:D370)</f>
        <v>0</v>
      </c>
      <c r="E367" s="24">
        <f t="shared" si="202"/>
        <v>0</v>
      </c>
      <c r="F367" s="24">
        <f t="shared" si="202"/>
        <v>0</v>
      </c>
      <c r="G367" s="24">
        <f t="shared" si="202"/>
        <v>0</v>
      </c>
      <c r="H367" s="25">
        <f t="shared" si="202"/>
        <v>0</v>
      </c>
      <c r="I367" s="3">
        <f t="shared" si="185"/>
        <v>0</v>
      </c>
    </row>
    <row r="368" spans="1:11" s="2" customFormat="1" hidden="1" x14ac:dyDescent="0.2">
      <c r="A368" s="27" t="s">
        <v>13</v>
      </c>
      <c r="B368" s="52" t="s">
        <v>26</v>
      </c>
      <c r="C368" s="21">
        <v>0</v>
      </c>
      <c r="D368" s="21"/>
      <c r="E368" s="21">
        <f t="shared" ref="E368:E370" si="203">SUM(C368,D368)</f>
        <v>0</v>
      </c>
      <c r="F368" s="21"/>
      <c r="G368" s="21"/>
      <c r="H368" s="22"/>
      <c r="I368" s="3">
        <f t="shared" si="185"/>
        <v>0</v>
      </c>
    </row>
    <row r="369" spans="1:11" s="2" customFormat="1" hidden="1" x14ac:dyDescent="0.2">
      <c r="A369" s="27" t="s">
        <v>15</v>
      </c>
      <c r="B369" s="52" t="s">
        <v>27</v>
      </c>
      <c r="C369" s="21">
        <v>0</v>
      </c>
      <c r="D369" s="21"/>
      <c r="E369" s="21">
        <f t="shared" si="203"/>
        <v>0</v>
      </c>
      <c r="F369" s="21"/>
      <c r="G369" s="21"/>
      <c r="H369" s="22"/>
      <c r="I369" s="3">
        <f t="shared" si="185"/>
        <v>0</v>
      </c>
    </row>
    <row r="370" spans="1:11" s="2" customFormat="1" hidden="1" x14ac:dyDescent="0.2">
      <c r="A370" s="27" t="s">
        <v>17</v>
      </c>
      <c r="B370" s="52" t="s">
        <v>28</v>
      </c>
      <c r="C370" s="21">
        <v>0</v>
      </c>
      <c r="D370" s="21"/>
      <c r="E370" s="21">
        <f t="shared" si="203"/>
        <v>0</v>
      </c>
      <c r="F370" s="21"/>
      <c r="G370" s="21"/>
      <c r="H370" s="22"/>
      <c r="I370" s="3">
        <f t="shared" si="185"/>
        <v>0</v>
      </c>
    </row>
    <row r="371" spans="1:11" s="161" customFormat="1" x14ac:dyDescent="0.2">
      <c r="A371" s="156" t="s">
        <v>80</v>
      </c>
      <c r="B371" s="157"/>
      <c r="C371" s="158">
        <f t="shared" ref="C371:H371" si="204">SUM(C372,C375,C398)</f>
        <v>14403.5</v>
      </c>
      <c r="D371" s="158">
        <f t="shared" si="204"/>
        <v>0</v>
      </c>
      <c r="E371" s="158">
        <f t="shared" si="204"/>
        <v>14403.5</v>
      </c>
      <c r="F371" s="158">
        <f t="shared" si="204"/>
        <v>0</v>
      </c>
      <c r="G371" s="158">
        <f t="shared" si="204"/>
        <v>0</v>
      </c>
      <c r="H371" s="159">
        <f t="shared" si="204"/>
        <v>0</v>
      </c>
      <c r="I371" s="160">
        <f t="shared" si="185"/>
        <v>14403.5</v>
      </c>
    </row>
    <row r="372" spans="1:11" x14ac:dyDescent="0.2">
      <c r="A372" s="31" t="s">
        <v>30</v>
      </c>
      <c r="B372" s="55">
        <v>20</v>
      </c>
      <c r="C372" s="24">
        <f t="shared" ref="C372:H372" si="205">SUM(C373)</f>
        <v>2</v>
      </c>
      <c r="D372" s="24">
        <f t="shared" si="205"/>
        <v>0</v>
      </c>
      <c r="E372" s="24">
        <f t="shared" si="205"/>
        <v>2</v>
      </c>
      <c r="F372" s="24">
        <f t="shared" si="205"/>
        <v>0</v>
      </c>
      <c r="G372" s="24">
        <f t="shared" si="205"/>
        <v>0</v>
      </c>
      <c r="H372" s="25">
        <f t="shared" si="205"/>
        <v>0</v>
      </c>
      <c r="I372" s="119">
        <f t="shared" si="185"/>
        <v>2</v>
      </c>
    </row>
    <row r="373" spans="1:11" x14ac:dyDescent="0.2">
      <c r="A373" s="27" t="s">
        <v>31</v>
      </c>
      <c r="B373" s="56" t="s">
        <v>32</v>
      </c>
      <c r="C373" s="101">
        <v>2</v>
      </c>
      <c r="D373" s="101"/>
      <c r="E373" s="101">
        <f>C373+D373</f>
        <v>2</v>
      </c>
      <c r="F373" s="101"/>
      <c r="G373" s="101"/>
      <c r="H373" s="143"/>
      <c r="I373" s="119">
        <f t="shared" si="185"/>
        <v>2</v>
      </c>
    </row>
    <row r="374" spans="1:11" s="2" customFormat="1" hidden="1" x14ac:dyDescent="0.2">
      <c r="A374" s="27"/>
      <c r="B374" s="51"/>
      <c r="C374" s="21"/>
      <c r="D374" s="21"/>
      <c r="E374" s="21"/>
      <c r="F374" s="21"/>
      <c r="G374" s="21"/>
      <c r="H374" s="22"/>
      <c r="I374" s="3">
        <f t="shared" si="185"/>
        <v>0</v>
      </c>
    </row>
    <row r="375" spans="1:11" ht="25.5" x14ac:dyDescent="0.2">
      <c r="A375" s="31" t="s">
        <v>33</v>
      </c>
      <c r="B375" s="57">
        <v>58</v>
      </c>
      <c r="C375" s="24">
        <f t="shared" ref="C375:H375" si="206">SUM(C376,C383,C390)</f>
        <v>14401.5</v>
      </c>
      <c r="D375" s="24">
        <f t="shared" si="206"/>
        <v>0</v>
      </c>
      <c r="E375" s="24">
        <f t="shared" si="206"/>
        <v>14401.5</v>
      </c>
      <c r="F375" s="24">
        <f t="shared" si="206"/>
        <v>0</v>
      </c>
      <c r="G375" s="24">
        <f t="shared" si="206"/>
        <v>0</v>
      </c>
      <c r="H375" s="25">
        <f t="shared" si="206"/>
        <v>0</v>
      </c>
      <c r="I375" s="119">
        <f t="shared" si="185"/>
        <v>14401.5</v>
      </c>
    </row>
    <row r="376" spans="1:11" x14ac:dyDescent="0.2">
      <c r="A376" s="31" t="s">
        <v>34</v>
      </c>
      <c r="B376" s="58" t="s">
        <v>35</v>
      </c>
      <c r="C376" s="24">
        <f t="shared" ref="C376:H376" si="207">SUM(C380,C381,C382)</f>
        <v>14401.5</v>
      </c>
      <c r="D376" s="24">
        <f t="shared" si="207"/>
        <v>0</v>
      </c>
      <c r="E376" s="24">
        <f t="shared" si="207"/>
        <v>14401.5</v>
      </c>
      <c r="F376" s="24">
        <f t="shared" si="207"/>
        <v>0</v>
      </c>
      <c r="G376" s="24">
        <f t="shared" si="207"/>
        <v>0</v>
      </c>
      <c r="H376" s="25">
        <f t="shared" si="207"/>
        <v>0</v>
      </c>
      <c r="I376" s="119">
        <f t="shared" si="185"/>
        <v>14401.5</v>
      </c>
    </row>
    <row r="377" spans="1:11" s="2" customFormat="1" hidden="1" x14ac:dyDescent="0.2">
      <c r="A377" s="32" t="s">
        <v>1</v>
      </c>
      <c r="B377" s="59"/>
      <c r="C377" s="24"/>
      <c r="D377" s="24"/>
      <c r="E377" s="24"/>
      <c r="F377" s="24"/>
      <c r="G377" s="24"/>
      <c r="H377" s="25"/>
      <c r="I377" s="3">
        <f t="shared" si="185"/>
        <v>0</v>
      </c>
    </row>
    <row r="378" spans="1:11" s="2" customFormat="1" hidden="1" x14ac:dyDescent="0.2">
      <c r="A378" s="32" t="s">
        <v>36</v>
      </c>
      <c r="B378" s="59"/>
      <c r="C378" s="24">
        <v>0</v>
      </c>
      <c r="D378" s="24">
        <f t="shared" ref="D378:H378" si="208">D380+D381+D382-D379</f>
        <v>0</v>
      </c>
      <c r="E378" s="24">
        <f t="shared" si="208"/>
        <v>0</v>
      </c>
      <c r="F378" s="24">
        <f>F380+F381+F382-F379</f>
        <v>0</v>
      </c>
      <c r="G378" s="24">
        <f t="shared" si="208"/>
        <v>0</v>
      </c>
      <c r="H378" s="25">
        <f t="shared" si="208"/>
        <v>0</v>
      </c>
      <c r="I378" s="3">
        <f t="shared" si="185"/>
        <v>0</v>
      </c>
    </row>
    <row r="379" spans="1:11" x14ac:dyDescent="0.2">
      <c r="A379" s="32" t="s">
        <v>37</v>
      </c>
      <c r="B379" s="59"/>
      <c r="C379" s="24">
        <v>14401.5</v>
      </c>
      <c r="D379" s="24"/>
      <c r="E379" s="24">
        <f t="shared" ref="E379:E382" si="209">C379+D379</f>
        <v>14401.5</v>
      </c>
      <c r="F379" s="24"/>
      <c r="G379" s="24"/>
      <c r="H379" s="25"/>
      <c r="I379" s="119">
        <f t="shared" si="185"/>
        <v>14401.5</v>
      </c>
    </row>
    <row r="380" spans="1:11" x14ac:dyDescent="0.2">
      <c r="A380" s="20" t="s">
        <v>38</v>
      </c>
      <c r="B380" s="60" t="s">
        <v>39</v>
      </c>
      <c r="C380" s="101">
        <f>ROUND(14401.5*(J380+K380),1)</f>
        <v>2233.6999999999998</v>
      </c>
      <c r="D380" s="101"/>
      <c r="E380" s="101">
        <f t="shared" si="209"/>
        <v>2233.6999999999998</v>
      </c>
      <c r="F380" s="101"/>
      <c r="G380" s="101"/>
      <c r="H380" s="143"/>
      <c r="I380" s="119">
        <f t="shared" si="185"/>
        <v>2233.6999999999998</v>
      </c>
      <c r="J380" s="117">
        <v>2.5899999999999999E-2</v>
      </c>
      <c r="K380" s="117">
        <v>0.12920000000000001</v>
      </c>
    </row>
    <row r="381" spans="1:11" x14ac:dyDescent="0.2">
      <c r="A381" s="20" t="s">
        <v>40</v>
      </c>
      <c r="B381" s="60" t="s">
        <v>41</v>
      </c>
      <c r="C381" s="101">
        <f>ROUND(14401.5*(J381+K381),1)</f>
        <v>12167.8</v>
      </c>
      <c r="D381" s="101"/>
      <c r="E381" s="101">
        <f t="shared" si="209"/>
        <v>12167.8</v>
      </c>
      <c r="F381" s="101"/>
      <c r="G381" s="101"/>
      <c r="H381" s="143"/>
      <c r="I381" s="119">
        <f t="shared" si="185"/>
        <v>12167.8</v>
      </c>
      <c r="J381" s="117">
        <v>0.84489999999999998</v>
      </c>
    </row>
    <row r="382" spans="1:11" s="2" customFormat="1" hidden="1" x14ac:dyDescent="0.2">
      <c r="A382" s="20" t="s">
        <v>42</v>
      </c>
      <c r="B382" s="61" t="s">
        <v>43</v>
      </c>
      <c r="C382" s="21"/>
      <c r="D382" s="21"/>
      <c r="E382" s="21">
        <f t="shared" si="209"/>
        <v>0</v>
      </c>
      <c r="F382" s="21"/>
      <c r="G382" s="21"/>
      <c r="H382" s="22"/>
      <c r="I382" s="3">
        <f t="shared" si="185"/>
        <v>0</v>
      </c>
    </row>
    <row r="383" spans="1:11" s="2" customFormat="1" hidden="1" x14ac:dyDescent="0.2">
      <c r="A383" s="31" t="s">
        <v>44</v>
      </c>
      <c r="B383" s="62" t="s">
        <v>45</v>
      </c>
      <c r="C383" s="24">
        <v>0</v>
      </c>
      <c r="D383" s="24">
        <f t="shared" ref="D383:H383" si="210">SUM(D387,D388,D389)</f>
        <v>0</v>
      </c>
      <c r="E383" s="24">
        <f t="shared" si="210"/>
        <v>0</v>
      </c>
      <c r="F383" s="24">
        <f t="shared" si="210"/>
        <v>0</v>
      </c>
      <c r="G383" s="24">
        <f t="shared" si="210"/>
        <v>0</v>
      </c>
      <c r="H383" s="25">
        <f t="shared" si="210"/>
        <v>0</v>
      </c>
      <c r="I383" s="3">
        <f t="shared" si="185"/>
        <v>0</v>
      </c>
    </row>
    <row r="384" spans="1:11" s="2" customFormat="1" hidden="1" x14ac:dyDescent="0.2">
      <c r="A384" s="82" t="s">
        <v>1</v>
      </c>
      <c r="B384" s="62"/>
      <c r="C384" s="24"/>
      <c r="D384" s="24"/>
      <c r="E384" s="24"/>
      <c r="F384" s="24"/>
      <c r="G384" s="24"/>
      <c r="H384" s="25"/>
      <c r="I384" s="3">
        <f t="shared" si="185"/>
        <v>0</v>
      </c>
    </row>
    <row r="385" spans="1:9" s="2" customFormat="1" hidden="1" x14ac:dyDescent="0.2">
      <c r="A385" s="32" t="s">
        <v>36</v>
      </c>
      <c r="B385" s="59"/>
      <c r="C385" s="24">
        <v>0</v>
      </c>
      <c r="D385" s="24">
        <f t="shared" ref="D385:H385" si="211">D387+D388+D389-D386</f>
        <v>0</v>
      </c>
      <c r="E385" s="24">
        <f t="shared" si="211"/>
        <v>0</v>
      </c>
      <c r="F385" s="24">
        <f t="shared" si="211"/>
        <v>0</v>
      </c>
      <c r="G385" s="24">
        <f t="shared" si="211"/>
        <v>0</v>
      </c>
      <c r="H385" s="25">
        <f t="shared" si="211"/>
        <v>0</v>
      </c>
      <c r="I385" s="3">
        <f t="shared" si="185"/>
        <v>0</v>
      </c>
    </row>
    <row r="386" spans="1:9" s="2" customFormat="1" hidden="1" x14ac:dyDescent="0.2">
      <c r="A386" s="32" t="s">
        <v>37</v>
      </c>
      <c r="B386" s="59"/>
      <c r="C386" s="24">
        <v>0</v>
      </c>
      <c r="D386" s="24"/>
      <c r="E386" s="24">
        <f t="shared" ref="E386:E389" si="212">C386+D386</f>
        <v>0</v>
      </c>
      <c r="F386" s="24"/>
      <c r="G386" s="24"/>
      <c r="H386" s="25"/>
      <c r="I386" s="3">
        <f t="shared" si="185"/>
        <v>0</v>
      </c>
    </row>
    <row r="387" spans="1:9" s="2" customFormat="1" hidden="1" x14ac:dyDescent="0.2">
      <c r="A387" s="20" t="s">
        <v>38</v>
      </c>
      <c r="B387" s="61" t="s">
        <v>46</v>
      </c>
      <c r="C387" s="21">
        <v>0</v>
      </c>
      <c r="D387" s="21"/>
      <c r="E387" s="21">
        <f t="shared" si="212"/>
        <v>0</v>
      </c>
      <c r="F387" s="21"/>
      <c r="G387" s="21"/>
      <c r="H387" s="22"/>
      <c r="I387" s="3">
        <f t="shared" si="185"/>
        <v>0</v>
      </c>
    </row>
    <row r="388" spans="1:9" s="2" customFormat="1" hidden="1" x14ac:dyDescent="0.2">
      <c r="A388" s="20" t="s">
        <v>40</v>
      </c>
      <c r="B388" s="61" t="s">
        <v>47</v>
      </c>
      <c r="C388" s="21">
        <v>0</v>
      </c>
      <c r="D388" s="21"/>
      <c r="E388" s="21">
        <f t="shared" si="212"/>
        <v>0</v>
      </c>
      <c r="F388" s="21"/>
      <c r="G388" s="21"/>
      <c r="H388" s="22"/>
      <c r="I388" s="3">
        <f t="shared" si="185"/>
        <v>0</v>
      </c>
    </row>
    <row r="389" spans="1:9" s="2" customFormat="1" hidden="1" x14ac:dyDescent="0.2">
      <c r="A389" s="20" t="s">
        <v>42</v>
      </c>
      <c r="B389" s="61" t="s">
        <v>48</v>
      </c>
      <c r="C389" s="21">
        <v>0</v>
      </c>
      <c r="D389" s="21"/>
      <c r="E389" s="21">
        <f t="shared" si="212"/>
        <v>0</v>
      </c>
      <c r="F389" s="21"/>
      <c r="G389" s="21"/>
      <c r="H389" s="22"/>
      <c r="I389" s="3">
        <f t="shared" si="185"/>
        <v>0</v>
      </c>
    </row>
    <row r="390" spans="1:9" s="2" customFormat="1" hidden="1" x14ac:dyDescent="0.2">
      <c r="A390" s="31" t="s">
        <v>49</v>
      </c>
      <c r="B390" s="63" t="s">
        <v>50</v>
      </c>
      <c r="C390" s="24">
        <v>0</v>
      </c>
      <c r="D390" s="24">
        <f t="shared" ref="D390:H390" si="213">SUM(D394,D395,D396)</f>
        <v>0</v>
      </c>
      <c r="E390" s="24">
        <f t="shared" si="213"/>
        <v>0</v>
      </c>
      <c r="F390" s="24">
        <f t="shared" si="213"/>
        <v>0</v>
      </c>
      <c r="G390" s="24">
        <f t="shared" si="213"/>
        <v>0</v>
      </c>
      <c r="H390" s="25">
        <f t="shared" si="213"/>
        <v>0</v>
      </c>
      <c r="I390" s="3">
        <f t="shared" si="185"/>
        <v>0</v>
      </c>
    </row>
    <row r="391" spans="1:9" s="2" customFormat="1" hidden="1" x14ac:dyDescent="0.2">
      <c r="A391" s="82" t="s">
        <v>1</v>
      </c>
      <c r="B391" s="63"/>
      <c r="C391" s="24"/>
      <c r="D391" s="24"/>
      <c r="E391" s="24"/>
      <c r="F391" s="24"/>
      <c r="G391" s="24"/>
      <c r="H391" s="25"/>
      <c r="I391" s="3">
        <f t="shared" si="185"/>
        <v>0</v>
      </c>
    </row>
    <row r="392" spans="1:9" s="2" customFormat="1" hidden="1" x14ac:dyDescent="0.2">
      <c r="A392" s="32" t="s">
        <v>36</v>
      </c>
      <c r="B392" s="59"/>
      <c r="C392" s="24">
        <v>0</v>
      </c>
      <c r="D392" s="24">
        <f t="shared" ref="D392:H392" si="214">D394+D395+D396-D393</f>
        <v>0</v>
      </c>
      <c r="E392" s="24">
        <f t="shared" si="214"/>
        <v>0</v>
      </c>
      <c r="F392" s="24">
        <f t="shared" si="214"/>
        <v>0</v>
      </c>
      <c r="G392" s="24">
        <f t="shared" si="214"/>
        <v>0</v>
      </c>
      <c r="H392" s="25">
        <f t="shared" si="214"/>
        <v>0</v>
      </c>
      <c r="I392" s="3">
        <f t="shared" si="185"/>
        <v>0</v>
      </c>
    </row>
    <row r="393" spans="1:9" s="2" customFormat="1" hidden="1" x14ac:dyDescent="0.2">
      <c r="A393" s="32" t="s">
        <v>37</v>
      </c>
      <c r="B393" s="59"/>
      <c r="C393" s="24">
        <v>0</v>
      </c>
      <c r="D393" s="24"/>
      <c r="E393" s="24">
        <f t="shared" ref="E393:E396" si="215">C393+D393</f>
        <v>0</v>
      </c>
      <c r="F393" s="24"/>
      <c r="G393" s="24"/>
      <c r="H393" s="25"/>
      <c r="I393" s="3">
        <f t="shared" si="185"/>
        <v>0</v>
      </c>
    </row>
    <row r="394" spans="1:9" s="2" customFormat="1" hidden="1" x14ac:dyDescent="0.2">
      <c r="A394" s="20" t="s">
        <v>38</v>
      </c>
      <c r="B394" s="61" t="s">
        <v>51</v>
      </c>
      <c r="C394" s="21">
        <v>0</v>
      </c>
      <c r="D394" s="21"/>
      <c r="E394" s="21">
        <f t="shared" si="215"/>
        <v>0</v>
      </c>
      <c r="F394" s="21"/>
      <c r="G394" s="21"/>
      <c r="H394" s="22"/>
      <c r="I394" s="3">
        <f t="shared" si="185"/>
        <v>0</v>
      </c>
    </row>
    <row r="395" spans="1:9" s="2" customFormat="1" hidden="1" x14ac:dyDescent="0.2">
      <c r="A395" s="20" t="s">
        <v>40</v>
      </c>
      <c r="B395" s="61" t="s">
        <v>52</v>
      </c>
      <c r="C395" s="21">
        <v>0</v>
      </c>
      <c r="D395" s="21"/>
      <c r="E395" s="21">
        <f t="shared" si="215"/>
        <v>0</v>
      </c>
      <c r="F395" s="21"/>
      <c r="G395" s="21"/>
      <c r="H395" s="22"/>
      <c r="I395" s="3">
        <f t="shared" si="185"/>
        <v>0</v>
      </c>
    </row>
    <row r="396" spans="1:9" s="2" customFormat="1" hidden="1" x14ac:dyDescent="0.2">
      <c r="A396" s="20" t="s">
        <v>42</v>
      </c>
      <c r="B396" s="61" t="s">
        <v>53</v>
      </c>
      <c r="C396" s="21">
        <v>0</v>
      </c>
      <c r="D396" s="21"/>
      <c r="E396" s="21">
        <f t="shared" si="215"/>
        <v>0</v>
      </c>
      <c r="F396" s="21"/>
      <c r="G396" s="21"/>
      <c r="H396" s="22"/>
      <c r="I396" s="3">
        <f t="shared" si="185"/>
        <v>0</v>
      </c>
    </row>
    <row r="397" spans="1:9" s="2" customFormat="1" hidden="1" x14ac:dyDescent="0.2">
      <c r="A397" s="83"/>
      <c r="B397" s="95"/>
      <c r="C397" s="21"/>
      <c r="D397" s="21"/>
      <c r="E397" s="21"/>
      <c r="F397" s="21"/>
      <c r="G397" s="21"/>
      <c r="H397" s="22"/>
      <c r="I397" s="3">
        <f t="shared" si="185"/>
        <v>0</v>
      </c>
    </row>
    <row r="398" spans="1:9" s="2" customFormat="1" hidden="1" x14ac:dyDescent="0.2">
      <c r="A398" s="26" t="s">
        <v>54</v>
      </c>
      <c r="B398" s="63" t="s">
        <v>55</v>
      </c>
      <c r="C398" s="24">
        <v>0</v>
      </c>
      <c r="D398" s="24"/>
      <c r="E398" s="24">
        <f>C398+D398</f>
        <v>0</v>
      </c>
      <c r="F398" s="24"/>
      <c r="G398" s="24"/>
      <c r="H398" s="25"/>
      <c r="I398" s="3">
        <f t="shared" si="185"/>
        <v>0</v>
      </c>
    </row>
    <row r="399" spans="1:9" s="2" customFormat="1" hidden="1" x14ac:dyDescent="0.2">
      <c r="A399" s="83"/>
      <c r="B399" s="95"/>
      <c r="C399" s="21"/>
      <c r="D399" s="21"/>
      <c r="E399" s="21"/>
      <c r="F399" s="21"/>
      <c r="G399" s="21"/>
      <c r="H399" s="22"/>
      <c r="I399" s="3">
        <f t="shared" si="185"/>
        <v>0</v>
      </c>
    </row>
    <row r="400" spans="1:9" s="2" customFormat="1" hidden="1" x14ac:dyDescent="0.2">
      <c r="A400" s="26" t="s">
        <v>56</v>
      </c>
      <c r="B400" s="63"/>
      <c r="C400" s="24">
        <v>0</v>
      </c>
      <c r="D400" s="24">
        <f t="shared" ref="D400:H400" si="216">D353-D371</f>
        <v>0</v>
      </c>
      <c r="E400" s="24">
        <f t="shared" si="216"/>
        <v>0</v>
      </c>
      <c r="F400" s="24">
        <f t="shared" si="216"/>
        <v>0</v>
      </c>
      <c r="G400" s="24">
        <f t="shared" si="216"/>
        <v>0</v>
      </c>
      <c r="H400" s="25">
        <f t="shared" si="216"/>
        <v>0</v>
      </c>
      <c r="I400" s="3">
        <f t="shared" si="185"/>
        <v>0</v>
      </c>
    </row>
    <row r="401" spans="1:9" s="2" customFormat="1" hidden="1" x14ac:dyDescent="0.2">
      <c r="A401" s="81"/>
      <c r="B401" s="95"/>
      <c r="C401" s="21"/>
      <c r="D401" s="21"/>
      <c r="E401" s="21"/>
      <c r="F401" s="21"/>
      <c r="G401" s="21"/>
      <c r="H401" s="22"/>
      <c r="I401" s="3">
        <f t="shared" si="185"/>
        <v>0</v>
      </c>
    </row>
    <row r="402" spans="1:9" x14ac:dyDescent="0.2">
      <c r="A402" s="162" t="s">
        <v>83</v>
      </c>
      <c r="B402" s="163" t="s">
        <v>4</v>
      </c>
      <c r="C402" s="164">
        <f t="shared" ref="C402:H402" si="217">SUM(C432,C481,C529,C578)</f>
        <v>12345</v>
      </c>
      <c r="D402" s="164">
        <f t="shared" si="217"/>
        <v>0</v>
      </c>
      <c r="E402" s="164">
        <f t="shared" si="217"/>
        <v>12345</v>
      </c>
      <c r="F402" s="164">
        <f t="shared" si="217"/>
        <v>0</v>
      </c>
      <c r="G402" s="164">
        <f t="shared" si="217"/>
        <v>0</v>
      </c>
      <c r="H402" s="165">
        <f t="shared" si="217"/>
        <v>0</v>
      </c>
      <c r="I402" s="119">
        <f t="shared" ref="I402:I465" si="218">SUM(E402:H402)</f>
        <v>12345</v>
      </c>
    </row>
    <row r="403" spans="1:9" x14ac:dyDescent="0.2">
      <c r="A403" s="148" t="s">
        <v>84</v>
      </c>
      <c r="B403" s="149"/>
      <c r="C403" s="150">
        <f t="shared" ref="C403:H403" si="219">SUM(C404,C407,C430)</f>
        <v>12345</v>
      </c>
      <c r="D403" s="150">
        <f t="shared" si="219"/>
        <v>0</v>
      </c>
      <c r="E403" s="150">
        <f t="shared" si="219"/>
        <v>12345</v>
      </c>
      <c r="F403" s="150">
        <f t="shared" si="219"/>
        <v>0</v>
      </c>
      <c r="G403" s="150">
        <f t="shared" si="219"/>
        <v>0</v>
      </c>
      <c r="H403" s="151">
        <f t="shared" si="219"/>
        <v>0</v>
      </c>
      <c r="I403" s="119">
        <f t="shared" si="218"/>
        <v>12345</v>
      </c>
    </row>
    <row r="404" spans="1:9" s="2" customFormat="1" hidden="1" x14ac:dyDescent="0.2">
      <c r="A404" s="31" t="s">
        <v>30</v>
      </c>
      <c r="B404" s="55">
        <v>20</v>
      </c>
      <c r="C404" s="24">
        <v>0</v>
      </c>
      <c r="D404" s="24">
        <f t="shared" ref="D404:H404" si="220">SUM(D405)</f>
        <v>0</v>
      </c>
      <c r="E404" s="24">
        <f t="shared" si="220"/>
        <v>0</v>
      </c>
      <c r="F404" s="24">
        <f t="shared" si="220"/>
        <v>0</v>
      </c>
      <c r="G404" s="24">
        <f t="shared" si="220"/>
        <v>0</v>
      </c>
      <c r="H404" s="25">
        <f t="shared" si="220"/>
        <v>0</v>
      </c>
      <c r="I404" s="3">
        <f t="shared" si="218"/>
        <v>0</v>
      </c>
    </row>
    <row r="405" spans="1:9" s="2" customFormat="1" hidden="1" x14ac:dyDescent="0.2">
      <c r="A405" s="27" t="s">
        <v>31</v>
      </c>
      <c r="B405" s="56" t="s">
        <v>32</v>
      </c>
      <c r="C405" s="21">
        <v>0</v>
      </c>
      <c r="D405" s="21">
        <f>SUM(D452,D501,D549,D598)</f>
        <v>0</v>
      </c>
      <c r="E405" s="21">
        <f>C405+D405</f>
        <v>0</v>
      </c>
      <c r="F405" s="21">
        <f>SUM(F452,F501,F549,F598)</f>
        <v>0</v>
      </c>
      <c r="G405" s="21">
        <f>SUM(G452,G501,G549,G598)</f>
        <v>0</v>
      </c>
      <c r="H405" s="22">
        <f>SUM(H452,H501,H549,H598)</f>
        <v>0</v>
      </c>
      <c r="I405" s="3">
        <f t="shared" si="218"/>
        <v>0</v>
      </c>
    </row>
    <row r="406" spans="1:9" s="2" customFormat="1" hidden="1" x14ac:dyDescent="0.2">
      <c r="A406" s="27"/>
      <c r="B406" s="51"/>
      <c r="C406" s="21"/>
      <c r="D406" s="21"/>
      <c r="E406" s="21"/>
      <c r="F406" s="21"/>
      <c r="G406" s="21"/>
      <c r="H406" s="22"/>
      <c r="I406" s="3">
        <f t="shared" si="218"/>
        <v>0</v>
      </c>
    </row>
    <row r="407" spans="1:9" ht="25.5" x14ac:dyDescent="0.2">
      <c r="A407" s="31" t="s">
        <v>33</v>
      </c>
      <c r="B407" s="57">
        <v>58</v>
      </c>
      <c r="C407" s="24">
        <f t="shared" ref="C407:H407" si="221">SUM(C408,C415,C422)</f>
        <v>12345</v>
      </c>
      <c r="D407" s="24">
        <f t="shared" si="221"/>
        <v>0</v>
      </c>
      <c r="E407" s="24">
        <f t="shared" si="221"/>
        <v>12345</v>
      </c>
      <c r="F407" s="24">
        <f t="shared" si="221"/>
        <v>0</v>
      </c>
      <c r="G407" s="24">
        <f t="shared" si="221"/>
        <v>0</v>
      </c>
      <c r="H407" s="25">
        <f t="shared" si="221"/>
        <v>0</v>
      </c>
      <c r="I407" s="119">
        <f t="shared" si="218"/>
        <v>12345</v>
      </c>
    </row>
    <row r="408" spans="1:9" x14ac:dyDescent="0.2">
      <c r="A408" s="31" t="s">
        <v>34</v>
      </c>
      <c r="B408" s="58" t="s">
        <v>35</v>
      </c>
      <c r="C408" s="24">
        <f t="shared" ref="C408:H408" si="222">SUM(C412,C413,C414)</f>
        <v>6100</v>
      </c>
      <c r="D408" s="24">
        <f t="shared" si="222"/>
        <v>0</v>
      </c>
      <c r="E408" s="24">
        <f t="shared" si="222"/>
        <v>6100</v>
      </c>
      <c r="F408" s="24">
        <f t="shared" si="222"/>
        <v>0</v>
      </c>
      <c r="G408" s="24">
        <f t="shared" si="222"/>
        <v>0</v>
      </c>
      <c r="H408" s="25">
        <f t="shared" si="222"/>
        <v>0</v>
      </c>
      <c r="I408" s="119">
        <f t="shared" si="218"/>
        <v>6100</v>
      </c>
    </row>
    <row r="409" spans="1:9" s="2" customFormat="1" hidden="1" x14ac:dyDescent="0.2">
      <c r="A409" s="32" t="s">
        <v>1</v>
      </c>
      <c r="B409" s="59"/>
      <c r="C409" s="24"/>
      <c r="D409" s="24"/>
      <c r="E409" s="24"/>
      <c r="F409" s="24"/>
      <c r="G409" s="24"/>
      <c r="H409" s="25"/>
      <c r="I409" s="3">
        <f t="shared" si="218"/>
        <v>0</v>
      </c>
    </row>
    <row r="410" spans="1:9" s="2" customFormat="1" hidden="1" x14ac:dyDescent="0.2">
      <c r="A410" s="32" t="s">
        <v>36</v>
      </c>
      <c r="B410" s="59"/>
      <c r="C410" s="24">
        <v>0</v>
      </c>
      <c r="D410" s="24">
        <f t="shared" ref="D410:H410" si="223">D412+D413+D414-D411</f>
        <v>0</v>
      </c>
      <c r="E410" s="24">
        <f t="shared" si="223"/>
        <v>0</v>
      </c>
      <c r="F410" s="24">
        <f t="shared" si="223"/>
        <v>0</v>
      </c>
      <c r="G410" s="24">
        <f t="shared" si="223"/>
        <v>0</v>
      </c>
      <c r="H410" s="25">
        <f t="shared" si="223"/>
        <v>0</v>
      </c>
      <c r="I410" s="3">
        <f t="shared" si="218"/>
        <v>0</v>
      </c>
    </row>
    <row r="411" spans="1:9" x14ac:dyDescent="0.2">
      <c r="A411" s="32" t="s">
        <v>37</v>
      </c>
      <c r="B411" s="59"/>
      <c r="C411" s="24">
        <f t="shared" ref="C411:H414" si="224">SUM(C458,C507,C555,C604)</f>
        <v>6100</v>
      </c>
      <c r="D411" s="24">
        <f t="shared" si="224"/>
        <v>0</v>
      </c>
      <c r="E411" s="24">
        <f t="shared" si="224"/>
        <v>6100</v>
      </c>
      <c r="F411" s="24">
        <f t="shared" si="224"/>
        <v>0</v>
      </c>
      <c r="G411" s="24">
        <f t="shared" si="224"/>
        <v>0</v>
      </c>
      <c r="H411" s="25">
        <f t="shared" si="224"/>
        <v>0</v>
      </c>
      <c r="I411" s="119">
        <f t="shared" si="218"/>
        <v>6100</v>
      </c>
    </row>
    <row r="412" spans="1:9" x14ac:dyDescent="0.2">
      <c r="A412" s="20" t="s">
        <v>38</v>
      </c>
      <c r="B412" s="60" t="s">
        <v>39</v>
      </c>
      <c r="C412" s="101">
        <f t="shared" si="224"/>
        <v>915</v>
      </c>
      <c r="D412" s="101">
        <f t="shared" si="224"/>
        <v>0</v>
      </c>
      <c r="E412" s="101">
        <f t="shared" ref="E412:E414" si="225">C412+D412</f>
        <v>915</v>
      </c>
      <c r="F412" s="101">
        <f t="shared" si="224"/>
        <v>0</v>
      </c>
      <c r="G412" s="101">
        <f t="shared" si="224"/>
        <v>0</v>
      </c>
      <c r="H412" s="143">
        <f t="shared" si="224"/>
        <v>0</v>
      </c>
      <c r="I412" s="119">
        <f t="shared" si="218"/>
        <v>915</v>
      </c>
    </row>
    <row r="413" spans="1:9" x14ac:dyDescent="0.2">
      <c r="A413" s="20" t="s">
        <v>40</v>
      </c>
      <c r="B413" s="60" t="s">
        <v>41</v>
      </c>
      <c r="C413" s="101">
        <f t="shared" si="224"/>
        <v>5185</v>
      </c>
      <c r="D413" s="101">
        <f t="shared" si="224"/>
        <v>0</v>
      </c>
      <c r="E413" s="101">
        <f t="shared" si="225"/>
        <v>5185</v>
      </c>
      <c r="F413" s="101">
        <f t="shared" si="224"/>
        <v>0</v>
      </c>
      <c r="G413" s="101">
        <f t="shared" si="224"/>
        <v>0</v>
      </c>
      <c r="H413" s="143">
        <f t="shared" si="224"/>
        <v>0</v>
      </c>
      <c r="I413" s="119">
        <f t="shared" si="218"/>
        <v>5185</v>
      </c>
    </row>
    <row r="414" spans="1:9" s="2" customFormat="1" hidden="1" x14ac:dyDescent="0.2">
      <c r="A414" s="20" t="s">
        <v>42</v>
      </c>
      <c r="B414" s="61" t="s">
        <v>43</v>
      </c>
      <c r="C414" s="21">
        <f t="shared" si="224"/>
        <v>0</v>
      </c>
      <c r="D414" s="21">
        <f t="shared" si="224"/>
        <v>0</v>
      </c>
      <c r="E414" s="21">
        <f t="shared" si="225"/>
        <v>0</v>
      </c>
      <c r="F414" s="21">
        <f t="shared" si="224"/>
        <v>0</v>
      </c>
      <c r="G414" s="21">
        <f t="shared" si="224"/>
        <v>0</v>
      </c>
      <c r="H414" s="22">
        <f t="shared" si="224"/>
        <v>0</v>
      </c>
      <c r="I414" s="3">
        <f t="shared" si="218"/>
        <v>0</v>
      </c>
    </row>
    <row r="415" spans="1:9" x14ac:dyDescent="0.2">
      <c r="A415" s="31" t="s">
        <v>44</v>
      </c>
      <c r="B415" s="62" t="s">
        <v>45</v>
      </c>
      <c r="C415" s="24">
        <f t="shared" ref="C415:H415" si="226">SUM(C419,C420,C421)</f>
        <v>6245</v>
      </c>
      <c r="D415" s="24">
        <f t="shared" si="226"/>
        <v>0</v>
      </c>
      <c r="E415" s="24">
        <f t="shared" si="226"/>
        <v>6245</v>
      </c>
      <c r="F415" s="24">
        <f t="shared" si="226"/>
        <v>0</v>
      </c>
      <c r="G415" s="24">
        <f t="shared" si="226"/>
        <v>0</v>
      </c>
      <c r="H415" s="25">
        <f t="shared" si="226"/>
        <v>0</v>
      </c>
      <c r="I415" s="119">
        <f t="shared" si="218"/>
        <v>6245</v>
      </c>
    </row>
    <row r="416" spans="1:9" s="2" customFormat="1" hidden="1" x14ac:dyDescent="0.2">
      <c r="A416" s="82" t="s">
        <v>1</v>
      </c>
      <c r="B416" s="62"/>
      <c r="C416" s="24"/>
      <c r="D416" s="24"/>
      <c r="E416" s="24"/>
      <c r="F416" s="24"/>
      <c r="G416" s="24"/>
      <c r="H416" s="25"/>
      <c r="I416" s="3">
        <f t="shared" si="218"/>
        <v>0</v>
      </c>
    </row>
    <row r="417" spans="1:9" x14ac:dyDescent="0.2">
      <c r="A417" s="32" t="s">
        <v>36</v>
      </c>
      <c r="B417" s="59"/>
      <c r="C417" s="24">
        <f t="shared" ref="C417:H417" si="227">C419+C420+C421-C418</f>
        <v>6245</v>
      </c>
      <c r="D417" s="24">
        <f t="shared" si="227"/>
        <v>0</v>
      </c>
      <c r="E417" s="24">
        <f t="shared" si="227"/>
        <v>6245</v>
      </c>
      <c r="F417" s="24">
        <f t="shared" si="227"/>
        <v>0</v>
      </c>
      <c r="G417" s="24">
        <f t="shared" si="227"/>
        <v>0</v>
      </c>
      <c r="H417" s="25">
        <f t="shared" si="227"/>
        <v>0</v>
      </c>
      <c r="I417" s="119">
        <f t="shared" si="218"/>
        <v>6245</v>
      </c>
    </row>
    <row r="418" spans="1:9" s="2" customFormat="1" hidden="1" x14ac:dyDescent="0.2">
      <c r="A418" s="32" t="s">
        <v>37</v>
      </c>
      <c r="B418" s="59"/>
      <c r="C418" s="24">
        <f t="shared" ref="C418:H421" si="228">SUM(C465,C514,C562,C611)</f>
        <v>0</v>
      </c>
      <c r="D418" s="24">
        <f t="shared" si="228"/>
        <v>0</v>
      </c>
      <c r="E418" s="24">
        <f t="shared" si="228"/>
        <v>0</v>
      </c>
      <c r="F418" s="24">
        <f t="shared" si="228"/>
        <v>0</v>
      </c>
      <c r="G418" s="24">
        <f t="shared" si="228"/>
        <v>0</v>
      </c>
      <c r="H418" s="25">
        <f t="shared" si="228"/>
        <v>0</v>
      </c>
      <c r="I418" s="3">
        <f t="shared" si="218"/>
        <v>0</v>
      </c>
    </row>
    <row r="419" spans="1:9" x14ac:dyDescent="0.2">
      <c r="A419" s="20" t="s">
        <v>38</v>
      </c>
      <c r="B419" s="61" t="s">
        <v>46</v>
      </c>
      <c r="C419" s="101">
        <f t="shared" si="228"/>
        <v>936.8</v>
      </c>
      <c r="D419" s="101">
        <f t="shared" si="228"/>
        <v>0</v>
      </c>
      <c r="E419" s="101">
        <f t="shared" ref="E419:E421" si="229">C419+D419</f>
        <v>936.8</v>
      </c>
      <c r="F419" s="101">
        <f t="shared" si="228"/>
        <v>0</v>
      </c>
      <c r="G419" s="101">
        <f t="shared" si="228"/>
        <v>0</v>
      </c>
      <c r="H419" s="143">
        <f t="shared" si="228"/>
        <v>0</v>
      </c>
      <c r="I419" s="119">
        <f t="shared" si="218"/>
        <v>936.8</v>
      </c>
    </row>
    <row r="420" spans="1:9" x14ac:dyDescent="0.2">
      <c r="A420" s="20" t="s">
        <v>40</v>
      </c>
      <c r="B420" s="61" t="s">
        <v>47</v>
      </c>
      <c r="C420" s="101">
        <f t="shared" si="228"/>
        <v>5308.2</v>
      </c>
      <c r="D420" s="101">
        <f t="shared" si="228"/>
        <v>0</v>
      </c>
      <c r="E420" s="101">
        <f t="shared" si="229"/>
        <v>5308.2</v>
      </c>
      <c r="F420" s="101">
        <f t="shared" si="228"/>
        <v>0</v>
      </c>
      <c r="G420" s="101">
        <f t="shared" si="228"/>
        <v>0</v>
      </c>
      <c r="H420" s="143">
        <f t="shared" si="228"/>
        <v>0</v>
      </c>
      <c r="I420" s="119">
        <f t="shared" si="218"/>
        <v>5308.2</v>
      </c>
    </row>
    <row r="421" spans="1:9" s="2" customFormat="1" hidden="1" x14ac:dyDescent="0.2">
      <c r="A421" s="20" t="s">
        <v>42</v>
      </c>
      <c r="B421" s="61" t="s">
        <v>48</v>
      </c>
      <c r="C421" s="21">
        <v>0</v>
      </c>
      <c r="D421" s="21">
        <f t="shared" si="228"/>
        <v>0</v>
      </c>
      <c r="E421" s="21">
        <f t="shared" si="229"/>
        <v>0</v>
      </c>
      <c r="F421" s="21">
        <f t="shared" si="228"/>
        <v>0</v>
      </c>
      <c r="G421" s="21">
        <f t="shared" si="228"/>
        <v>0</v>
      </c>
      <c r="H421" s="22">
        <f t="shared" si="228"/>
        <v>0</v>
      </c>
      <c r="I421" s="3">
        <f t="shared" si="218"/>
        <v>0</v>
      </c>
    </row>
    <row r="422" spans="1:9" s="2" customFormat="1" hidden="1" x14ac:dyDescent="0.2">
      <c r="A422" s="31" t="s">
        <v>49</v>
      </c>
      <c r="B422" s="63" t="s">
        <v>50</v>
      </c>
      <c r="C422" s="24">
        <v>0</v>
      </c>
      <c r="D422" s="24">
        <f t="shared" ref="D422:H422" si="230">SUM(D426,D427,D428)</f>
        <v>0</v>
      </c>
      <c r="E422" s="24">
        <f t="shared" si="230"/>
        <v>0</v>
      </c>
      <c r="F422" s="24">
        <f t="shared" si="230"/>
        <v>0</v>
      </c>
      <c r="G422" s="24">
        <f t="shared" si="230"/>
        <v>0</v>
      </c>
      <c r="H422" s="25">
        <f t="shared" si="230"/>
        <v>0</v>
      </c>
      <c r="I422" s="3">
        <f t="shared" si="218"/>
        <v>0</v>
      </c>
    </row>
    <row r="423" spans="1:9" s="2" customFormat="1" hidden="1" x14ac:dyDescent="0.2">
      <c r="A423" s="82" t="s">
        <v>1</v>
      </c>
      <c r="B423" s="63"/>
      <c r="C423" s="24"/>
      <c r="D423" s="24"/>
      <c r="E423" s="24"/>
      <c r="F423" s="24"/>
      <c r="G423" s="24"/>
      <c r="H423" s="25"/>
      <c r="I423" s="3">
        <f t="shared" si="218"/>
        <v>0</v>
      </c>
    </row>
    <row r="424" spans="1:9" s="2" customFormat="1" hidden="1" x14ac:dyDescent="0.2">
      <c r="A424" s="32" t="s">
        <v>36</v>
      </c>
      <c r="B424" s="59"/>
      <c r="C424" s="24">
        <v>0</v>
      </c>
      <c r="D424" s="24">
        <f t="shared" ref="D424:H424" si="231">D426+D427+D428-D425</f>
        <v>0</v>
      </c>
      <c r="E424" s="24">
        <f t="shared" si="231"/>
        <v>0</v>
      </c>
      <c r="F424" s="24">
        <f t="shared" si="231"/>
        <v>0</v>
      </c>
      <c r="G424" s="24">
        <f t="shared" si="231"/>
        <v>0</v>
      </c>
      <c r="H424" s="25">
        <f t="shared" si="231"/>
        <v>0</v>
      </c>
      <c r="I424" s="3">
        <f t="shared" si="218"/>
        <v>0</v>
      </c>
    </row>
    <row r="425" spans="1:9" s="2" customFormat="1" hidden="1" x14ac:dyDescent="0.2">
      <c r="A425" s="32" t="s">
        <v>37</v>
      </c>
      <c r="B425" s="59"/>
      <c r="C425" s="24">
        <v>0</v>
      </c>
      <c r="D425" s="24">
        <f t="shared" ref="D425:H428" si="232">SUM(D472,D521,D569,D618)</f>
        <v>0</v>
      </c>
      <c r="E425" s="24">
        <f t="shared" si="232"/>
        <v>0</v>
      </c>
      <c r="F425" s="24">
        <f t="shared" si="232"/>
        <v>0</v>
      </c>
      <c r="G425" s="24">
        <f t="shared" si="232"/>
        <v>0</v>
      </c>
      <c r="H425" s="25">
        <f t="shared" si="232"/>
        <v>0</v>
      </c>
      <c r="I425" s="3">
        <f t="shared" si="218"/>
        <v>0</v>
      </c>
    </row>
    <row r="426" spans="1:9" s="2" customFormat="1" hidden="1" x14ac:dyDescent="0.2">
      <c r="A426" s="20" t="s">
        <v>38</v>
      </c>
      <c r="B426" s="61" t="s">
        <v>51</v>
      </c>
      <c r="C426" s="21">
        <v>0</v>
      </c>
      <c r="D426" s="21">
        <f t="shared" si="232"/>
        <v>0</v>
      </c>
      <c r="E426" s="21">
        <f t="shared" ref="E426:E428" si="233">C426+D426</f>
        <v>0</v>
      </c>
      <c r="F426" s="21">
        <f t="shared" si="232"/>
        <v>0</v>
      </c>
      <c r="G426" s="21">
        <f t="shared" si="232"/>
        <v>0</v>
      </c>
      <c r="H426" s="22">
        <f t="shared" si="232"/>
        <v>0</v>
      </c>
      <c r="I426" s="3">
        <f t="shared" si="218"/>
        <v>0</v>
      </c>
    </row>
    <row r="427" spans="1:9" s="2" customFormat="1" hidden="1" x14ac:dyDescent="0.2">
      <c r="A427" s="20" t="s">
        <v>40</v>
      </c>
      <c r="B427" s="61" t="s">
        <v>52</v>
      </c>
      <c r="C427" s="21">
        <v>0</v>
      </c>
      <c r="D427" s="21">
        <f t="shared" si="232"/>
        <v>0</v>
      </c>
      <c r="E427" s="21">
        <f t="shared" si="233"/>
        <v>0</v>
      </c>
      <c r="F427" s="21">
        <f t="shared" si="232"/>
        <v>0</v>
      </c>
      <c r="G427" s="21">
        <f t="shared" si="232"/>
        <v>0</v>
      </c>
      <c r="H427" s="22">
        <f t="shared" si="232"/>
        <v>0</v>
      </c>
      <c r="I427" s="3">
        <f t="shared" si="218"/>
        <v>0</v>
      </c>
    </row>
    <row r="428" spans="1:9" s="2" customFormat="1" hidden="1" x14ac:dyDescent="0.2">
      <c r="A428" s="20" t="s">
        <v>42</v>
      </c>
      <c r="B428" s="61" t="s">
        <v>53</v>
      </c>
      <c r="C428" s="21">
        <v>0</v>
      </c>
      <c r="D428" s="21">
        <f t="shared" si="232"/>
        <v>0</v>
      </c>
      <c r="E428" s="21">
        <f t="shared" si="233"/>
        <v>0</v>
      </c>
      <c r="F428" s="21">
        <f t="shared" si="232"/>
        <v>0</v>
      </c>
      <c r="G428" s="21">
        <f t="shared" si="232"/>
        <v>0</v>
      </c>
      <c r="H428" s="22">
        <f t="shared" si="232"/>
        <v>0</v>
      </c>
      <c r="I428" s="3">
        <f t="shared" si="218"/>
        <v>0</v>
      </c>
    </row>
    <row r="429" spans="1:9" s="2" customFormat="1" hidden="1" x14ac:dyDescent="0.2">
      <c r="A429" s="83"/>
      <c r="B429" s="95"/>
      <c r="C429" s="21"/>
      <c r="D429" s="21"/>
      <c r="E429" s="21"/>
      <c r="F429" s="21"/>
      <c r="G429" s="21"/>
      <c r="H429" s="22"/>
      <c r="I429" s="3">
        <f t="shared" si="218"/>
        <v>0</v>
      </c>
    </row>
    <row r="430" spans="1:9" s="2" customFormat="1" hidden="1" x14ac:dyDescent="0.2">
      <c r="A430" s="26" t="s">
        <v>54</v>
      </c>
      <c r="B430" s="63" t="s">
        <v>55</v>
      </c>
      <c r="C430" s="24">
        <v>0</v>
      </c>
      <c r="D430" s="24">
        <f>SUM(D477,D526,D574,D623)</f>
        <v>0</v>
      </c>
      <c r="E430" s="24">
        <f>C430+D430</f>
        <v>0</v>
      </c>
      <c r="F430" s="24">
        <f>SUM(F477,F526,F574,F623)</f>
        <v>0</v>
      </c>
      <c r="G430" s="24">
        <f>SUM(G477,G526,G574,G623)</f>
        <v>0</v>
      </c>
      <c r="H430" s="25">
        <f>SUM(H477,H526,H574,H623)</f>
        <v>0</v>
      </c>
      <c r="I430" s="3">
        <f t="shared" si="218"/>
        <v>0</v>
      </c>
    </row>
    <row r="431" spans="1:9" s="2" customFormat="1" hidden="1" x14ac:dyDescent="0.2">
      <c r="A431" s="81"/>
      <c r="B431" s="95"/>
      <c r="C431" s="21"/>
      <c r="D431" s="21"/>
      <c r="E431" s="21"/>
      <c r="F431" s="21"/>
      <c r="G431" s="21"/>
      <c r="H431" s="22"/>
      <c r="I431" s="3">
        <f t="shared" si="218"/>
        <v>0</v>
      </c>
    </row>
    <row r="432" spans="1:9" s="142" customFormat="1" ht="25.5" x14ac:dyDescent="0.2">
      <c r="A432" s="152" t="s">
        <v>66</v>
      </c>
      <c r="B432" s="153"/>
      <c r="C432" s="154">
        <f t="shared" ref="C432:H432" si="234">C433</f>
        <v>6100</v>
      </c>
      <c r="D432" s="154">
        <f t="shared" si="234"/>
        <v>0</v>
      </c>
      <c r="E432" s="154">
        <f t="shared" si="234"/>
        <v>6100</v>
      </c>
      <c r="F432" s="154">
        <f t="shared" si="234"/>
        <v>0</v>
      </c>
      <c r="G432" s="154">
        <f t="shared" si="234"/>
        <v>0</v>
      </c>
      <c r="H432" s="155">
        <f t="shared" si="234"/>
        <v>0</v>
      </c>
      <c r="I432" s="137">
        <f t="shared" si="218"/>
        <v>6100</v>
      </c>
    </row>
    <row r="433" spans="1:11" x14ac:dyDescent="0.2">
      <c r="A433" s="148" t="s">
        <v>61</v>
      </c>
      <c r="B433" s="149"/>
      <c r="C433" s="150">
        <f t="shared" ref="C433:H433" si="235">SUM(C434,C435,C436,C437)</f>
        <v>6100</v>
      </c>
      <c r="D433" s="150">
        <f t="shared" si="235"/>
        <v>0</v>
      </c>
      <c r="E433" s="150">
        <f t="shared" si="235"/>
        <v>6100</v>
      </c>
      <c r="F433" s="150">
        <f t="shared" si="235"/>
        <v>0</v>
      </c>
      <c r="G433" s="150">
        <f t="shared" si="235"/>
        <v>0</v>
      </c>
      <c r="H433" s="151">
        <f t="shared" si="235"/>
        <v>0</v>
      </c>
      <c r="I433" s="119">
        <f t="shared" si="218"/>
        <v>6100</v>
      </c>
    </row>
    <row r="434" spans="1:11" x14ac:dyDescent="0.2">
      <c r="A434" s="20" t="s">
        <v>6</v>
      </c>
      <c r="B434" s="48"/>
      <c r="C434" s="101">
        <v>800</v>
      </c>
      <c r="D434" s="101"/>
      <c r="E434" s="101">
        <f t="shared" ref="E434:E436" si="236">C434+D434</f>
        <v>800</v>
      </c>
      <c r="F434" s="101"/>
      <c r="G434" s="101"/>
      <c r="H434" s="143"/>
      <c r="I434" s="119">
        <f t="shared" si="218"/>
        <v>800</v>
      </c>
    </row>
    <row r="435" spans="1:11" s="2" customFormat="1" hidden="1" x14ac:dyDescent="0.2">
      <c r="A435" s="20" t="s">
        <v>7</v>
      </c>
      <c r="B435" s="94"/>
      <c r="C435" s="21">
        <v>0</v>
      </c>
      <c r="D435" s="21"/>
      <c r="E435" s="21">
        <f t="shared" si="236"/>
        <v>0</v>
      </c>
      <c r="F435" s="21"/>
      <c r="G435" s="21"/>
      <c r="H435" s="22"/>
      <c r="I435" s="3">
        <f t="shared" si="218"/>
        <v>0</v>
      </c>
      <c r="J435" s="2">
        <v>0.98</v>
      </c>
    </row>
    <row r="436" spans="1:11" ht="38.25" x14ac:dyDescent="0.2">
      <c r="A436" s="20" t="s">
        <v>8</v>
      </c>
      <c r="B436" s="48">
        <v>420269</v>
      </c>
      <c r="C436" s="101">
        <f>ROUND(5300*K436,1)</f>
        <v>703.1</v>
      </c>
      <c r="D436" s="101"/>
      <c r="E436" s="101">
        <f t="shared" si="236"/>
        <v>703.1</v>
      </c>
      <c r="F436" s="101"/>
      <c r="G436" s="101"/>
      <c r="H436" s="143"/>
      <c r="I436" s="119">
        <f t="shared" si="218"/>
        <v>703.1</v>
      </c>
      <c r="J436" s="117">
        <v>0.13</v>
      </c>
      <c r="K436" s="117">
        <f>J436/J435</f>
        <v>0.1326530612244898</v>
      </c>
    </row>
    <row r="437" spans="1:11" ht="25.5" x14ac:dyDescent="0.2">
      <c r="A437" s="23" t="s">
        <v>9</v>
      </c>
      <c r="B437" s="49" t="s">
        <v>10</v>
      </c>
      <c r="C437" s="24">
        <f>SUM(C438,C442,C446)</f>
        <v>4596.8999999999996</v>
      </c>
      <c r="D437" s="24">
        <f t="shared" ref="D437:H437" si="237">SUM(D438,D442,D446)</f>
        <v>0</v>
      </c>
      <c r="E437" s="24">
        <f t="shared" si="237"/>
        <v>4596.8999999999996</v>
      </c>
      <c r="F437" s="24">
        <f t="shared" si="237"/>
        <v>0</v>
      </c>
      <c r="G437" s="24">
        <f t="shared" si="237"/>
        <v>0</v>
      </c>
      <c r="H437" s="25">
        <f t="shared" si="237"/>
        <v>0</v>
      </c>
      <c r="I437" s="119">
        <f t="shared" si="218"/>
        <v>4596.8999999999996</v>
      </c>
    </row>
    <row r="438" spans="1:11" x14ac:dyDescent="0.2">
      <c r="A438" s="26" t="s">
        <v>11</v>
      </c>
      <c r="B438" s="50" t="s">
        <v>12</v>
      </c>
      <c r="C438" s="24">
        <f>SUM(C439:C441)</f>
        <v>4596.8999999999996</v>
      </c>
      <c r="D438" s="24">
        <f t="shared" ref="D438:H438" si="238">SUM(D439:D441)</f>
        <v>0</v>
      </c>
      <c r="E438" s="24">
        <f t="shared" si="238"/>
        <v>4596.8999999999996</v>
      </c>
      <c r="F438" s="24">
        <f t="shared" si="238"/>
        <v>0</v>
      </c>
      <c r="G438" s="24">
        <f t="shared" si="238"/>
        <v>0</v>
      </c>
      <c r="H438" s="25">
        <f t="shared" si="238"/>
        <v>0</v>
      </c>
      <c r="I438" s="119">
        <f t="shared" si="218"/>
        <v>4596.8999999999996</v>
      </c>
    </row>
    <row r="439" spans="1:11" x14ac:dyDescent="0.2">
      <c r="A439" s="27" t="s">
        <v>13</v>
      </c>
      <c r="B439" s="51" t="s">
        <v>14</v>
      </c>
      <c r="C439" s="101">
        <f>ROUND(5300*K439,1)</f>
        <v>4596.8999999999996</v>
      </c>
      <c r="D439" s="101"/>
      <c r="E439" s="101">
        <f t="shared" ref="E439:E441" si="239">C439+D439</f>
        <v>4596.8999999999996</v>
      </c>
      <c r="F439" s="101"/>
      <c r="G439" s="101"/>
      <c r="H439" s="143"/>
      <c r="I439" s="119">
        <f t="shared" si="218"/>
        <v>4596.8999999999996</v>
      </c>
      <c r="J439" s="117">
        <v>0.85</v>
      </c>
      <c r="K439" s="117">
        <f>J439/J435</f>
        <v>0.86734693877551017</v>
      </c>
    </row>
    <row r="440" spans="1:11" s="2" customFormat="1" hidden="1" x14ac:dyDescent="0.2">
      <c r="A440" s="27" t="s">
        <v>15</v>
      </c>
      <c r="B440" s="52" t="s">
        <v>16</v>
      </c>
      <c r="C440" s="21">
        <v>0</v>
      </c>
      <c r="D440" s="21"/>
      <c r="E440" s="21">
        <f t="shared" si="239"/>
        <v>0</v>
      </c>
      <c r="F440" s="21"/>
      <c r="G440" s="21"/>
      <c r="H440" s="22"/>
      <c r="I440" s="3">
        <f t="shared" si="218"/>
        <v>0</v>
      </c>
    </row>
    <row r="441" spans="1:11" s="2" customFormat="1" hidden="1" x14ac:dyDescent="0.2">
      <c r="A441" s="27" t="s">
        <v>17</v>
      </c>
      <c r="B441" s="52" t="s">
        <v>18</v>
      </c>
      <c r="C441" s="21">
        <v>0</v>
      </c>
      <c r="D441" s="21"/>
      <c r="E441" s="21">
        <f t="shared" si="239"/>
        <v>0</v>
      </c>
      <c r="F441" s="21"/>
      <c r="G441" s="21"/>
      <c r="H441" s="22"/>
      <c r="I441" s="3">
        <f t="shared" si="218"/>
        <v>0</v>
      </c>
    </row>
    <row r="442" spans="1:11" s="2" customFormat="1" hidden="1" x14ac:dyDescent="0.2">
      <c r="A442" s="26" t="s">
        <v>19</v>
      </c>
      <c r="B442" s="53" t="s">
        <v>20</v>
      </c>
      <c r="C442" s="24">
        <f>SUM(C443:C445)</f>
        <v>0</v>
      </c>
      <c r="D442" s="24">
        <f t="shared" ref="D442:H442" si="240">SUM(D443:D445)</f>
        <v>0</v>
      </c>
      <c r="E442" s="24">
        <f t="shared" si="240"/>
        <v>0</v>
      </c>
      <c r="F442" s="24">
        <f t="shared" si="240"/>
        <v>0</v>
      </c>
      <c r="G442" s="24">
        <f t="shared" si="240"/>
        <v>0</v>
      </c>
      <c r="H442" s="25">
        <f t="shared" si="240"/>
        <v>0</v>
      </c>
      <c r="I442" s="3">
        <f t="shared" si="218"/>
        <v>0</v>
      </c>
    </row>
    <row r="443" spans="1:11" s="2" customFormat="1" hidden="1" x14ac:dyDescent="0.2">
      <c r="A443" s="27" t="s">
        <v>13</v>
      </c>
      <c r="B443" s="52" t="s">
        <v>21</v>
      </c>
      <c r="C443" s="21"/>
      <c r="D443" s="21"/>
      <c r="E443" s="21">
        <f t="shared" ref="E443:E445" si="241">C443+D443</f>
        <v>0</v>
      </c>
      <c r="F443" s="21"/>
      <c r="G443" s="21"/>
      <c r="H443" s="22"/>
      <c r="I443" s="3">
        <f t="shared" si="218"/>
        <v>0</v>
      </c>
      <c r="J443" s="2">
        <v>0.85</v>
      </c>
      <c r="K443" s="2">
        <f>J443/J435</f>
        <v>0.86734693877551017</v>
      </c>
    </row>
    <row r="444" spans="1:11" s="2" customFormat="1" hidden="1" x14ac:dyDescent="0.2">
      <c r="A444" s="27" t="s">
        <v>15</v>
      </c>
      <c r="B444" s="52" t="s">
        <v>22</v>
      </c>
      <c r="C444" s="21"/>
      <c r="D444" s="21"/>
      <c r="E444" s="21">
        <f t="shared" si="241"/>
        <v>0</v>
      </c>
      <c r="F444" s="21"/>
      <c r="G444" s="21"/>
      <c r="H444" s="22"/>
      <c r="I444" s="3">
        <f t="shared" si="218"/>
        <v>0</v>
      </c>
    </row>
    <row r="445" spans="1:11" s="2" customFormat="1" hidden="1" x14ac:dyDescent="0.2">
      <c r="A445" s="27" t="s">
        <v>17</v>
      </c>
      <c r="B445" s="52" t="s">
        <v>23</v>
      </c>
      <c r="C445" s="21">
        <v>0</v>
      </c>
      <c r="D445" s="21"/>
      <c r="E445" s="21">
        <f t="shared" si="241"/>
        <v>0</v>
      </c>
      <c r="F445" s="21"/>
      <c r="G445" s="21"/>
      <c r="H445" s="22"/>
      <c r="I445" s="3">
        <f t="shared" si="218"/>
        <v>0</v>
      </c>
    </row>
    <row r="446" spans="1:11" s="2" customFormat="1" hidden="1" x14ac:dyDescent="0.2">
      <c r="A446" s="26" t="s">
        <v>24</v>
      </c>
      <c r="B446" s="53" t="s">
        <v>25</v>
      </c>
      <c r="C446" s="24">
        <f>SUM(C447:C449)</f>
        <v>0</v>
      </c>
      <c r="D446" s="24">
        <v>0</v>
      </c>
      <c r="E446" s="24">
        <v>0</v>
      </c>
      <c r="F446" s="24">
        <v>0</v>
      </c>
      <c r="G446" s="24">
        <v>0</v>
      </c>
      <c r="H446" s="25">
        <v>0</v>
      </c>
      <c r="I446" s="3">
        <f t="shared" si="218"/>
        <v>0</v>
      </c>
    </row>
    <row r="447" spans="1:11" s="2" customFormat="1" hidden="1" x14ac:dyDescent="0.2">
      <c r="A447" s="27" t="s">
        <v>13</v>
      </c>
      <c r="B447" s="52" t="s">
        <v>26</v>
      </c>
      <c r="C447" s="21">
        <v>0</v>
      </c>
      <c r="D447" s="21"/>
      <c r="E447" s="21">
        <f t="shared" ref="E447:E449" si="242">C447+D447</f>
        <v>0</v>
      </c>
      <c r="F447" s="21"/>
      <c r="G447" s="21"/>
      <c r="H447" s="22"/>
      <c r="I447" s="3">
        <f t="shared" si="218"/>
        <v>0</v>
      </c>
    </row>
    <row r="448" spans="1:11" s="2" customFormat="1" hidden="1" x14ac:dyDescent="0.2">
      <c r="A448" s="27" t="s">
        <v>15</v>
      </c>
      <c r="B448" s="52" t="s">
        <v>27</v>
      </c>
      <c r="C448" s="21">
        <v>0</v>
      </c>
      <c r="D448" s="21"/>
      <c r="E448" s="21">
        <f t="shared" si="242"/>
        <v>0</v>
      </c>
      <c r="F448" s="21"/>
      <c r="G448" s="21"/>
      <c r="H448" s="22"/>
      <c r="I448" s="3">
        <f t="shared" si="218"/>
        <v>0</v>
      </c>
    </row>
    <row r="449" spans="1:11" s="2" customFormat="1" hidden="1" x14ac:dyDescent="0.2">
      <c r="A449" s="27" t="s">
        <v>17</v>
      </c>
      <c r="B449" s="52" t="s">
        <v>28</v>
      </c>
      <c r="C449" s="21">
        <v>0</v>
      </c>
      <c r="D449" s="21"/>
      <c r="E449" s="21">
        <f t="shared" si="242"/>
        <v>0</v>
      </c>
      <c r="F449" s="21"/>
      <c r="G449" s="21"/>
      <c r="H449" s="22"/>
      <c r="I449" s="3">
        <f t="shared" si="218"/>
        <v>0</v>
      </c>
    </row>
    <row r="450" spans="1:11" x14ac:dyDescent="0.2">
      <c r="A450" s="148" t="s">
        <v>80</v>
      </c>
      <c r="B450" s="149"/>
      <c r="C450" s="150">
        <f t="shared" ref="C450:H450" si="243">SUM(C451,C454,C477)</f>
        <v>6100</v>
      </c>
      <c r="D450" s="150">
        <f t="shared" si="243"/>
        <v>0</v>
      </c>
      <c r="E450" s="150">
        <f t="shared" si="243"/>
        <v>6100</v>
      </c>
      <c r="F450" s="150">
        <f t="shared" si="243"/>
        <v>0</v>
      </c>
      <c r="G450" s="150">
        <f t="shared" si="243"/>
        <v>0</v>
      </c>
      <c r="H450" s="151">
        <f t="shared" si="243"/>
        <v>0</v>
      </c>
      <c r="I450" s="119">
        <f t="shared" si="218"/>
        <v>6100</v>
      </c>
    </row>
    <row r="451" spans="1:11" s="2" customFormat="1" hidden="1" x14ac:dyDescent="0.2">
      <c r="A451" s="31" t="s">
        <v>30</v>
      </c>
      <c r="B451" s="55">
        <v>20</v>
      </c>
      <c r="C451" s="24">
        <v>0</v>
      </c>
      <c r="D451" s="24">
        <f t="shared" ref="D451:H451" si="244">SUM(D452)</f>
        <v>0</v>
      </c>
      <c r="E451" s="24">
        <f t="shared" si="244"/>
        <v>0</v>
      </c>
      <c r="F451" s="24">
        <f t="shared" si="244"/>
        <v>0</v>
      </c>
      <c r="G451" s="24">
        <f t="shared" si="244"/>
        <v>0</v>
      </c>
      <c r="H451" s="25">
        <f t="shared" si="244"/>
        <v>0</v>
      </c>
      <c r="I451" s="3">
        <f t="shared" si="218"/>
        <v>0</v>
      </c>
    </row>
    <row r="452" spans="1:11" s="2" customFormat="1" hidden="1" x14ac:dyDescent="0.2">
      <c r="A452" s="27" t="s">
        <v>31</v>
      </c>
      <c r="B452" s="56" t="s">
        <v>32</v>
      </c>
      <c r="C452" s="21">
        <v>0</v>
      </c>
      <c r="D452" s="21"/>
      <c r="E452" s="21">
        <f>C452+D452</f>
        <v>0</v>
      </c>
      <c r="F452" s="21"/>
      <c r="G452" s="21"/>
      <c r="H452" s="22"/>
      <c r="I452" s="3">
        <f t="shared" si="218"/>
        <v>0</v>
      </c>
    </row>
    <row r="453" spans="1:11" s="2" customFormat="1" hidden="1" x14ac:dyDescent="0.2">
      <c r="A453" s="27"/>
      <c r="B453" s="51"/>
      <c r="C453" s="21"/>
      <c r="D453" s="21"/>
      <c r="E453" s="21"/>
      <c r="F453" s="21"/>
      <c r="G453" s="21"/>
      <c r="H453" s="22"/>
      <c r="I453" s="3">
        <f t="shared" si="218"/>
        <v>0</v>
      </c>
    </row>
    <row r="454" spans="1:11" ht="25.5" x14ac:dyDescent="0.2">
      <c r="A454" s="31" t="s">
        <v>33</v>
      </c>
      <c r="B454" s="57">
        <v>58</v>
      </c>
      <c r="C454" s="24">
        <f>SUM(C455,C462,C469)</f>
        <v>6100</v>
      </c>
      <c r="D454" s="24">
        <f t="shared" ref="D454:H454" si="245">SUM(D455,D462,D469)</f>
        <v>0</v>
      </c>
      <c r="E454" s="24">
        <f t="shared" si="245"/>
        <v>6100</v>
      </c>
      <c r="F454" s="24">
        <f t="shared" si="245"/>
        <v>0</v>
      </c>
      <c r="G454" s="24">
        <f t="shared" si="245"/>
        <v>0</v>
      </c>
      <c r="H454" s="25">
        <f t="shared" si="245"/>
        <v>0</v>
      </c>
      <c r="I454" s="119">
        <f t="shared" si="218"/>
        <v>6100</v>
      </c>
    </row>
    <row r="455" spans="1:11" x14ac:dyDescent="0.2">
      <c r="A455" s="31" t="s">
        <v>34</v>
      </c>
      <c r="B455" s="58" t="s">
        <v>35</v>
      </c>
      <c r="C455" s="24">
        <f t="shared" ref="C455:H455" si="246">SUM(C459,C460,C461)</f>
        <v>6100</v>
      </c>
      <c r="D455" s="24">
        <f t="shared" si="246"/>
        <v>0</v>
      </c>
      <c r="E455" s="24">
        <f t="shared" si="246"/>
        <v>6100</v>
      </c>
      <c r="F455" s="24">
        <f t="shared" si="246"/>
        <v>0</v>
      </c>
      <c r="G455" s="24">
        <f t="shared" si="246"/>
        <v>0</v>
      </c>
      <c r="H455" s="25">
        <f t="shared" si="246"/>
        <v>0</v>
      </c>
      <c r="I455" s="119">
        <f t="shared" si="218"/>
        <v>6100</v>
      </c>
    </row>
    <row r="456" spans="1:11" s="2" customFormat="1" hidden="1" x14ac:dyDescent="0.2">
      <c r="A456" s="32" t="s">
        <v>1</v>
      </c>
      <c r="B456" s="59"/>
      <c r="C456" s="24"/>
      <c r="D456" s="24"/>
      <c r="E456" s="24"/>
      <c r="F456" s="24"/>
      <c r="G456" s="24"/>
      <c r="H456" s="25"/>
      <c r="I456" s="3">
        <f t="shared" si="218"/>
        <v>0</v>
      </c>
    </row>
    <row r="457" spans="1:11" s="2" customFormat="1" hidden="1" x14ac:dyDescent="0.2">
      <c r="A457" s="32" t="s">
        <v>36</v>
      </c>
      <c r="B457" s="59"/>
      <c r="C457" s="24">
        <v>0</v>
      </c>
      <c r="D457" s="24">
        <f t="shared" ref="D457:H457" si="247">D459+D460+D461-D458</f>
        <v>0</v>
      </c>
      <c r="E457" s="24">
        <f t="shared" si="247"/>
        <v>0</v>
      </c>
      <c r="F457" s="24">
        <f t="shared" si="247"/>
        <v>0</v>
      </c>
      <c r="G457" s="24">
        <f t="shared" si="247"/>
        <v>0</v>
      </c>
      <c r="H457" s="25">
        <f t="shared" si="247"/>
        <v>0</v>
      </c>
      <c r="I457" s="3">
        <f t="shared" si="218"/>
        <v>0</v>
      </c>
    </row>
    <row r="458" spans="1:11" x14ac:dyDescent="0.2">
      <c r="A458" s="32" t="s">
        <v>37</v>
      </c>
      <c r="B458" s="59"/>
      <c r="C458" s="24">
        <v>6100</v>
      </c>
      <c r="D458" s="24"/>
      <c r="E458" s="24">
        <f t="shared" ref="E458:E461" si="248">C458+D458</f>
        <v>6100</v>
      </c>
      <c r="F458" s="24"/>
      <c r="G458" s="24"/>
      <c r="H458" s="25"/>
      <c r="I458" s="119">
        <f t="shared" si="218"/>
        <v>6100</v>
      </c>
    </row>
    <row r="459" spans="1:11" x14ac:dyDescent="0.2">
      <c r="A459" s="20" t="s">
        <v>38</v>
      </c>
      <c r="B459" s="60" t="s">
        <v>39</v>
      </c>
      <c r="C459" s="101">
        <f>ROUND(6100*K459,1)</f>
        <v>915</v>
      </c>
      <c r="D459" s="101"/>
      <c r="E459" s="101">
        <f t="shared" si="248"/>
        <v>915</v>
      </c>
      <c r="F459" s="101"/>
      <c r="G459" s="101"/>
      <c r="H459" s="143"/>
      <c r="I459" s="119">
        <f t="shared" si="218"/>
        <v>915</v>
      </c>
      <c r="K459" s="117">
        <v>0.15</v>
      </c>
    </row>
    <row r="460" spans="1:11" x14ac:dyDescent="0.2">
      <c r="A460" s="20" t="s">
        <v>40</v>
      </c>
      <c r="B460" s="60" t="s">
        <v>41</v>
      </c>
      <c r="C460" s="101">
        <f>ROUND(6100*K460,1)</f>
        <v>5185</v>
      </c>
      <c r="D460" s="101"/>
      <c r="E460" s="101">
        <f t="shared" si="248"/>
        <v>5185</v>
      </c>
      <c r="F460" s="101"/>
      <c r="G460" s="101"/>
      <c r="H460" s="143"/>
      <c r="I460" s="119">
        <f t="shared" si="218"/>
        <v>5185</v>
      </c>
      <c r="K460" s="117">
        <v>0.85</v>
      </c>
    </row>
    <row r="461" spans="1:11" s="2" customFormat="1" hidden="1" x14ac:dyDescent="0.2">
      <c r="A461" s="20" t="s">
        <v>42</v>
      </c>
      <c r="B461" s="61" t="s">
        <v>43</v>
      </c>
      <c r="C461" s="21"/>
      <c r="D461" s="21"/>
      <c r="E461" s="21">
        <f t="shared" si="248"/>
        <v>0</v>
      </c>
      <c r="F461" s="21"/>
      <c r="G461" s="21"/>
      <c r="H461" s="22"/>
      <c r="I461" s="3">
        <f t="shared" si="218"/>
        <v>0</v>
      </c>
    </row>
    <row r="462" spans="1:11" s="2" customFormat="1" hidden="1" x14ac:dyDescent="0.2">
      <c r="A462" s="31" t="s">
        <v>44</v>
      </c>
      <c r="B462" s="62" t="s">
        <v>45</v>
      </c>
      <c r="C462" s="24">
        <f t="shared" ref="C462:H462" si="249">SUM(C466,C467,C468)</f>
        <v>0</v>
      </c>
      <c r="D462" s="24">
        <f t="shared" si="249"/>
        <v>0</v>
      </c>
      <c r="E462" s="24">
        <f t="shared" si="249"/>
        <v>0</v>
      </c>
      <c r="F462" s="24">
        <f t="shared" si="249"/>
        <v>0</v>
      </c>
      <c r="G462" s="24">
        <f t="shared" si="249"/>
        <v>0</v>
      </c>
      <c r="H462" s="25">
        <f t="shared" si="249"/>
        <v>0</v>
      </c>
      <c r="I462" s="3">
        <f t="shared" si="218"/>
        <v>0</v>
      </c>
    </row>
    <row r="463" spans="1:11" s="2" customFormat="1" hidden="1" x14ac:dyDescent="0.2">
      <c r="A463" s="82" t="s">
        <v>1</v>
      </c>
      <c r="B463" s="62"/>
      <c r="C463" s="24"/>
      <c r="D463" s="24"/>
      <c r="E463" s="24"/>
      <c r="F463" s="24"/>
      <c r="G463" s="24"/>
      <c r="H463" s="25"/>
      <c r="I463" s="3">
        <f t="shared" si="218"/>
        <v>0</v>
      </c>
    </row>
    <row r="464" spans="1:11" s="2" customFormat="1" hidden="1" x14ac:dyDescent="0.2">
      <c r="A464" s="32" t="s">
        <v>36</v>
      </c>
      <c r="B464" s="59"/>
      <c r="C464" s="24">
        <v>0</v>
      </c>
      <c r="D464" s="24">
        <f t="shared" ref="D464:H464" si="250">D466+D467+D468-D465</f>
        <v>0</v>
      </c>
      <c r="E464" s="24">
        <f t="shared" si="250"/>
        <v>0</v>
      </c>
      <c r="F464" s="24">
        <f t="shared" si="250"/>
        <v>0</v>
      </c>
      <c r="G464" s="24">
        <f t="shared" si="250"/>
        <v>0</v>
      </c>
      <c r="H464" s="25">
        <f t="shared" si="250"/>
        <v>0</v>
      </c>
      <c r="I464" s="3">
        <f t="shared" si="218"/>
        <v>0</v>
      </c>
    </row>
    <row r="465" spans="1:11" s="2" customFormat="1" hidden="1" x14ac:dyDescent="0.2">
      <c r="A465" s="32" t="s">
        <v>37</v>
      </c>
      <c r="B465" s="59"/>
      <c r="C465" s="24"/>
      <c r="D465" s="24"/>
      <c r="E465" s="24">
        <f t="shared" ref="E465:E468" si="251">C465+D465</f>
        <v>0</v>
      </c>
      <c r="F465" s="24"/>
      <c r="G465" s="24"/>
      <c r="H465" s="25"/>
      <c r="I465" s="3">
        <f t="shared" si="218"/>
        <v>0</v>
      </c>
    </row>
    <row r="466" spans="1:11" s="2" customFormat="1" hidden="1" x14ac:dyDescent="0.2">
      <c r="A466" s="20" t="s">
        <v>38</v>
      </c>
      <c r="B466" s="61" t="s">
        <v>46</v>
      </c>
      <c r="C466" s="21"/>
      <c r="D466" s="21"/>
      <c r="E466" s="21">
        <f t="shared" si="251"/>
        <v>0</v>
      </c>
      <c r="F466" s="21"/>
      <c r="G466" s="21"/>
      <c r="H466" s="22"/>
      <c r="I466" s="3">
        <f t="shared" ref="I466:I475" si="252">SUM(E466:H466)</f>
        <v>0</v>
      </c>
      <c r="K466" s="2">
        <v>0.15</v>
      </c>
    </row>
    <row r="467" spans="1:11" s="2" customFormat="1" hidden="1" x14ac:dyDescent="0.2">
      <c r="A467" s="20" t="s">
        <v>40</v>
      </c>
      <c r="B467" s="61" t="s">
        <v>47</v>
      </c>
      <c r="C467" s="21"/>
      <c r="D467" s="21"/>
      <c r="E467" s="21">
        <f t="shared" si="251"/>
        <v>0</v>
      </c>
      <c r="F467" s="21"/>
      <c r="G467" s="21"/>
      <c r="H467" s="22"/>
      <c r="I467" s="3">
        <f t="shared" si="252"/>
        <v>0</v>
      </c>
      <c r="K467" s="2">
        <v>0.85</v>
      </c>
    </row>
    <row r="468" spans="1:11" s="2" customFormat="1" hidden="1" x14ac:dyDescent="0.2">
      <c r="A468" s="20" t="s">
        <v>42</v>
      </c>
      <c r="B468" s="61" t="s">
        <v>48</v>
      </c>
      <c r="C468" s="21"/>
      <c r="D468" s="21"/>
      <c r="E468" s="21">
        <f t="shared" si="251"/>
        <v>0</v>
      </c>
      <c r="F468" s="21"/>
      <c r="G468" s="21"/>
      <c r="H468" s="22"/>
      <c r="I468" s="3">
        <f t="shared" si="252"/>
        <v>0</v>
      </c>
    </row>
    <row r="469" spans="1:11" s="2" customFormat="1" hidden="1" x14ac:dyDescent="0.2">
      <c r="A469" s="31" t="s">
        <v>49</v>
      </c>
      <c r="B469" s="63" t="s">
        <v>50</v>
      </c>
      <c r="C469" s="24">
        <f t="shared" ref="C469:H469" si="253">SUM(C473,C474,C475)</f>
        <v>0</v>
      </c>
      <c r="D469" s="24">
        <f t="shared" si="253"/>
        <v>0</v>
      </c>
      <c r="E469" s="24">
        <f t="shared" si="253"/>
        <v>0</v>
      </c>
      <c r="F469" s="24">
        <f t="shared" si="253"/>
        <v>0</v>
      </c>
      <c r="G469" s="24">
        <f t="shared" si="253"/>
        <v>0</v>
      </c>
      <c r="H469" s="25">
        <f t="shared" si="253"/>
        <v>0</v>
      </c>
      <c r="I469" s="3">
        <f t="shared" si="252"/>
        <v>0</v>
      </c>
    </row>
    <row r="470" spans="1:11" s="2" customFormat="1" hidden="1" x14ac:dyDescent="0.2">
      <c r="A470" s="82" t="s">
        <v>1</v>
      </c>
      <c r="B470" s="63"/>
      <c r="C470" s="24"/>
      <c r="D470" s="24"/>
      <c r="E470" s="24"/>
      <c r="F470" s="24"/>
      <c r="G470" s="24"/>
      <c r="H470" s="25"/>
      <c r="I470" s="3">
        <f t="shared" si="252"/>
        <v>0</v>
      </c>
    </row>
    <row r="471" spans="1:11" s="2" customFormat="1" hidden="1" x14ac:dyDescent="0.2">
      <c r="A471" s="32" t="s">
        <v>36</v>
      </c>
      <c r="B471" s="59"/>
      <c r="C471" s="24">
        <v>0</v>
      </c>
      <c r="D471" s="24">
        <f t="shared" ref="D471:H471" si="254">D473+D474+D475-D472</f>
        <v>0</v>
      </c>
      <c r="E471" s="24">
        <f t="shared" si="254"/>
        <v>0</v>
      </c>
      <c r="F471" s="24">
        <f t="shared" si="254"/>
        <v>0</v>
      </c>
      <c r="G471" s="24">
        <f t="shared" si="254"/>
        <v>0</v>
      </c>
      <c r="H471" s="25">
        <f t="shared" si="254"/>
        <v>0</v>
      </c>
      <c r="I471" s="3">
        <f t="shared" si="252"/>
        <v>0</v>
      </c>
    </row>
    <row r="472" spans="1:11" s="2" customFormat="1" hidden="1" x14ac:dyDescent="0.2">
      <c r="A472" s="32" t="s">
        <v>37</v>
      </c>
      <c r="B472" s="59"/>
      <c r="C472" s="24"/>
      <c r="D472" s="24"/>
      <c r="E472" s="24">
        <f t="shared" ref="E472:E475" si="255">C472+D472</f>
        <v>0</v>
      </c>
      <c r="F472" s="24"/>
      <c r="G472" s="24"/>
      <c r="H472" s="25"/>
      <c r="I472" s="3">
        <f t="shared" si="252"/>
        <v>0</v>
      </c>
    </row>
    <row r="473" spans="1:11" s="2" customFormat="1" hidden="1" x14ac:dyDescent="0.2">
      <c r="A473" s="20" t="s">
        <v>38</v>
      </c>
      <c r="B473" s="61" t="s">
        <v>51</v>
      </c>
      <c r="C473" s="21"/>
      <c r="D473" s="21"/>
      <c r="E473" s="21">
        <f t="shared" si="255"/>
        <v>0</v>
      </c>
      <c r="F473" s="21"/>
      <c r="G473" s="21"/>
      <c r="H473" s="22"/>
      <c r="I473" s="3">
        <f t="shared" si="252"/>
        <v>0</v>
      </c>
      <c r="K473" s="2">
        <v>0.15</v>
      </c>
    </row>
    <row r="474" spans="1:11" s="2" customFormat="1" hidden="1" x14ac:dyDescent="0.2">
      <c r="A474" s="20" t="s">
        <v>40</v>
      </c>
      <c r="B474" s="61" t="s">
        <v>52</v>
      </c>
      <c r="C474" s="21"/>
      <c r="D474" s="21"/>
      <c r="E474" s="21">
        <f t="shared" si="255"/>
        <v>0</v>
      </c>
      <c r="F474" s="21"/>
      <c r="G474" s="21"/>
      <c r="H474" s="22"/>
      <c r="I474" s="3">
        <f t="shared" si="252"/>
        <v>0</v>
      </c>
      <c r="K474" s="2">
        <v>0.85</v>
      </c>
    </row>
    <row r="475" spans="1:11" s="2" customFormat="1" hidden="1" x14ac:dyDescent="0.2">
      <c r="A475" s="20" t="s">
        <v>42</v>
      </c>
      <c r="B475" s="61" t="s">
        <v>53</v>
      </c>
      <c r="C475" s="21"/>
      <c r="D475" s="21"/>
      <c r="E475" s="21">
        <f t="shared" si="255"/>
        <v>0</v>
      </c>
      <c r="F475" s="21"/>
      <c r="G475" s="21"/>
      <c r="H475" s="22"/>
      <c r="I475" s="3">
        <f t="shared" si="252"/>
        <v>0</v>
      </c>
    </row>
    <row r="476" spans="1:11" s="2" customFormat="1" hidden="1" x14ac:dyDescent="0.2">
      <c r="A476" s="83"/>
      <c r="B476" s="95"/>
      <c r="C476" s="21"/>
      <c r="D476" s="21"/>
      <c r="E476" s="21"/>
      <c r="F476" s="21"/>
      <c r="G476" s="21"/>
      <c r="H476" s="22"/>
      <c r="I476" s="3">
        <f t="shared" ref="I476:I481" si="256">SUM(E476:H476)</f>
        <v>0</v>
      </c>
    </row>
    <row r="477" spans="1:11" s="2" customFormat="1" hidden="1" x14ac:dyDescent="0.2">
      <c r="A477" s="26" t="s">
        <v>54</v>
      </c>
      <c r="B477" s="63" t="s">
        <v>55</v>
      </c>
      <c r="C477" s="24">
        <v>0</v>
      </c>
      <c r="D477" s="24"/>
      <c r="E477" s="24">
        <f>C477+D477</f>
        <v>0</v>
      </c>
      <c r="F477" s="24"/>
      <c r="G477" s="24"/>
      <c r="H477" s="25"/>
      <c r="I477" s="3">
        <f t="shared" si="256"/>
        <v>0</v>
      </c>
    </row>
    <row r="478" spans="1:11" s="2" customFormat="1" hidden="1" x14ac:dyDescent="0.2">
      <c r="A478" s="83"/>
      <c r="B478" s="95"/>
      <c r="C478" s="21"/>
      <c r="D478" s="21"/>
      <c r="E478" s="21"/>
      <c r="F478" s="21"/>
      <c r="G478" s="21"/>
      <c r="H478" s="22"/>
      <c r="I478" s="3">
        <f t="shared" si="256"/>
        <v>0</v>
      </c>
    </row>
    <row r="479" spans="1:11" s="2" customFormat="1" hidden="1" x14ac:dyDescent="0.2">
      <c r="A479" s="26" t="s">
        <v>56</v>
      </c>
      <c r="B479" s="63"/>
      <c r="C479" s="24">
        <f t="shared" ref="C479:H479" si="257">C432-C450</f>
        <v>0</v>
      </c>
      <c r="D479" s="24">
        <f t="shared" si="257"/>
        <v>0</v>
      </c>
      <c r="E479" s="24">
        <f t="shared" si="257"/>
        <v>0</v>
      </c>
      <c r="F479" s="24">
        <f t="shared" si="257"/>
        <v>0</v>
      </c>
      <c r="G479" s="24">
        <f t="shared" si="257"/>
        <v>0</v>
      </c>
      <c r="H479" s="25">
        <f t="shared" si="257"/>
        <v>0</v>
      </c>
      <c r="I479" s="3">
        <f t="shared" si="256"/>
        <v>0</v>
      </c>
    </row>
    <row r="480" spans="1:11" s="2" customFormat="1" hidden="1" x14ac:dyDescent="0.2">
      <c r="A480" s="81"/>
      <c r="B480" s="95"/>
      <c r="C480" s="21"/>
      <c r="D480" s="21"/>
      <c r="E480" s="21"/>
      <c r="F480" s="21"/>
      <c r="G480" s="21"/>
      <c r="H480" s="22"/>
      <c r="I480" s="3">
        <f t="shared" si="256"/>
        <v>0</v>
      </c>
    </row>
    <row r="481" spans="1:11" s="142" customFormat="1" ht="25.5" x14ac:dyDescent="0.2">
      <c r="A481" s="152" t="s">
        <v>67</v>
      </c>
      <c r="B481" s="153"/>
      <c r="C481" s="154">
        <f t="shared" ref="C481:H481" si="258">C482</f>
        <v>5600</v>
      </c>
      <c r="D481" s="154">
        <f t="shared" si="258"/>
        <v>0</v>
      </c>
      <c r="E481" s="154">
        <f t="shared" si="258"/>
        <v>5600</v>
      </c>
      <c r="F481" s="154">
        <f t="shared" si="258"/>
        <v>0</v>
      </c>
      <c r="G481" s="154">
        <f t="shared" si="258"/>
        <v>0</v>
      </c>
      <c r="H481" s="155">
        <f t="shared" si="258"/>
        <v>0</v>
      </c>
      <c r="I481" s="137">
        <f t="shared" si="256"/>
        <v>5600</v>
      </c>
    </row>
    <row r="482" spans="1:11" x14ac:dyDescent="0.2">
      <c r="A482" s="148" t="s">
        <v>61</v>
      </c>
      <c r="B482" s="149"/>
      <c r="C482" s="150">
        <f t="shared" ref="C482:H482" si="259">SUM(C483,C484,C485,C486)</f>
        <v>5600</v>
      </c>
      <c r="D482" s="150">
        <f t="shared" si="259"/>
        <v>0</v>
      </c>
      <c r="E482" s="150">
        <f t="shared" si="259"/>
        <v>5600</v>
      </c>
      <c r="F482" s="150">
        <f t="shared" si="259"/>
        <v>0</v>
      </c>
      <c r="G482" s="150">
        <f t="shared" si="259"/>
        <v>0</v>
      </c>
      <c r="H482" s="151">
        <f t="shared" si="259"/>
        <v>0</v>
      </c>
      <c r="I482" s="119">
        <f t="shared" ref="I482:I524" si="260">SUM(E482:H482)</f>
        <v>5600</v>
      </c>
    </row>
    <row r="483" spans="1:11" x14ac:dyDescent="0.2">
      <c r="A483" s="20" t="s">
        <v>6</v>
      </c>
      <c r="B483" s="48"/>
      <c r="C483" s="101">
        <v>1050</v>
      </c>
      <c r="D483" s="101"/>
      <c r="E483" s="101">
        <f t="shared" ref="E483:E485" si="261">C483+D483</f>
        <v>1050</v>
      </c>
      <c r="F483" s="101"/>
      <c r="G483" s="101"/>
      <c r="H483" s="143"/>
      <c r="I483" s="119">
        <f t="shared" si="260"/>
        <v>1050</v>
      </c>
    </row>
    <row r="484" spans="1:11" s="2" customFormat="1" hidden="1" x14ac:dyDescent="0.2">
      <c r="A484" s="20" t="s">
        <v>7</v>
      </c>
      <c r="B484" s="94"/>
      <c r="C484" s="21">
        <v>0</v>
      </c>
      <c r="D484" s="21"/>
      <c r="E484" s="21">
        <f t="shared" si="261"/>
        <v>0</v>
      </c>
      <c r="F484" s="21"/>
      <c r="G484" s="21"/>
      <c r="H484" s="22"/>
      <c r="I484" s="3">
        <f t="shared" si="260"/>
        <v>0</v>
      </c>
      <c r="J484" s="2">
        <v>0.98</v>
      </c>
    </row>
    <row r="485" spans="1:11" ht="38.25" x14ac:dyDescent="0.2">
      <c r="A485" s="20" t="s">
        <v>8</v>
      </c>
      <c r="B485" s="48">
        <v>420269</v>
      </c>
      <c r="C485" s="101">
        <f>ROUND(4550*K485,1)</f>
        <v>603.6</v>
      </c>
      <c r="D485" s="101"/>
      <c r="E485" s="101">
        <f t="shared" si="261"/>
        <v>603.6</v>
      </c>
      <c r="F485" s="101"/>
      <c r="G485" s="101"/>
      <c r="H485" s="143"/>
      <c r="I485" s="119">
        <f t="shared" si="260"/>
        <v>603.6</v>
      </c>
      <c r="J485" s="117">
        <v>0.13</v>
      </c>
      <c r="K485" s="117">
        <f>J485/J484</f>
        <v>0.1326530612244898</v>
      </c>
    </row>
    <row r="486" spans="1:11" ht="25.5" x14ac:dyDescent="0.2">
      <c r="A486" s="23" t="s">
        <v>9</v>
      </c>
      <c r="B486" s="49" t="s">
        <v>10</v>
      </c>
      <c r="C486" s="24">
        <f>SUM(C487,C491,C495)</f>
        <v>3946.4</v>
      </c>
      <c r="D486" s="24">
        <f t="shared" ref="D486:H486" si="262">SUM(D487,D491,D495)</f>
        <v>0</v>
      </c>
      <c r="E486" s="24">
        <f t="shared" si="262"/>
        <v>3946.4</v>
      </c>
      <c r="F486" s="24">
        <f t="shared" si="262"/>
        <v>0</v>
      </c>
      <c r="G486" s="24">
        <f t="shared" si="262"/>
        <v>0</v>
      </c>
      <c r="H486" s="25">
        <f t="shared" si="262"/>
        <v>0</v>
      </c>
      <c r="I486" s="119">
        <f t="shared" si="260"/>
        <v>3946.4</v>
      </c>
    </row>
    <row r="487" spans="1:11" s="2" customFormat="1" hidden="1" x14ac:dyDescent="0.2">
      <c r="A487" s="26" t="s">
        <v>11</v>
      </c>
      <c r="B487" s="50" t="s">
        <v>12</v>
      </c>
      <c r="C487" s="24">
        <f>SUM(C488:C490)</f>
        <v>0</v>
      </c>
      <c r="D487" s="24">
        <f t="shared" ref="D487:H487" si="263">SUM(D488:D490)</f>
        <v>0</v>
      </c>
      <c r="E487" s="24">
        <f t="shared" si="263"/>
        <v>0</v>
      </c>
      <c r="F487" s="24">
        <f t="shared" si="263"/>
        <v>0</v>
      </c>
      <c r="G487" s="24">
        <f t="shared" si="263"/>
        <v>0</v>
      </c>
      <c r="H487" s="25">
        <f t="shared" si="263"/>
        <v>0</v>
      </c>
      <c r="I487" s="3">
        <f t="shared" si="260"/>
        <v>0</v>
      </c>
    </row>
    <row r="488" spans="1:11" s="2" customFormat="1" hidden="1" x14ac:dyDescent="0.2">
      <c r="A488" s="27" t="s">
        <v>13</v>
      </c>
      <c r="B488" s="51" t="s">
        <v>14</v>
      </c>
      <c r="C488" s="21">
        <v>0</v>
      </c>
      <c r="D488" s="21"/>
      <c r="E488" s="21">
        <f t="shared" ref="E488:E490" si="264">C488+D488</f>
        <v>0</v>
      </c>
      <c r="F488" s="21"/>
      <c r="G488" s="21"/>
      <c r="H488" s="22"/>
      <c r="I488" s="3">
        <f t="shared" si="260"/>
        <v>0</v>
      </c>
    </row>
    <row r="489" spans="1:11" s="2" customFormat="1" hidden="1" x14ac:dyDescent="0.2">
      <c r="A489" s="27" t="s">
        <v>15</v>
      </c>
      <c r="B489" s="52" t="s">
        <v>16</v>
      </c>
      <c r="C489" s="21">
        <v>0</v>
      </c>
      <c r="D489" s="21"/>
      <c r="E489" s="21">
        <f t="shared" si="264"/>
        <v>0</v>
      </c>
      <c r="F489" s="21"/>
      <c r="G489" s="21"/>
      <c r="H489" s="22"/>
      <c r="I489" s="3">
        <f t="shared" si="260"/>
        <v>0</v>
      </c>
    </row>
    <row r="490" spans="1:11" s="2" customFormat="1" hidden="1" x14ac:dyDescent="0.2">
      <c r="A490" s="27" t="s">
        <v>17</v>
      </c>
      <c r="B490" s="52" t="s">
        <v>18</v>
      </c>
      <c r="C490" s="21">
        <v>0</v>
      </c>
      <c r="D490" s="21"/>
      <c r="E490" s="21">
        <f t="shared" si="264"/>
        <v>0</v>
      </c>
      <c r="F490" s="21"/>
      <c r="G490" s="21"/>
      <c r="H490" s="22"/>
      <c r="I490" s="3">
        <f t="shared" si="260"/>
        <v>0</v>
      </c>
    </row>
    <row r="491" spans="1:11" x14ac:dyDescent="0.2">
      <c r="A491" s="26" t="s">
        <v>19</v>
      </c>
      <c r="B491" s="53" t="s">
        <v>20</v>
      </c>
      <c r="C491" s="24">
        <f>SUM(C492:C494)</f>
        <v>3946.4</v>
      </c>
      <c r="D491" s="24">
        <f t="shared" ref="D491:H491" si="265">SUM(D492:D494)</f>
        <v>0</v>
      </c>
      <c r="E491" s="24">
        <f t="shared" si="265"/>
        <v>3946.4</v>
      </c>
      <c r="F491" s="24">
        <f t="shared" si="265"/>
        <v>0</v>
      </c>
      <c r="G491" s="24">
        <f t="shared" si="265"/>
        <v>0</v>
      </c>
      <c r="H491" s="25">
        <f t="shared" si="265"/>
        <v>0</v>
      </c>
      <c r="I491" s="119">
        <f t="shared" si="260"/>
        <v>3946.4</v>
      </c>
    </row>
    <row r="492" spans="1:11" x14ac:dyDescent="0.2">
      <c r="A492" s="27" t="s">
        <v>13</v>
      </c>
      <c r="B492" s="52" t="s">
        <v>21</v>
      </c>
      <c r="C492" s="101">
        <f>ROUND(4550*K492,1)</f>
        <v>3946.4</v>
      </c>
      <c r="D492" s="101"/>
      <c r="E492" s="101">
        <f t="shared" ref="E492:E494" si="266">C492+D492</f>
        <v>3946.4</v>
      </c>
      <c r="F492" s="101"/>
      <c r="G492" s="101"/>
      <c r="H492" s="143"/>
      <c r="I492" s="119">
        <f t="shared" si="260"/>
        <v>3946.4</v>
      </c>
      <c r="J492" s="117">
        <v>0.85</v>
      </c>
      <c r="K492" s="117">
        <f>J492/J484</f>
        <v>0.86734693877551017</v>
      </c>
    </row>
    <row r="493" spans="1:11" s="2" customFormat="1" hidden="1" x14ac:dyDescent="0.2">
      <c r="A493" s="27" t="s">
        <v>15</v>
      </c>
      <c r="B493" s="52" t="s">
        <v>22</v>
      </c>
      <c r="C493" s="21"/>
      <c r="D493" s="21"/>
      <c r="E493" s="21">
        <f t="shared" si="266"/>
        <v>0</v>
      </c>
      <c r="F493" s="21"/>
      <c r="G493" s="21"/>
      <c r="H493" s="22"/>
      <c r="I493" s="3">
        <f t="shared" si="260"/>
        <v>0</v>
      </c>
    </row>
    <row r="494" spans="1:11" s="2" customFormat="1" hidden="1" x14ac:dyDescent="0.2">
      <c r="A494" s="27" t="s">
        <v>17</v>
      </c>
      <c r="B494" s="52" t="s">
        <v>23</v>
      </c>
      <c r="C494" s="21">
        <v>0</v>
      </c>
      <c r="D494" s="21"/>
      <c r="E494" s="21">
        <f t="shared" si="266"/>
        <v>0</v>
      </c>
      <c r="F494" s="21"/>
      <c r="G494" s="21"/>
      <c r="H494" s="22"/>
      <c r="I494" s="3">
        <f t="shared" si="260"/>
        <v>0</v>
      </c>
    </row>
    <row r="495" spans="1:11" s="2" customFormat="1" hidden="1" x14ac:dyDescent="0.2">
      <c r="A495" s="26" t="s">
        <v>24</v>
      </c>
      <c r="B495" s="53" t="s">
        <v>25</v>
      </c>
      <c r="C495" s="24">
        <f>SUM(C496:C498)</f>
        <v>0</v>
      </c>
      <c r="D495" s="24">
        <v>0</v>
      </c>
      <c r="E495" s="24">
        <v>0</v>
      </c>
      <c r="F495" s="24">
        <v>0</v>
      </c>
      <c r="G495" s="24">
        <v>0</v>
      </c>
      <c r="H495" s="25">
        <v>0</v>
      </c>
      <c r="I495" s="3">
        <f t="shared" si="260"/>
        <v>0</v>
      </c>
    </row>
    <row r="496" spans="1:11" s="2" customFormat="1" hidden="1" x14ac:dyDescent="0.2">
      <c r="A496" s="27" t="s">
        <v>13</v>
      </c>
      <c r="B496" s="52" t="s">
        <v>26</v>
      </c>
      <c r="C496" s="21">
        <v>0</v>
      </c>
      <c r="D496" s="21"/>
      <c r="E496" s="21">
        <f t="shared" ref="E496:E498" si="267">C496+D496</f>
        <v>0</v>
      </c>
      <c r="F496" s="21"/>
      <c r="G496" s="21"/>
      <c r="H496" s="22"/>
      <c r="I496" s="3">
        <f t="shared" si="260"/>
        <v>0</v>
      </c>
    </row>
    <row r="497" spans="1:11" s="2" customFormat="1" hidden="1" x14ac:dyDescent="0.2">
      <c r="A497" s="27" t="s">
        <v>15</v>
      </c>
      <c r="B497" s="52" t="s">
        <v>27</v>
      </c>
      <c r="C497" s="21">
        <v>0</v>
      </c>
      <c r="D497" s="21"/>
      <c r="E497" s="21">
        <f t="shared" si="267"/>
        <v>0</v>
      </c>
      <c r="F497" s="21"/>
      <c r="G497" s="21"/>
      <c r="H497" s="22"/>
      <c r="I497" s="3">
        <f t="shared" si="260"/>
        <v>0</v>
      </c>
    </row>
    <row r="498" spans="1:11" s="2" customFormat="1" hidden="1" x14ac:dyDescent="0.2">
      <c r="A498" s="27" t="s">
        <v>17</v>
      </c>
      <c r="B498" s="52" t="s">
        <v>28</v>
      </c>
      <c r="C498" s="21">
        <v>0</v>
      </c>
      <c r="D498" s="21"/>
      <c r="E498" s="21">
        <f t="shared" si="267"/>
        <v>0</v>
      </c>
      <c r="F498" s="21"/>
      <c r="G498" s="21"/>
      <c r="H498" s="22"/>
      <c r="I498" s="3">
        <f t="shared" si="260"/>
        <v>0</v>
      </c>
    </row>
    <row r="499" spans="1:11" x14ac:dyDescent="0.2">
      <c r="A499" s="148" t="s">
        <v>80</v>
      </c>
      <c r="B499" s="149"/>
      <c r="C499" s="150">
        <f t="shared" ref="C499:H499" si="268">SUM(C500,C503,C526)</f>
        <v>5600</v>
      </c>
      <c r="D499" s="150">
        <f t="shared" si="268"/>
        <v>0</v>
      </c>
      <c r="E499" s="150">
        <f t="shared" si="268"/>
        <v>5600</v>
      </c>
      <c r="F499" s="150">
        <f t="shared" si="268"/>
        <v>0</v>
      </c>
      <c r="G499" s="150">
        <f t="shared" si="268"/>
        <v>0</v>
      </c>
      <c r="H499" s="151">
        <f t="shared" si="268"/>
        <v>0</v>
      </c>
      <c r="I499" s="119">
        <f t="shared" si="260"/>
        <v>5600</v>
      </c>
    </row>
    <row r="500" spans="1:11" s="2" customFormat="1" hidden="1" x14ac:dyDescent="0.2">
      <c r="A500" s="31" t="s">
        <v>30</v>
      </c>
      <c r="B500" s="55">
        <v>20</v>
      </c>
      <c r="C500" s="24">
        <v>0</v>
      </c>
      <c r="D500" s="24">
        <f t="shared" ref="D500:H500" si="269">SUM(D501)</f>
        <v>0</v>
      </c>
      <c r="E500" s="24">
        <f t="shared" si="269"/>
        <v>0</v>
      </c>
      <c r="F500" s="24">
        <f t="shared" si="269"/>
        <v>0</v>
      </c>
      <c r="G500" s="24">
        <f t="shared" si="269"/>
        <v>0</v>
      </c>
      <c r="H500" s="25">
        <f t="shared" si="269"/>
        <v>0</v>
      </c>
      <c r="I500" s="3">
        <f t="shared" si="260"/>
        <v>0</v>
      </c>
    </row>
    <row r="501" spans="1:11" s="2" customFormat="1" hidden="1" x14ac:dyDescent="0.2">
      <c r="A501" s="27" t="s">
        <v>31</v>
      </c>
      <c r="B501" s="56" t="s">
        <v>32</v>
      </c>
      <c r="C501" s="21">
        <v>0</v>
      </c>
      <c r="D501" s="21"/>
      <c r="E501" s="21">
        <f>C501+D501</f>
        <v>0</v>
      </c>
      <c r="F501" s="21"/>
      <c r="G501" s="21"/>
      <c r="H501" s="22"/>
      <c r="I501" s="3">
        <f t="shared" si="260"/>
        <v>0</v>
      </c>
    </row>
    <row r="502" spans="1:11" s="2" customFormat="1" hidden="1" x14ac:dyDescent="0.2">
      <c r="A502" s="27"/>
      <c r="B502" s="51"/>
      <c r="C502" s="21"/>
      <c r="D502" s="21"/>
      <c r="E502" s="21"/>
      <c r="F502" s="21"/>
      <c r="G502" s="21"/>
      <c r="H502" s="22"/>
      <c r="I502" s="3">
        <f t="shared" si="260"/>
        <v>0</v>
      </c>
    </row>
    <row r="503" spans="1:11" ht="25.5" x14ac:dyDescent="0.2">
      <c r="A503" s="31" t="s">
        <v>33</v>
      </c>
      <c r="B503" s="57">
        <v>58</v>
      </c>
      <c r="C503" s="24">
        <f>SUM(C504,C511,C518)</f>
        <v>5600</v>
      </c>
      <c r="D503" s="24">
        <f t="shared" ref="D503:H503" si="270">SUM(D504,D511,D518)</f>
        <v>0</v>
      </c>
      <c r="E503" s="24">
        <f t="shared" si="270"/>
        <v>5600</v>
      </c>
      <c r="F503" s="24">
        <f t="shared" si="270"/>
        <v>0</v>
      </c>
      <c r="G503" s="24">
        <f t="shared" si="270"/>
        <v>0</v>
      </c>
      <c r="H503" s="25">
        <f t="shared" si="270"/>
        <v>0</v>
      </c>
      <c r="I503" s="119">
        <f t="shared" si="260"/>
        <v>5600</v>
      </c>
    </row>
    <row r="504" spans="1:11" s="2" customFormat="1" hidden="1" x14ac:dyDescent="0.2">
      <c r="A504" s="31" t="s">
        <v>34</v>
      </c>
      <c r="B504" s="58" t="s">
        <v>35</v>
      </c>
      <c r="C504" s="24">
        <f t="shared" ref="C504:H504" si="271">SUM(C508,C509,C510)</f>
        <v>0</v>
      </c>
      <c r="D504" s="24">
        <f t="shared" si="271"/>
        <v>0</v>
      </c>
      <c r="E504" s="24">
        <f t="shared" si="271"/>
        <v>0</v>
      </c>
      <c r="F504" s="24">
        <f t="shared" si="271"/>
        <v>0</v>
      </c>
      <c r="G504" s="24">
        <f t="shared" si="271"/>
        <v>0</v>
      </c>
      <c r="H504" s="25">
        <f t="shared" si="271"/>
        <v>0</v>
      </c>
      <c r="I504" s="3">
        <f t="shared" si="260"/>
        <v>0</v>
      </c>
    </row>
    <row r="505" spans="1:11" s="2" customFormat="1" hidden="1" x14ac:dyDescent="0.2">
      <c r="A505" s="32" t="s">
        <v>1</v>
      </c>
      <c r="B505" s="59"/>
      <c r="C505" s="24"/>
      <c r="D505" s="24"/>
      <c r="E505" s="24"/>
      <c r="F505" s="24"/>
      <c r="G505" s="24"/>
      <c r="H505" s="25"/>
      <c r="I505" s="3">
        <f t="shared" si="260"/>
        <v>0</v>
      </c>
    </row>
    <row r="506" spans="1:11" s="2" customFormat="1" hidden="1" x14ac:dyDescent="0.2">
      <c r="A506" s="32" t="s">
        <v>36</v>
      </c>
      <c r="B506" s="59"/>
      <c r="C506" s="24">
        <v>0</v>
      </c>
      <c r="D506" s="24">
        <f t="shared" ref="D506:H506" si="272">D508+D509+D510-D507</f>
        <v>0</v>
      </c>
      <c r="E506" s="24">
        <f t="shared" si="272"/>
        <v>0</v>
      </c>
      <c r="F506" s="24">
        <f t="shared" si="272"/>
        <v>0</v>
      </c>
      <c r="G506" s="24">
        <f t="shared" si="272"/>
        <v>0</v>
      </c>
      <c r="H506" s="25">
        <f t="shared" si="272"/>
        <v>0</v>
      </c>
      <c r="I506" s="3">
        <f t="shared" si="260"/>
        <v>0</v>
      </c>
    </row>
    <row r="507" spans="1:11" s="2" customFormat="1" hidden="1" x14ac:dyDescent="0.2">
      <c r="A507" s="32" t="s">
        <v>37</v>
      </c>
      <c r="B507" s="59"/>
      <c r="C507" s="24"/>
      <c r="D507" s="24"/>
      <c r="E507" s="24">
        <f t="shared" ref="E507:E510" si="273">C507+D507</f>
        <v>0</v>
      </c>
      <c r="F507" s="24"/>
      <c r="G507" s="24"/>
      <c r="H507" s="25"/>
      <c r="I507" s="3">
        <f t="shared" si="260"/>
        <v>0</v>
      </c>
    </row>
    <row r="508" spans="1:11" s="2" customFormat="1" hidden="1" x14ac:dyDescent="0.2">
      <c r="A508" s="20" t="s">
        <v>38</v>
      </c>
      <c r="B508" s="60" t="s">
        <v>39</v>
      </c>
      <c r="C508" s="21"/>
      <c r="D508" s="21"/>
      <c r="E508" s="21">
        <f t="shared" si="273"/>
        <v>0</v>
      </c>
      <c r="F508" s="21"/>
      <c r="G508" s="21"/>
      <c r="H508" s="22"/>
      <c r="I508" s="3">
        <f t="shared" si="260"/>
        <v>0</v>
      </c>
      <c r="K508" s="2">
        <v>0.15</v>
      </c>
    </row>
    <row r="509" spans="1:11" s="2" customFormat="1" hidden="1" x14ac:dyDescent="0.2">
      <c r="A509" s="20" t="s">
        <v>40</v>
      </c>
      <c r="B509" s="60" t="s">
        <v>41</v>
      </c>
      <c r="C509" s="21"/>
      <c r="D509" s="21"/>
      <c r="E509" s="21">
        <f t="shared" si="273"/>
        <v>0</v>
      </c>
      <c r="F509" s="21"/>
      <c r="G509" s="21"/>
      <c r="H509" s="22"/>
      <c r="I509" s="3">
        <f t="shared" si="260"/>
        <v>0</v>
      </c>
      <c r="K509" s="2">
        <v>0.85</v>
      </c>
    </row>
    <row r="510" spans="1:11" s="2" customFormat="1" hidden="1" x14ac:dyDescent="0.2">
      <c r="A510" s="20" t="s">
        <v>42</v>
      </c>
      <c r="B510" s="61" t="s">
        <v>43</v>
      </c>
      <c r="C510" s="21"/>
      <c r="D510" s="21"/>
      <c r="E510" s="21">
        <f t="shared" si="273"/>
        <v>0</v>
      </c>
      <c r="F510" s="21"/>
      <c r="G510" s="21"/>
      <c r="H510" s="22"/>
      <c r="I510" s="3">
        <f t="shared" si="260"/>
        <v>0</v>
      </c>
    </row>
    <row r="511" spans="1:11" x14ac:dyDescent="0.2">
      <c r="A511" s="31" t="s">
        <v>44</v>
      </c>
      <c r="B511" s="62" t="s">
        <v>45</v>
      </c>
      <c r="C511" s="24">
        <f t="shared" ref="C511:H511" si="274">SUM(C515,C516,C517)</f>
        <v>5600</v>
      </c>
      <c r="D511" s="24">
        <f t="shared" si="274"/>
        <v>0</v>
      </c>
      <c r="E511" s="24">
        <f t="shared" si="274"/>
        <v>5600</v>
      </c>
      <c r="F511" s="24">
        <f t="shared" si="274"/>
        <v>0</v>
      </c>
      <c r="G511" s="24">
        <f t="shared" si="274"/>
        <v>0</v>
      </c>
      <c r="H511" s="25">
        <f t="shared" si="274"/>
        <v>0</v>
      </c>
      <c r="I511" s="119">
        <f t="shared" si="260"/>
        <v>5600</v>
      </c>
    </row>
    <row r="512" spans="1:11" s="2" customFormat="1" hidden="1" x14ac:dyDescent="0.2">
      <c r="A512" s="82" t="s">
        <v>1</v>
      </c>
      <c r="B512" s="62"/>
      <c r="C512" s="24"/>
      <c r="D512" s="24"/>
      <c r="E512" s="24"/>
      <c r="F512" s="24"/>
      <c r="G512" s="24"/>
      <c r="H512" s="25"/>
      <c r="I512" s="3">
        <f t="shared" si="260"/>
        <v>0</v>
      </c>
    </row>
    <row r="513" spans="1:11" x14ac:dyDescent="0.2">
      <c r="A513" s="32" t="s">
        <v>36</v>
      </c>
      <c r="B513" s="59"/>
      <c r="C513" s="24">
        <f t="shared" ref="C513:H513" si="275">C515+C516+C517-C514</f>
        <v>5600</v>
      </c>
      <c r="D513" s="24">
        <f t="shared" si="275"/>
        <v>0</v>
      </c>
      <c r="E513" s="24">
        <f t="shared" si="275"/>
        <v>5600</v>
      </c>
      <c r="F513" s="24">
        <f t="shared" si="275"/>
        <v>0</v>
      </c>
      <c r="G513" s="24">
        <f t="shared" si="275"/>
        <v>0</v>
      </c>
      <c r="H513" s="25">
        <f t="shared" si="275"/>
        <v>0</v>
      </c>
      <c r="I513" s="119">
        <f t="shared" si="260"/>
        <v>5600</v>
      </c>
    </row>
    <row r="514" spans="1:11" s="2" customFormat="1" hidden="1" x14ac:dyDescent="0.2">
      <c r="A514" s="32" t="s">
        <v>37</v>
      </c>
      <c r="B514" s="59"/>
      <c r="C514" s="24"/>
      <c r="D514" s="24"/>
      <c r="E514" s="24">
        <f t="shared" ref="E514:E517" si="276">C514+D514</f>
        <v>0</v>
      </c>
      <c r="F514" s="24"/>
      <c r="G514" s="24"/>
      <c r="H514" s="25"/>
      <c r="I514" s="3">
        <f t="shared" si="260"/>
        <v>0</v>
      </c>
    </row>
    <row r="515" spans="1:11" x14ac:dyDescent="0.2">
      <c r="A515" s="20" t="s">
        <v>38</v>
      </c>
      <c r="B515" s="61" t="s">
        <v>46</v>
      </c>
      <c r="C515" s="101">
        <f>ROUND(5600*K515,1)</f>
        <v>840</v>
      </c>
      <c r="D515" s="101"/>
      <c r="E515" s="101">
        <f t="shared" si="276"/>
        <v>840</v>
      </c>
      <c r="F515" s="101"/>
      <c r="G515" s="101"/>
      <c r="H515" s="143"/>
      <c r="I515" s="119">
        <f t="shared" si="260"/>
        <v>840</v>
      </c>
      <c r="K515" s="117">
        <v>0.15</v>
      </c>
    </row>
    <row r="516" spans="1:11" x14ac:dyDescent="0.2">
      <c r="A516" s="20" t="s">
        <v>40</v>
      </c>
      <c r="B516" s="61" t="s">
        <v>47</v>
      </c>
      <c r="C516" s="101">
        <f>ROUND(5600*K516,1)</f>
        <v>4760</v>
      </c>
      <c r="D516" s="101"/>
      <c r="E516" s="101">
        <f t="shared" si="276"/>
        <v>4760</v>
      </c>
      <c r="F516" s="101"/>
      <c r="G516" s="101"/>
      <c r="H516" s="143"/>
      <c r="I516" s="119">
        <f t="shared" si="260"/>
        <v>4760</v>
      </c>
      <c r="K516" s="117">
        <v>0.85</v>
      </c>
    </row>
    <row r="517" spans="1:11" s="2" customFormat="1" hidden="1" x14ac:dyDescent="0.2">
      <c r="A517" s="20" t="s">
        <v>42</v>
      </c>
      <c r="B517" s="61" t="s">
        <v>48</v>
      </c>
      <c r="C517" s="21"/>
      <c r="D517" s="21"/>
      <c r="E517" s="21">
        <f t="shared" si="276"/>
        <v>0</v>
      </c>
      <c r="F517" s="21"/>
      <c r="G517" s="21"/>
      <c r="H517" s="22"/>
      <c r="I517" s="3">
        <f t="shared" si="260"/>
        <v>0</v>
      </c>
    </row>
    <row r="518" spans="1:11" s="2" customFormat="1" hidden="1" x14ac:dyDescent="0.2">
      <c r="A518" s="31" t="s">
        <v>49</v>
      </c>
      <c r="B518" s="63" t="s">
        <v>50</v>
      </c>
      <c r="C518" s="24">
        <f t="shared" ref="C518:H518" si="277">SUM(C522,C523,C524)</f>
        <v>0</v>
      </c>
      <c r="D518" s="24">
        <f t="shared" si="277"/>
        <v>0</v>
      </c>
      <c r="E518" s="24">
        <f t="shared" si="277"/>
        <v>0</v>
      </c>
      <c r="F518" s="24">
        <f t="shared" si="277"/>
        <v>0</v>
      </c>
      <c r="G518" s="24">
        <f t="shared" si="277"/>
        <v>0</v>
      </c>
      <c r="H518" s="25">
        <f t="shared" si="277"/>
        <v>0</v>
      </c>
      <c r="I518" s="3">
        <f t="shared" si="260"/>
        <v>0</v>
      </c>
    </row>
    <row r="519" spans="1:11" s="2" customFormat="1" hidden="1" x14ac:dyDescent="0.2">
      <c r="A519" s="82" t="s">
        <v>1</v>
      </c>
      <c r="B519" s="63"/>
      <c r="C519" s="24"/>
      <c r="D519" s="24"/>
      <c r="E519" s="24"/>
      <c r="F519" s="24"/>
      <c r="G519" s="24"/>
      <c r="H519" s="25"/>
      <c r="I519" s="3">
        <f t="shared" si="260"/>
        <v>0</v>
      </c>
    </row>
    <row r="520" spans="1:11" s="2" customFormat="1" hidden="1" x14ac:dyDescent="0.2">
      <c r="A520" s="32" t="s">
        <v>36</v>
      </c>
      <c r="B520" s="59"/>
      <c r="C520" s="24">
        <v>0</v>
      </c>
      <c r="D520" s="24">
        <f t="shared" ref="D520:H520" si="278">D522+D523+D524-D521</f>
        <v>0</v>
      </c>
      <c r="E520" s="24">
        <f t="shared" si="278"/>
        <v>0</v>
      </c>
      <c r="F520" s="24">
        <f t="shared" si="278"/>
        <v>0</v>
      </c>
      <c r="G520" s="24">
        <f t="shared" si="278"/>
        <v>0</v>
      </c>
      <c r="H520" s="25">
        <f t="shared" si="278"/>
        <v>0</v>
      </c>
      <c r="I520" s="3">
        <f t="shared" si="260"/>
        <v>0</v>
      </c>
    </row>
    <row r="521" spans="1:11" s="2" customFormat="1" hidden="1" x14ac:dyDescent="0.2">
      <c r="A521" s="32" t="s">
        <v>37</v>
      </c>
      <c r="B521" s="59"/>
      <c r="C521" s="24"/>
      <c r="D521" s="24"/>
      <c r="E521" s="24">
        <f t="shared" ref="E521:E524" si="279">C521+D521</f>
        <v>0</v>
      </c>
      <c r="F521" s="24"/>
      <c r="G521" s="24"/>
      <c r="H521" s="25"/>
      <c r="I521" s="3">
        <f t="shared" si="260"/>
        <v>0</v>
      </c>
    </row>
    <row r="522" spans="1:11" s="2" customFormat="1" hidden="1" x14ac:dyDescent="0.2">
      <c r="A522" s="20" t="s">
        <v>38</v>
      </c>
      <c r="B522" s="61" t="s">
        <v>51</v>
      </c>
      <c r="C522" s="21"/>
      <c r="D522" s="21"/>
      <c r="E522" s="21">
        <f t="shared" si="279"/>
        <v>0</v>
      </c>
      <c r="F522" s="21"/>
      <c r="G522" s="21"/>
      <c r="H522" s="22"/>
      <c r="I522" s="3">
        <f t="shared" si="260"/>
        <v>0</v>
      </c>
      <c r="K522" s="2">
        <v>0.15</v>
      </c>
    </row>
    <row r="523" spans="1:11" s="2" customFormat="1" hidden="1" x14ac:dyDescent="0.2">
      <c r="A523" s="20" t="s">
        <v>40</v>
      </c>
      <c r="B523" s="61" t="s">
        <v>52</v>
      </c>
      <c r="C523" s="21"/>
      <c r="D523" s="21"/>
      <c r="E523" s="21">
        <f t="shared" si="279"/>
        <v>0</v>
      </c>
      <c r="F523" s="21"/>
      <c r="G523" s="21"/>
      <c r="H523" s="22"/>
      <c r="I523" s="3">
        <f t="shared" si="260"/>
        <v>0</v>
      </c>
      <c r="K523" s="2">
        <v>0.85</v>
      </c>
    </row>
    <row r="524" spans="1:11" s="2" customFormat="1" hidden="1" x14ac:dyDescent="0.2">
      <c r="A524" s="20" t="s">
        <v>42</v>
      </c>
      <c r="B524" s="61" t="s">
        <v>53</v>
      </c>
      <c r="C524" s="21"/>
      <c r="D524" s="21"/>
      <c r="E524" s="21">
        <f t="shared" si="279"/>
        <v>0</v>
      </c>
      <c r="F524" s="21"/>
      <c r="G524" s="21"/>
      <c r="H524" s="22"/>
      <c r="I524" s="3">
        <f t="shared" si="260"/>
        <v>0</v>
      </c>
    </row>
    <row r="525" spans="1:11" s="2" customFormat="1" hidden="1" x14ac:dyDescent="0.2">
      <c r="A525" s="83"/>
      <c r="B525" s="95"/>
      <c r="C525" s="21"/>
      <c r="D525" s="21"/>
      <c r="E525" s="21"/>
      <c r="F525" s="21"/>
      <c r="G525" s="21"/>
      <c r="H525" s="22"/>
      <c r="I525" s="3">
        <f t="shared" ref="I525:I529" si="280">SUM(E525:H525)</f>
        <v>0</v>
      </c>
    </row>
    <row r="526" spans="1:11" s="2" customFormat="1" hidden="1" x14ac:dyDescent="0.2">
      <c r="A526" s="26" t="s">
        <v>54</v>
      </c>
      <c r="B526" s="63" t="s">
        <v>55</v>
      </c>
      <c r="C526" s="24">
        <v>0</v>
      </c>
      <c r="D526" s="24"/>
      <c r="E526" s="24">
        <f>C526+D526</f>
        <v>0</v>
      </c>
      <c r="F526" s="24"/>
      <c r="G526" s="24"/>
      <c r="H526" s="25"/>
      <c r="I526" s="3">
        <f t="shared" si="280"/>
        <v>0</v>
      </c>
    </row>
    <row r="527" spans="1:11" s="2" customFormat="1" hidden="1" x14ac:dyDescent="0.2">
      <c r="A527" s="83"/>
      <c r="B527" s="95"/>
      <c r="C527" s="21"/>
      <c r="D527" s="21"/>
      <c r="E527" s="21"/>
      <c r="F527" s="21"/>
      <c r="G527" s="21"/>
      <c r="H527" s="22"/>
      <c r="I527" s="3">
        <f t="shared" si="280"/>
        <v>0</v>
      </c>
    </row>
    <row r="528" spans="1:11" s="2" customFormat="1" hidden="1" x14ac:dyDescent="0.2">
      <c r="A528" s="26" t="s">
        <v>56</v>
      </c>
      <c r="B528" s="63"/>
      <c r="C528" s="24">
        <f t="shared" ref="C528:H528" si="281">C481-C499</f>
        <v>0</v>
      </c>
      <c r="D528" s="24">
        <f t="shared" si="281"/>
        <v>0</v>
      </c>
      <c r="E528" s="24">
        <f t="shared" si="281"/>
        <v>0</v>
      </c>
      <c r="F528" s="24">
        <f t="shared" si="281"/>
        <v>0</v>
      </c>
      <c r="G528" s="24">
        <f t="shared" si="281"/>
        <v>0</v>
      </c>
      <c r="H528" s="25">
        <f t="shared" si="281"/>
        <v>0</v>
      </c>
      <c r="I528" s="3">
        <f t="shared" si="280"/>
        <v>0</v>
      </c>
    </row>
    <row r="529" spans="1:11" s="142" customFormat="1" ht="25.5" x14ac:dyDescent="0.2">
      <c r="A529" s="152" t="s">
        <v>68</v>
      </c>
      <c r="B529" s="153"/>
      <c r="C529" s="154">
        <f t="shared" ref="C529:H529" si="282">C530</f>
        <v>145</v>
      </c>
      <c r="D529" s="154">
        <f t="shared" si="282"/>
        <v>0</v>
      </c>
      <c r="E529" s="154">
        <f t="shared" si="282"/>
        <v>145</v>
      </c>
      <c r="F529" s="154">
        <f t="shared" si="282"/>
        <v>0</v>
      </c>
      <c r="G529" s="154">
        <f t="shared" si="282"/>
        <v>0</v>
      </c>
      <c r="H529" s="155">
        <f t="shared" si="282"/>
        <v>0</v>
      </c>
      <c r="I529" s="137">
        <f t="shared" si="280"/>
        <v>145</v>
      </c>
    </row>
    <row r="530" spans="1:11" x14ac:dyDescent="0.2">
      <c r="A530" s="148" t="s">
        <v>61</v>
      </c>
      <c r="B530" s="149"/>
      <c r="C530" s="150">
        <f t="shared" ref="C530:H530" si="283">SUM(C531,C532,C533,C534)</f>
        <v>145</v>
      </c>
      <c r="D530" s="150">
        <f t="shared" si="283"/>
        <v>0</v>
      </c>
      <c r="E530" s="150">
        <f t="shared" si="283"/>
        <v>145</v>
      </c>
      <c r="F530" s="150">
        <f t="shared" si="283"/>
        <v>0</v>
      </c>
      <c r="G530" s="150">
        <f t="shared" si="283"/>
        <v>0</v>
      </c>
      <c r="H530" s="151">
        <f t="shared" si="283"/>
        <v>0</v>
      </c>
      <c r="I530" s="119">
        <f t="shared" ref="I530:I572" si="284">SUM(E530:H530)</f>
        <v>145</v>
      </c>
    </row>
    <row r="531" spans="1:11" x14ac:dyDescent="0.2">
      <c r="A531" s="20" t="s">
        <v>6</v>
      </c>
      <c r="B531" s="48"/>
      <c r="C531" s="101">
        <v>40</v>
      </c>
      <c r="D531" s="101"/>
      <c r="E531" s="101">
        <f t="shared" ref="E531:E533" si="285">C531+D531</f>
        <v>40</v>
      </c>
      <c r="F531" s="101"/>
      <c r="G531" s="101"/>
      <c r="H531" s="143"/>
      <c r="I531" s="119">
        <f t="shared" si="284"/>
        <v>40</v>
      </c>
    </row>
    <row r="532" spans="1:11" s="2" customFormat="1" hidden="1" x14ac:dyDescent="0.2">
      <c r="A532" s="20" t="s">
        <v>7</v>
      </c>
      <c r="B532" s="94"/>
      <c r="C532" s="21">
        <v>0</v>
      </c>
      <c r="D532" s="21"/>
      <c r="E532" s="21">
        <f t="shared" si="285"/>
        <v>0</v>
      </c>
      <c r="F532" s="21"/>
      <c r="G532" s="21"/>
      <c r="H532" s="22"/>
      <c r="I532" s="3">
        <f t="shared" si="284"/>
        <v>0</v>
      </c>
      <c r="J532" s="2">
        <v>0.98</v>
      </c>
    </row>
    <row r="533" spans="1:11" ht="38.25" x14ac:dyDescent="0.2">
      <c r="A533" s="20" t="s">
        <v>8</v>
      </c>
      <c r="B533" s="48">
        <v>420269</v>
      </c>
      <c r="C533" s="101">
        <f>ROUND(105*K533,1)</f>
        <v>13.9</v>
      </c>
      <c r="D533" s="101"/>
      <c r="E533" s="101">
        <f t="shared" si="285"/>
        <v>13.9</v>
      </c>
      <c r="F533" s="101"/>
      <c r="G533" s="101"/>
      <c r="H533" s="143"/>
      <c r="I533" s="119">
        <f t="shared" si="284"/>
        <v>13.9</v>
      </c>
      <c r="J533" s="117">
        <v>0.13</v>
      </c>
      <c r="K533" s="117">
        <f>J533/J532</f>
        <v>0.1326530612244898</v>
      </c>
    </row>
    <row r="534" spans="1:11" ht="25.5" x14ac:dyDescent="0.2">
      <c r="A534" s="23" t="s">
        <v>9</v>
      </c>
      <c r="B534" s="49" t="s">
        <v>10</v>
      </c>
      <c r="C534" s="24">
        <f>SUM(C535,C539,C543)</f>
        <v>91.1</v>
      </c>
      <c r="D534" s="24">
        <f t="shared" ref="D534:H534" si="286">SUM(D535,D539,D543)</f>
        <v>0</v>
      </c>
      <c r="E534" s="24">
        <f t="shared" si="286"/>
        <v>91.1</v>
      </c>
      <c r="F534" s="24">
        <f t="shared" si="286"/>
        <v>0</v>
      </c>
      <c r="G534" s="24">
        <f t="shared" si="286"/>
        <v>0</v>
      </c>
      <c r="H534" s="25">
        <f t="shared" si="286"/>
        <v>0</v>
      </c>
      <c r="I534" s="119">
        <f t="shared" si="284"/>
        <v>91.1</v>
      </c>
    </row>
    <row r="535" spans="1:11" s="2" customFormat="1" hidden="1" x14ac:dyDescent="0.2">
      <c r="A535" s="26" t="s">
        <v>11</v>
      </c>
      <c r="B535" s="50" t="s">
        <v>12</v>
      </c>
      <c r="C535" s="24">
        <f>SUM(C536:C538)</f>
        <v>0</v>
      </c>
      <c r="D535" s="24">
        <f t="shared" ref="D535:H535" si="287">SUM(D536:D538)</f>
        <v>0</v>
      </c>
      <c r="E535" s="24">
        <f t="shared" si="287"/>
        <v>0</v>
      </c>
      <c r="F535" s="24">
        <f t="shared" si="287"/>
        <v>0</v>
      </c>
      <c r="G535" s="24">
        <f t="shared" si="287"/>
        <v>0</v>
      </c>
      <c r="H535" s="25">
        <f t="shared" si="287"/>
        <v>0</v>
      </c>
      <c r="I535" s="3">
        <f t="shared" si="284"/>
        <v>0</v>
      </c>
    </row>
    <row r="536" spans="1:11" s="2" customFormat="1" hidden="1" x14ac:dyDescent="0.2">
      <c r="A536" s="27" t="s">
        <v>13</v>
      </c>
      <c r="B536" s="51" t="s">
        <v>14</v>
      </c>
      <c r="C536" s="21">
        <v>0</v>
      </c>
      <c r="D536" s="21"/>
      <c r="E536" s="21">
        <f t="shared" ref="E536:E538" si="288">C536+D536</f>
        <v>0</v>
      </c>
      <c r="F536" s="21"/>
      <c r="G536" s="21"/>
      <c r="H536" s="22"/>
      <c r="I536" s="3">
        <f t="shared" si="284"/>
        <v>0</v>
      </c>
    </row>
    <row r="537" spans="1:11" s="2" customFormat="1" hidden="1" x14ac:dyDescent="0.2">
      <c r="A537" s="27" t="s">
        <v>15</v>
      </c>
      <c r="B537" s="52" t="s">
        <v>16</v>
      </c>
      <c r="C537" s="21">
        <v>0</v>
      </c>
      <c r="D537" s="21"/>
      <c r="E537" s="21">
        <f t="shared" si="288"/>
        <v>0</v>
      </c>
      <c r="F537" s="21"/>
      <c r="G537" s="21"/>
      <c r="H537" s="22"/>
      <c r="I537" s="3">
        <f t="shared" si="284"/>
        <v>0</v>
      </c>
    </row>
    <row r="538" spans="1:11" s="2" customFormat="1" hidden="1" x14ac:dyDescent="0.2">
      <c r="A538" s="27" t="s">
        <v>17</v>
      </c>
      <c r="B538" s="52" t="s">
        <v>18</v>
      </c>
      <c r="C538" s="21">
        <v>0</v>
      </c>
      <c r="D538" s="21"/>
      <c r="E538" s="21">
        <f t="shared" si="288"/>
        <v>0</v>
      </c>
      <c r="F538" s="21"/>
      <c r="G538" s="21"/>
      <c r="H538" s="22"/>
      <c r="I538" s="3">
        <f t="shared" si="284"/>
        <v>0</v>
      </c>
    </row>
    <row r="539" spans="1:11" x14ac:dyDescent="0.2">
      <c r="A539" s="26" t="s">
        <v>19</v>
      </c>
      <c r="B539" s="53" t="s">
        <v>20</v>
      </c>
      <c r="C539" s="24">
        <f>SUM(C540:C542)</f>
        <v>91.1</v>
      </c>
      <c r="D539" s="24">
        <f t="shared" ref="D539:H539" si="289">SUM(D540:D542)</f>
        <v>0</v>
      </c>
      <c r="E539" s="24">
        <f t="shared" si="289"/>
        <v>91.1</v>
      </c>
      <c r="F539" s="24">
        <f t="shared" si="289"/>
        <v>0</v>
      </c>
      <c r="G539" s="24">
        <f t="shared" si="289"/>
        <v>0</v>
      </c>
      <c r="H539" s="25">
        <f t="shared" si="289"/>
        <v>0</v>
      </c>
      <c r="I539" s="119">
        <f t="shared" si="284"/>
        <v>91.1</v>
      </c>
    </row>
    <row r="540" spans="1:11" x14ac:dyDescent="0.2">
      <c r="A540" s="27" t="s">
        <v>13</v>
      </c>
      <c r="B540" s="52" t="s">
        <v>21</v>
      </c>
      <c r="C540" s="101">
        <f>ROUND(105*K540,1)</f>
        <v>91.1</v>
      </c>
      <c r="D540" s="101"/>
      <c r="E540" s="101">
        <f t="shared" ref="E540:E542" si="290">C540+D540</f>
        <v>91.1</v>
      </c>
      <c r="F540" s="101"/>
      <c r="G540" s="101"/>
      <c r="H540" s="143"/>
      <c r="I540" s="119">
        <f t="shared" si="284"/>
        <v>91.1</v>
      </c>
      <c r="J540" s="117">
        <v>0.85</v>
      </c>
      <c r="K540" s="117">
        <f>J540/J532</f>
        <v>0.86734693877551017</v>
      </c>
    </row>
    <row r="541" spans="1:11" s="2" customFormat="1" hidden="1" x14ac:dyDescent="0.2">
      <c r="A541" s="27" t="s">
        <v>15</v>
      </c>
      <c r="B541" s="52" t="s">
        <v>22</v>
      </c>
      <c r="C541" s="21"/>
      <c r="D541" s="21"/>
      <c r="E541" s="21">
        <f t="shared" si="290"/>
        <v>0</v>
      </c>
      <c r="F541" s="21"/>
      <c r="G541" s="21"/>
      <c r="H541" s="22"/>
      <c r="I541" s="3">
        <f t="shared" si="284"/>
        <v>0</v>
      </c>
    </row>
    <row r="542" spans="1:11" s="2" customFormat="1" hidden="1" x14ac:dyDescent="0.2">
      <c r="A542" s="27" t="s">
        <v>17</v>
      </c>
      <c r="B542" s="52" t="s">
        <v>23</v>
      </c>
      <c r="C542" s="21">
        <v>0</v>
      </c>
      <c r="D542" s="21"/>
      <c r="E542" s="21">
        <f t="shared" si="290"/>
        <v>0</v>
      </c>
      <c r="F542" s="21"/>
      <c r="G542" s="21"/>
      <c r="H542" s="22"/>
      <c r="I542" s="3">
        <f t="shared" si="284"/>
        <v>0</v>
      </c>
    </row>
    <row r="543" spans="1:11" s="2" customFormat="1" hidden="1" x14ac:dyDescent="0.2">
      <c r="A543" s="26" t="s">
        <v>24</v>
      </c>
      <c r="B543" s="53" t="s">
        <v>25</v>
      </c>
      <c r="C543" s="24">
        <f>SUM(C544:C546)</f>
        <v>0</v>
      </c>
      <c r="D543" s="24">
        <v>0</v>
      </c>
      <c r="E543" s="24">
        <v>0</v>
      </c>
      <c r="F543" s="24">
        <v>0</v>
      </c>
      <c r="G543" s="24">
        <v>0</v>
      </c>
      <c r="H543" s="25">
        <v>0</v>
      </c>
      <c r="I543" s="3">
        <f t="shared" si="284"/>
        <v>0</v>
      </c>
    </row>
    <row r="544" spans="1:11" s="2" customFormat="1" hidden="1" x14ac:dyDescent="0.2">
      <c r="A544" s="27" t="s">
        <v>13</v>
      </c>
      <c r="B544" s="52" t="s">
        <v>26</v>
      </c>
      <c r="C544" s="21">
        <v>0</v>
      </c>
      <c r="D544" s="21"/>
      <c r="E544" s="21">
        <f t="shared" ref="E544:E546" si="291">C544+D544</f>
        <v>0</v>
      </c>
      <c r="F544" s="21"/>
      <c r="G544" s="21"/>
      <c r="H544" s="22"/>
      <c r="I544" s="3">
        <f t="shared" si="284"/>
        <v>0</v>
      </c>
    </row>
    <row r="545" spans="1:11" s="2" customFormat="1" hidden="1" x14ac:dyDescent="0.2">
      <c r="A545" s="27" t="s">
        <v>15</v>
      </c>
      <c r="B545" s="52" t="s">
        <v>27</v>
      </c>
      <c r="C545" s="21">
        <v>0</v>
      </c>
      <c r="D545" s="21"/>
      <c r="E545" s="21">
        <f t="shared" si="291"/>
        <v>0</v>
      </c>
      <c r="F545" s="21"/>
      <c r="G545" s="21"/>
      <c r="H545" s="22"/>
      <c r="I545" s="3">
        <f t="shared" si="284"/>
        <v>0</v>
      </c>
    </row>
    <row r="546" spans="1:11" s="2" customFormat="1" hidden="1" x14ac:dyDescent="0.2">
      <c r="A546" s="27" t="s">
        <v>17</v>
      </c>
      <c r="B546" s="52" t="s">
        <v>28</v>
      </c>
      <c r="C546" s="21">
        <v>0</v>
      </c>
      <c r="D546" s="21"/>
      <c r="E546" s="21">
        <f t="shared" si="291"/>
        <v>0</v>
      </c>
      <c r="F546" s="21"/>
      <c r="G546" s="21"/>
      <c r="H546" s="22"/>
      <c r="I546" s="3">
        <f t="shared" si="284"/>
        <v>0</v>
      </c>
    </row>
    <row r="547" spans="1:11" x14ac:dyDescent="0.2">
      <c r="A547" s="148" t="s">
        <v>80</v>
      </c>
      <c r="B547" s="149"/>
      <c r="C547" s="150">
        <f t="shared" ref="C547:H547" si="292">SUM(C548,C551,C574)</f>
        <v>145</v>
      </c>
      <c r="D547" s="150">
        <f t="shared" si="292"/>
        <v>0</v>
      </c>
      <c r="E547" s="150">
        <f t="shared" si="292"/>
        <v>145</v>
      </c>
      <c r="F547" s="150">
        <f t="shared" si="292"/>
        <v>0</v>
      </c>
      <c r="G547" s="150">
        <f t="shared" si="292"/>
        <v>0</v>
      </c>
      <c r="H547" s="151">
        <f t="shared" si="292"/>
        <v>0</v>
      </c>
      <c r="I547" s="119">
        <f t="shared" si="284"/>
        <v>145</v>
      </c>
    </row>
    <row r="548" spans="1:11" s="2" customFormat="1" hidden="1" x14ac:dyDescent="0.2">
      <c r="A548" s="31" t="s">
        <v>30</v>
      </c>
      <c r="B548" s="55">
        <v>20</v>
      </c>
      <c r="C548" s="24">
        <v>0</v>
      </c>
      <c r="D548" s="24">
        <f t="shared" ref="D548:H548" si="293">SUM(D549)</f>
        <v>0</v>
      </c>
      <c r="E548" s="24">
        <f t="shared" si="293"/>
        <v>0</v>
      </c>
      <c r="F548" s="24">
        <f t="shared" si="293"/>
        <v>0</v>
      </c>
      <c r="G548" s="24">
        <f t="shared" si="293"/>
        <v>0</v>
      </c>
      <c r="H548" s="25">
        <f t="shared" si="293"/>
        <v>0</v>
      </c>
      <c r="I548" s="3">
        <f t="shared" si="284"/>
        <v>0</v>
      </c>
    </row>
    <row r="549" spans="1:11" s="2" customFormat="1" hidden="1" x14ac:dyDescent="0.2">
      <c r="A549" s="27" t="s">
        <v>31</v>
      </c>
      <c r="B549" s="56" t="s">
        <v>32</v>
      </c>
      <c r="C549" s="21">
        <v>0</v>
      </c>
      <c r="D549" s="21"/>
      <c r="E549" s="21">
        <f>C549+D549</f>
        <v>0</v>
      </c>
      <c r="F549" s="21"/>
      <c r="G549" s="21"/>
      <c r="H549" s="22"/>
      <c r="I549" s="3">
        <f t="shared" si="284"/>
        <v>0</v>
      </c>
    </row>
    <row r="550" spans="1:11" s="2" customFormat="1" hidden="1" x14ac:dyDescent="0.2">
      <c r="A550" s="27"/>
      <c r="B550" s="51"/>
      <c r="C550" s="21"/>
      <c r="D550" s="21"/>
      <c r="E550" s="21"/>
      <c r="F550" s="21"/>
      <c r="G550" s="21"/>
      <c r="H550" s="22"/>
      <c r="I550" s="3">
        <f t="shared" si="284"/>
        <v>0</v>
      </c>
    </row>
    <row r="551" spans="1:11" ht="25.5" x14ac:dyDescent="0.2">
      <c r="A551" s="31" t="s">
        <v>33</v>
      </c>
      <c r="B551" s="57">
        <v>58</v>
      </c>
      <c r="C551" s="24">
        <f>SUM(C552,C559,C566)</f>
        <v>145</v>
      </c>
      <c r="D551" s="24">
        <f t="shared" ref="D551:H551" si="294">SUM(D552,D559,D566)</f>
        <v>0</v>
      </c>
      <c r="E551" s="24">
        <f t="shared" si="294"/>
        <v>145</v>
      </c>
      <c r="F551" s="24">
        <f t="shared" si="294"/>
        <v>0</v>
      </c>
      <c r="G551" s="24">
        <f t="shared" si="294"/>
        <v>0</v>
      </c>
      <c r="H551" s="25">
        <f t="shared" si="294"/>
        <v>0</v>
      </c>
      <c r="I551" s="119">
        <f t="shared" si="284"/>
        <v>145</v>
      </c>
    </row>
    <row r="552" spans="1:11" s="2" customFormat="1" hidden="1" x14ac:dyDescent="0.2">
      <c r="A552" s="31" t="s">
        <v>34</v>
      </c>
      <c r="B552" s="58" t="s">
        <v>35</v>
      </c>
      <c r="C552" s="24">
        <f t="shared" ref="C552:H552" si="295">SUM(C556,C557,C558)</f>
        <v>0</v>
      </c>
      <c r="D552" s="24">
        <f t="shared" si="295"/>
        <v>0</v>
      </c>
      <c r="E552" s="24">
        <f t="shared" si="295"/>
        <v>0</v>
      </c>
      <c r="F552" s="24">
        <f t="shared" si="295"/>
        <v>0</v>
      </c>
      <c r="G552" s="24">
        <f t="shared" si="295"/>
        <v>0</v>
      </c>
      <c r="H552" s="25">
        <f t="shared" si="295"/>
        <v>0</v>
      </c>
      <c r="I552" s="3">
        <f t="shared" si="284"/>
        <v>0</v>
      </c>
    </row>
    <row r="553" spans="1:11" s="2" customFormat="1" hidden="1" x14ac:dyDescent="0.2">
      <c r="A553" s="32" t="s">
        <v>1</v>
      </c>
      <c r="B553" s="59"/>
      <c r="C553" s="24"/>
      <c r="D553" s="24"/>
      <c r="E553" s="24"/>
      <c r="F553" s="24"/>
      <c r="G553" s="24"/>
      <c r="H553" s="25"/>
      <c r="I553" s="3">
        <f t="shared" si="284"/>
        <v>0</v>
      </c>
    </row>
    <row r="554" spans="1:11" s="2" customFormat="1" hidden="1" x14ac:dyDescent="0.2">
      <c r="A554" s="32" t="s">
        <v>36</v>
      </c>
      <c r="B554" s="59"/>
      <c r="C554" s="24">
        <v>0</v>
      </c>
      <c r="D554" s="24">
        <f t="shared" ref="D554:H554" si="296">D556+D557+D558-D555</f>
        <v>0</v>
      </c>
      <c r="E554" s="24">
        <f t="shared" si="296"/>
        <v>0</v>
      </c>
      <c r="F554" s="24">
        <f t="shared" si="296"/>
        <v>0</v>
      </c>
      <c r="G554" s="24">
        <f t="shared" si="296"/>
        <v>0</v>
      </c>
      <c r="H554" s="25">
        <f t="shared" si="296"/>
        <v>0</v>
      </c>
      <c r="I554" s="3">
        <f t="shared" si="284"/>
        <v>0</v>
      </c>
    </row>
    <row r="555" spans="1:11" s="2" customFormat="1" hidden="1" x14ac:dyDescent="0.2">
      <c r="A555" s="32" t="s">
        <v>37</v>
      </c>
      <c r="B555" s="59"/>
      <c r="C555" s="24"/>
      <c r="D555" s="24"/>
      <c r="E555" s="24">
        <f t="shared" ref="E555:E558" si="297">C555+D555</f>
        <v>0</v>
      </c>
      <c r="F555" s="24"/>
      <c r="G555" s="24"/>
      <c r="H555" s="25"/>
      <c r="I555" s="3">
        <f t="shared" si="284"/>
        <v>0</v>
      </c>
    </row>
    <row r="556" spans="1:11" s="2" customFormat="1" hidden="1" x14ac:dyDescent="0.2">
      <c r="A556" s="20" t="s">
        <v>38</v>
      </c>
      <c r="B556" s="60" t="s">
        <v>39</v>
      </c>
      <c r="C556" s="21"/>
      <c r="D556" s="21"/>
      <c r="E556" s="21">
        <f t="shared" si="297"/>
        <v>0</v>
      </c>
      <c r="F556" s="21"/>
      <c r="G556" s="21"/>
      <c r="H556" s="22"/>
      <c r="I556" s="3">
        <f t="shared" si="284"/>
        <v>0</v>
      </c>
      <c r="K556" s="2">
        <v>0.15</v>
      </c>
    </row>
    <row r="557" spans="1:11" s="2" customFormat="1" hidden="1" x14ac:dyDescent="0.2">
      <c r="A557" s="20" t="s">
        <v>40</v>
      </c>
      <c r="B557" s="60" t="s">
        <v>41</v>
      </c>
      <c r="C557" s="21"/>
      <c r="D557" s="21"/>
      <c r="E557" s="21">
        <f t="shared" si="297"/>
        <v>0</v>
      </c>
      <c r="F557" s="21"/>
      <c r="G557" s="21"/>
      <c r="H557" s="22"/>
      <c r="I557" s="3">
        <f t="shared" si="284"/>
        <v>0</v>
      </c>
      <c r="K557" s="2">
        <v>0.85</v>
      </c>
    </row>
    <row r="558" spans="1:11" s="2" customFormat="1" hidden="1" x14ac:dyDescent="0.2">
      <c r="A558" s="20" t="s">
        <v>42</v>
      </c>
      <c r="B558" s="61" t="s">
        <v>43</v>
      </c>
      <c r="C558" s="21"/>
      <c r="D558" s="21"/>
      <c r="E558" s="21">
        <f t="shared" si="297"/>
        <v>0</v>
      </c>
      <c r="F558" s="21"/>
      <c r="G558" s="21"/>
      <c r="H558" s="22"/>
      <c r="I558" s="3">
        <f t="shared" si="284"/>
        <v>0</v>
      </c>
    </row>
    <row r="559" spans="1:11" x14ac:dyDescent="0.2">
      <c r="A559" s="31" t="s">
        <v>44</v>
      </c>
      <c r="B559" s="62" t="s">
        <v>45</v>
      </c>
      <c r="C559" s="24">
        <f t="shared" ref="C559:H559" si="298">SUM(C563,C564,C565)</f>
        <v>145</v>
      </c>
      <c r="D559" s="24">
        <f t="shared" si="298"/>
        <v>0</v>
      </c>
      <c r="E559" s="24">
        <f t="shared" si="298"/>
        <v>145</v>
      </c>
      <c r="F559" s="24">
        <f t="shared" si="298"/>
        <v>0</v>
      </c>
      <c r="G559" s="24">
        <f t="shared" si="298"/>
        <v>0</v>
      </c>
      <c r="H559" s="25">
        <f t="shared" si="298"/>
        <v>0</v>
      </c>
      <c r="I559" s="119">
        <f t="shared" si="284"/>
        <v>145</v>
      </c>
    </row>
    <row r="560" spans="1:11" s="2" customFormat="1" hidden="1" x14ac:dyDescent="0.2">
      <c r="A560" s="82" t="s">
        <v>1</v>
      </c>
      <c r="B560" s="62"/>
      <c r="C560" s="24"/>
      <c r="D560" s="24"/>
      <c r="E560" s="24"/>
      <c r="F560" s="24"/>
      <c r="G560" s="24"/>
      <c r="H560" s="25"/>
      <c r="I560" s="3">
        <f t="shared" si="284"/>
        <v>0</v>
      </c>
    </row>
    <row r="561" spans="1:11" x14ac:dyDescent="0.2">
      <c r="A561" s="32" t="s">
        <v>36</v>
      </c>
      <c r="B561" s="59"/>
      <c r="C561" s="24">
        <f t="shared" ref="C561:H561" si="299">C563+C564+C565-C562</f>
        <v>145</v>
      </c>
      <c r="D561" s="24">
        <f t="shared" si="299"/>
        <v>0</v>
      </c>
      <c r="E561" s="24">
        <f t="shared" si="299"/>
        <v>145</v>
      </c>
      <c r="F561" s="24">
        <f t="shared" si="299"/>
        <v>0</v>
      </c>
      <c r="G561" s="24">
        <f t="shared" si="299"/>
        <v>0</v>
      </c>
      <c r="H561" s="25">
        <f t="shared" si="299"/>
        <v>0</v>
      </c>
      <c r="I561" s="119">
        <f t="shared" si="284"/>
        <v>145</v>
      </c>
    </row>
    <row r="562" spans="1:11" s="2" customFormat="1" hidden="1" x14ac:dyDescent="0.2">
      <c r="A562" s="32" t="s">
        <v>37</v>
      </c>
      <c r="B562" s="59"/>
      <c r="C562" s="24"/>
      <c r="D562" s="24"/>
      <c r="E562" s="24">
        <f t="shared" ref="E562:E565" si="300">C562+D562</f>
        <v>0</v>
      </c>
      <c r="F562" s="24"/>
      <c r="G562" s="24"/>
      <c r="H562" s="25"/>
      <c r="I562" s="3">
        <f t="shared" si="284"/>
        <v>0</v>
      </c>
    </row>
    <row r="563" spans="1:11" x14ac:dyDescent="0.2">
      <c r="A563" s="20" t="s">
        <v>38</v>
      </c>
      <c r="B563" s="61" t="s">
        <v>46</v>
      </c>
      <c r="C563" s="101">
        <f>ROUND(145*K563,1)</f>
        <v>21.8</v>
      </c>
      <c r="D563" s="101"/>
      <c r="E563" s="101">
        <f t="shared" si="300"/>
        <v>21.8</v>
      </c>
      <c r="F563" s="101"/>
      <c r="G563" s="101"/>
      <c r="H563" s="143"/>
      <c r="I563" s="119">
        <f t="shared" si="284"/>
        <v>21.8</v>
      </c>
      <c r="K563" s="117">
        <v>0.15</v>
      </c>
    </row>
    <row r="564" spans="1:11" x14ac:dyDescent="0.2">
      <c r="A564" s="20" t="s">
        <v>40</v>
      </c>
      <c r="B564" s="61" t="s">
        <v>47</v>
      </c>
      <c r="C564" s="101">
        <f>ROUND(145*K564,1)-0.1</f>
        <v>123.2</v>
      </c>
      <c r="D564" s="101"/>
      <c r="E564" s="101">
        <f t="shared" si="300"/>
        <v>123.2</v>
      </c>
      <c r="F564" s="101"/>
      <c r="G564" s="101"/>
      <c r="H564" s="143"/>
      <c r="I564" s="119">
        <f t="shared" si="284"/>
        <v>123.2</v>
      </c>
      <c r="K564" s="117">
        <v>0.85</v>
      </c>
    </row>
    <row r="565" spans="1:11" s="2" customFormat="1" hidden="1" x14ac:dyDescent="0.2">
      <c r="A565" s="20" t="s">
        <v>42</v>
      </c>
      <c r="B565" s="61" t="s">
        <v>48</v>
      </c>
      <c r="C565" s="21"/>
      <c r="D565" s="21"/>
      <c r="E565" s="21">
        <f t="shared" si="300"/>
        <v>0</v>
      </c>
      <c r="F565" s="21"/>
      <c r="G565" s="21"/>
      <c r="H565" s="22"/>
      <c r="I565" s="3">
        <f t="shared" si="284"/>
        <v>0</v>
      </c>
    </row>
    <row r="566" spans="1:11" s="2" customFormat="1" hidden="1" x14ac:dyDescent="0.2">
      <c r="A566" s="31" t="s">
        <v>49</v>
      </c>
      <c r="B566" s="63" t="s">
        <v>50</v>
      </c>
      <c r="C566" s="24">
        <f t="shared" ref="C566:H566" si="301">SUM(C570,C571,C572)</f>
        <v>0</v>
      </c>
      <c r="D566" s="24">
        <f t="shared" si="301"/>
        <v>0</v>
      </c>
      <c r="E566" s="24">
        <f t="shared" si="301"/>
        <v>0</v>
      </c>
      <c r="F566" s="24">
        <f t="shared" si="301"/>
        <v>0</v>
      </c>
      <c r="G566" s="24">
        <f t="shared" si="301"/>
        <v>0</v>
      </c>
      <c r="H566" s="25">
        <f t="shared" si="301"/>
        <v>0</v>
      </c>
      <c r="I566" s="3">
        <f t="shared" si="284"/>
        <v>0</v>
      </c>
    </row>
    <row r="567" spans="1:11" s="2" customFormat="1" hidden="1" x14ac:dyDescent="0.2">
      <c r="A567" s="82" t="s">
        <v>1</v>
      </c>
      <c r="B567" s="63"/>
      <c r="C567" s="24"/>
      <c r="D567" s="24"/>
      <c r="E567" s="24"/>
      <c r="F567" s="24"/>
      <c r="G567" s="24"/>
      <c r="H567" s="25"/>
      <c r="I567" s="3">
        <f t="shared" si="284"/>
        <v>0</v>
      </c>
    </row>
    <row r="568" spans="1:11" s="2" customFormat="1" hidden="1" x14ac:dyDescent="0.2">
      <c r="A568" s="32" t="s">
        <v>36</v>
      </c>
      <c r="B568" s="59"/>
      <c r="C568" s="24">
        <v>0</v>
      </c>
      <c r="D568" s="24">
        <f t="shared" ref="D568:H568" si="302">D570+D571+D572-D569</f>
        <v>0</v>
      </c>
      <c r="E568" s="24">
        <f t="shared" si="302"/>
        <v>0</v>
      </c>
      <c r="F568" s="24">
        <f t="shared" si="302"/>
        <v>0</v>
      </c>
      <c r="G568" s="24">
        <f t="shared" si="302"/>
        <v>0</v>
      </c>
      <c r="H568" s="25">
        <f t="shared" si="302"/>
        <v>0</v>
      </c>
      <c r="I568" s="3">
        <f t="shared" si="284"/>
        <v>0</v>
      </c>
    </row>
    <row r="569" spans="1:11" s="2" customFormat="1" hidden="1" x14ac:dyDescent="0.2">
      <c r="A569" s="32" t="s">
        <v>37</v>
      </c>
      <c r="B569" s="59"/>
      <c r="C569" s="24"/>
      <c r="D569" s="24"/>
      <c r="E569" s="24">
        <f t="shared" ref="E569:E572" si="303">C569+D569</f>
        <v>0</v>
      </c>
      <c r="F569" s="24"/>
      <c r="G569" s="24"/>
      <c r="H569" s="25"/>
      <c r="I569" s="3">
        <f t="shared" si="284"/>
        <v>0</v>
      </c>
    </row>
    <row r="570" spans="1:11" s="2" customFormat="1" hidden="1" x14ac:dyDescent="0.2">
      <c r="A570" s="20" t="s">
        <v>38</v>
      </c>
      <c r="B570" s="61" t="s">
        <v>51</v>
      </c>
      <c r="C570" s="21"/>
      <c r="D570" s="21"/>
      <c r="E570" s="21">
        <f t="shared" si="303"/>
        <v>0</v>
      </c>
      <c r="F570" s="21"/>
      <c r="G570" s="21"/>
      <c r="H570" s="22"/>
      <c r="I570" s="3">
        <f t="shared" si="284"/>
        <v>0</v>
      </c>
      <c r="K570" s="2">
        <v>0.15</v>
      </c>
    </row>
    <row r="571" spans="1:11" s="2" customFormat="1" hidden="1" x14ac:dyDescent="0.2">
      <c r="A571" s="20" t="s">
        <v>40</v>
      </c>
      <c r="B571" s="61" t="s">
        <v>52</v>
      </c>
      <c r="C571" s="21"/>
      <c r="D571" s="21"/>
      <c r="E571" s="21">
        <f t="shared" si="303"/>
        <v>0</v>
      </c>
      <c r="F571" s="21"/>
      <c r="G571" s="21"/>
      <c r="H571" s="22"/>
      <c r="I571" s="3">
        <f t="shared" si="284"/>
        <v>0</v>
      </c>
      <c r="K571" s="2">
        <v>0.85</v>
      </c>
    </row>
    <row r="572" spans="1:11" s="2" customFormat="1" hidden="1" x14ac:dyDescent="0.2">
      <c r="A572" s="20" t="s">
        <v>42</v>
      </c>
      <c r="B572" s="61" t="s">
        <v>53</v>
      </c>
      <c r="C572" s="21"/>
      <c r="D572" s="21"/>
      <c r="E572" s="21">
        <f t="shared" si="303"/>
        <v>0</v>
      </c>
      <c r="F572" s="21"/>
      <c r="G572" s="21"/>
      <c r="H572" s="22"/>
      <c r="I572" s="3">
        <f t="shared" si="284"/>
        <v>0</v>
      </c>
    </row>
    <row r="573" spans="1:11" s="2" customFormat="1" hidden="1" x14ac:dyDescent="0.2">
      <c r="A573" s="83"/>
      <c r="B573" s="95"/>
      <c r="C573" s="21"/>
      <c r="D573" s="21"/>
      <c r="E573" s="21"/>
      <c r="F573" s="21"/>
      <c r="G573" s="21"/>
      <c r="H573" s="22"/>
      <c r="I573" s="3">
        <f t="shared" ref="I573:I576" si="304">SUM(E573:H573)</f>
        <v>0</v>
      </c>
    </row>
    <row r="574" spans="1:11" s="2" customFormat="1" hidden="1" x14ac:dyDescent="0.2">
      <c r="A574" s="26" t="s">
        <v>54</v>
      </c>
      <c r="B574" s="63" t="s">
        <v>55</v>
      </c>
      <c r="C574" s="24">
        <v>0</v>
      </c>
      <c r="D574" s="24"/>
      <c r="E574" s="24">
        <f>C574+D574</f>
        <v>0</v>
      </c>
      <c r="F574" s="24"/>
      <c r="G574" s="24"/>
      <c r="H574" s="25"/>
      <c r="I574" s="3">
        <f t="shared" si="304"/>
        <v>0</v>
      </c>
    </row>
    <row r="575" spans="1:11" s="2" customFormat="1" hidden="1" x14ac:dyDescent="0.2">
      <c r="A575" s="83"/>
      <c r="B575" s="95"/>
      <c r="C575" s="21"/>
      <c r="D575" s="21"/>
      <c r="E575" s="21"/>
      <c r="F575" s="21"/>
      <c r="G575" s="21"/>
      <c r="H575" s="22"/>
      <c r="I575" s="3">
        <f t="shared" si="304"/>
        <v>0</v>
      </c>
    </row>
    <row r="576" spans="1:11" s="2" customFormat="1" hidden="1" x14ac:dyDescent="0.2">
      <c r="A576" s="26" t="s">
        <v>56</v>
      </c>
      <c r="B576" s="63"/>
      <c r="C576" s="24">
        <f t="shared" ref="C576:H576" si="305">C529-C547</f>
        <v>0</v>
      </c>
      <c r="D576" s="24">
        <f t="shared" si="305"/>
        <v>0</v>
      </c>
      <c r="E576" s="24">
        <f t="shared" si="305"/>
        <v>0</v>
      </c>
      <c r="F576" s="24">
        <f t="shared" si="305"/>
        <v>0</v>
      </c>
      <c r="G576" s="24">
        <f t="shared" si="305"/>
        <v>0</v>
      </c>
      <c r="H576" s="25">
        <f t="shared" si="305"/>
        <v>0</v>
      </c>
      <c r="I576" s="3">
        <f t="shared" si="304"/>
        <v>0</v>
      </c>
    </row>
    <row r="577" spans="1:11" s="2" customFormat="1" hidden="1" x14ac:dyDescent="0.2">
      <c r="A577" s="81"/>
      <c r="B577" s="95"/>
      <c r="C577" s="21"/>
      <c r="D577" s="21"/>
      <c r="E577" s="21"/>
      <c r="F577" s="21"/>
      <c r="G577" s="21"/>
      <c r="H577" s="22"/>
      <c r="I577" s="3">
        <f t="shared" ref="I577:I621" si="306">SUM(E577:H577)</f>
        <v>0</v>
      </c>
    </row>
    <row r="578" spans="1:11" s="142" customFormat="1" x14ac:dyDescent="0.2">
      <c r="A578" s="152" t="s">
        <v>99</v>
      </c>
      <c r="B578" s="153"/>
      <c r="C578" s="154">
        <f t="shared" ref="C578:H578" si="307">C579</f>
        <v>500</v>
      </c>
      <c r="D578" s="154">
        <f t="shared" si="307"/>
        <v>0</v>
      </c>
      <c r="E578" s="154">
        <f t="shared" si="307"/>
        <v>500</v>
      </c>
      <c r="F578" s="154">
        <f t="shared" si="307"/>
        <v>0</v>
      </c>
      <c r="G578" s="154">
        <f t="shared" si="307"/>
        <v>0</v>
      </c>
      <c r="H578" s="155">
        <f t="shared" si="307"/>
        <v>0</v>
      </c>
      <c r="I578" s="137">
        <f t="shared" si="306"/>
        <v>500</v>
      </c>
    </row>
    <row r="579" spans="1:11" x14ac:dyDescent="0.2">
      <c r="A579" s="148" t="s">
        <v>61</v>
      </c>
      <c r="B579" s="149"/>
      <c r="C579" s="150">
        <f t="shared" ref="C579:H579" si="308">SUM(C580,C581,C582,C583)</f>
        <v>500</v>
      </c>
      <c r="D579" s="150">
        <f t="shared" si="308"/>
        <v>0</v>
      </c>
      <c r="E579" s="150">
        <f t="shared" si="308"/>
        <v>500</v>
      </c>
      <c r="F579" s="150">
        <f t="shared" si="308"/>
        <v>0</v>
      </c>
      <c r="G579" s="150">
        <f t="shared" si="308"/>
        <v>0</v>
      </c>
      <c r="H579" s="151">
        <f t="shared" si="308"/>
        <v>0</v>
      </c>
      <c r="I579" s="119">
        <f t="shared" si="306"/>
        <v>500</v>
      </c>
    </row>
    <row r="580" spans="1:11" x14ac:dyDescent="0.2">
      <c r="A580" s="20" t="s">
        <v>6</v>
      </c>
      <c r="B580" s="48"/>
      <c r="C580" s="101">
        <v>110</v>
      </c>
      <c r="D580" s="101"/>
      <c r="E580" s="101">
        <f t="shared" ref="E580:E582" si="309">C580+D580</f>
        <v>110</v>
      </c>
      <c r="F580" s="101"/>
      <c r="G580" s="101"/>
      <c r="H580" s="143"/>
      <c r="I580" s="119">
        <f t="shared" si="306"/>
        <v>110</v>
      </c>
    </row>
    <row r="581" spans="1:11" s="2" customFormat="1" hidden="1" x14ac:dyDescent="0.2">
      <c r="A581" s="20" t="s">
        <v>7</v>
      </c>
      <c r="B581" s="94"/>
      <c r="C581" s="21">
        <v>0</v>
      </c>
      <c r="D581" s="21"/>
      <c r="E581" s="21">
        <f t="shared" si="309"/>
        <v>0</v>
      </c>
      <c r="F581" s="21"/>
      <c r="G581" s="21"/>
      <c r="H581" s="22"/>
      <c r="I581" s="3">
        <f t="shared" si="306"/>
        <v>0</v>
      </c>
      <c r="J581" s="2">
        <v>0.98</v>
      </c>
    </row>
    <row r="582" spans="1:11" ht="38.25" x14ac:dyDescent="0.2">
      <c r="A582" s="20" t="s">
        <v>8</v>
      </c>
      <c r="B582" s="48">
        <v>420269</v>
      </c>
      <c r="C582" s="101">
        <f>ROUND(390*K582,1)</f>
        <v>51.7</v>
      </c>
      <c r="D582" s="101"/>
      <c r="E582" s="101">
        <f t="shared" si="309"/>
        <v>51.7</v>
      </c>
      <c r="F582" s="101"/>
      <c r="G582" s="101"/>
      <c r="H582" s="143"/>
      <c r="I582" s="119">
        <f t="shared" si="306"/>
        <v>51.7</v>
      </c>
      <c r="J582" s="117">
        <v>0.13</v>
      </c>
      <c r="K582" s="117">
        <f>J582/J581</f>
        <v>0.1326530612244898</v>
      </c>
    </row>
    <row r="583" spans="1:11" ht="25.5" x14ac:dyDescent="0.2">
      <c r="A583" s="23" t="s">
        <v>9</v>
      </c>
      <c r="B583" s="49" t="s">
        <v>10</v>
      </c>
      <c r="C583" s="24">
        <f>SUM(C584,C588,C592)</f>
        <v>338.3</v>
      </c>
      <c r="D583" s="24">
        <f t="shared" ref="D583:H583" si="310">SUM(D584,D588,D592)</f>
        <v>0</v>
      </c>
      <c r="E583" s="24">
        <f t="shared" si="310"/>
        <v>338.3</v>
      </c>
      <c r="F583" s="24">
        <f t="shared" si="310"/>
        <v>0</v>
      </c>
      <c r="G583" s="24">
        <f t="shared" si="310"/>
        <v>0</v>
      </c>
      <c r="H583" s="25">
        <f t="shared" si="310"/>
        <v>0</v>
      </c>
      <c r="I583" s="119">
        <f t="shared" si="306"/>
        <v>338.3</v>
      </c>
    </row>
    <row r="584" spans="1:11" s="2" customFormat="1" hidden="1" x14ac:dyDescent="0.2">
      <c r="A584" s="26" t="s">
        <v>11</v>
      </c>
      <c r="B584" s="50" t="s">
        <v>12</v>
      </c>
      <c r="C584" s="24">
        <f>SUM(C585:C587)</f>
        <v>0</v>
      </c>
      <c r="D584" s="24">
        <f t="shared" ref="D584:H584" si="311">SUM(D585:D587)</f>
        <v>0</v>
      </c>
      <c r="E584" s="24">
        <f t="shared" si="311"/>
        <v>0</v>
      </c>
      <c r="F584" s="24">
        <f t="shared" si="311"/>
        <v>0</v>
      </c>
      <c r="G584" s="24">
        <f t="shared" si="311"/>
        <v>0</v>
      </c>
      <c r="H584" s="25">
        <f t="shared" si="311"/>
        <v>0</v>
      </c>
      <c r="I584" s="3">
        <f t="shared" si="306"/>
        <v>0</v>
      </c>
    </row>
    <row r="585" spans="1:11" s="2" customFormat="1" hidden="1" x14ac:dyDescent="0.2">
      <c r="A585" s="27" t="s">
        <v>13</v>
      </c>
      <c r="B585" s="51" t="s">
        <v>14</v>
      </c>
      <c r="C585" s="21">
        <v>0</v>
      </c>
      <c r="D585" s="21"/>
      <c r="E585" s="21">
        <f t="shared" ref="E585:E587" si="312">C585+D585</f>
        <v>0</v>
      </c>
      <c r="F585" s="21"/>
      <c r="G585" s="21"/>
      <c r="H585" s="22"/>
      <c r="I585" s="3">
        <f t="shared" si="306"/>
        <v>0</v>
      </c>
    </row>
    <row r="586" spans="1:11" s="2" customFormat="1" hidden="1" x14ac:dyDescent="0.2">
      <c r="A586" s="27" t="s">
        <v>15</v>
      </c>
      <c r="B586" s="52" t="s">
        <v>16</v>
      </c>
      <c r="C586" s="21">
        <v>0</v>
      </c>
      <c r="D586" s="21"/>
      <c r="E586" s="21">
        <f t="shared" si="312"/>
        <v>0</v>
      </c>
      <c r="F586" s="21"/>
      <c r="G586" s="21"/>
      <c r="H586" s="22"/>
      <c r="I586" s="3">
        <f t="shared" si="306"/>
        <v>0</v>
      </c>
    </row>
    <row r="587" spans="1:11" s="2" customFormat="1" hidden="1" x14ac:dyDescent="0.2">
      <c r="A587" s="27" t="s">
        <v>17</v>
      </c>
      <c r="B587" s="52" t="s">
        <v>18</v>
      </c>
      <c r="C587" s="21">
        <v>0</v>
      </c>
      <c r="D587" s="21"/>
      <c r="E587" s="21">
        <f t="shared" si="312"/>
        <v>0</v>
      </c>
      <c r="F587" s="21"/>
      <c r="G587" s="21"/>
      <c r="H587" s="22"/>
      <c r="I587" s="3">
        <f t="shared" si="306"/>
        <v>0</v>
      </c>
    </row>
    <row r="588" spans="1:11" x14ac:dyDescent="0.2">
      <c r="A588" s="26" t="s">
        <v>19</v>
      </c>
      <c r="B588" s="53" t="s">
        <v>20</v>
      </c>
      <c r="C588" s="24">
        <f>SUM(C589:C591)</f>
        <v>338.3</v>
      </c>
      <c r="D588" s="24">
        <f t="shared" ref="D588:H588" si="313">SUM(D589:D591)</f>
        <v>0</v>
      </c>
      <c r="E588" s="24">
        <f t="shared" si="313"/>
        <v>338.3</v>
      </c>
      <c r="F588" s="24">
        <f t="shared" si="313"/>
        <v>0</v>
      </c>
      <c r="G588" s="24">
        <f t="shared" si="313"/>
        <v>0</v>
      </c>
      <c r="H588" s="25">
        <f t="shared" si="313"/>
        <v>0</v>
      </c>
      <c r="I588" s="119">
        <f t="shared" si="306"/>
        <v>338.3</v>
      </c>
    </row>
    <row r="589" spans="1:11" x14ac:dyDescent="0.2">
      <c r="A589" s="27" t="s">
        <v>13</v>
      </c>
      <c r="B589" s="52" t="s">
        <v>21</v>
      </c>
      <c r="C589" s="101">
        <f>ROUND(390*K589,1)</f>
        <v>338.3</v>
      </c>
      <c r="D589" s="101"/>
      <c r="E589" s="101">
        <f t="shared" ref="E589:E591" si="314">C589+D589</f>
        <v>338.3</v>
      </c>
      <c r="F589" s="101"/>
      <c r="G589" s="101"/>
      <c r="H589" s="143"/>
      <c r="I589" s="119">
        <f t="shared" si="306"/>
        <v>338.3</v>
      </c>
      <c r="J589" s="117">
        <v>0.85</v>
      </c>
      <c r="K589" s="117">
        <f>J589/J581</f>
        <v>0.86734693877551017</v>
      </c>
    </row>
    <row r="590" spans="1:11" s="2" customFormat="1" hidden="1" x14ac:dyDescent="0.2">
      <c r="A590" s="27" t="s">
        <v>15</v>
      </c>
      <c r="B590" s="52" t="s">
        <v>22</v>
      </c>
      <c r="C590" s="21"/>
      <c r="D590" s="21"/>
      <c r="E590" s="21">
        <f t="shared" si="314"/>
        <v>0</v>
      </c>
      <c r="F590" s="21"/>
      <c r="G590" s="21"/>
      <c r="H590" s="22"/>
      <c r="I590" s="3">
        <f t="shared" si="306"/>
        <v>0</v>
      </c>
    </row>
    <row r="591" spans="1:11" s="2" customFormat="1" hidden="1" x14ac:dyDescent="0.2">
      <c r="A591" s="27" t="s">
        <v>17</v>
      </c>
      <c r="B591" s="52" t="s">
        <v>23</v>
      </c>
      <c r="C591" s="21">
        <v>0</v>
      </c>
      <c r="D591" s="21"/>
      <c r="E591" s="21">
        <f t="shared" si="314"/>
        <v>0</v>
      </c>
      <c r="F591" s="21"/>
      <c r="G591" s="21"/>
      <c r="H591" s="22"/>
      <c r="I591" s="3">
        <f t="shared" si="306"/>
        <v>0</v>
      </c>
    </row>
    <row r="592" spans="1:11" s="2" customFormat="1" hidden="1" x14ac:dyDescent="0.2">
      <c r="A592" s="26" t="s">
        <v>24</v>
      </c>
      <c r="B592" s="53" t="s">
        <v>25</v>
      </c>
      <c r="C592" s="24">
        <f>SUM(C593:C595)</f>
        <v>0</v>
      </c>
      <c r="D592" s="24">
        <v>0</v>
      </c>
      <c r="E592" s="24">
        <v>0</v>
      </c>
      <c r="F592" s="24">
        <v>0</v>
      </c>
      <c r="G592" s="24">
        <v>0</v>
      </c>
      <c r="H592" s="25">
        <v>0</v>
      </c>
      <c r="I592" s="3">
        <f t="shared" si="306"/>
        <v>0</v>
      </c>
    </row>
    <row r="593" spans="1:11" s="2" customFormat="1" hidden="1" x14ac:dyDescent="0.2">
      <c r="A593" s="27" t="s">
        <v>13</v>
      </c>
      <c r="B593" s="52" t="s">
        <v>26</v>
      </c>
      <c r="C593" s="21">
        <v>0</v>
      </c>
      <c r="D593" s="21"/>
      <c r="E593" s="21">
        <f t="shared" ref="E593:E595" si="315">C593+D593</f>
        <v>0</v>
      </c>
      <c r="F593" s="21"/>
      <c r="G593" s="21"/>
      <c r="H593" s="22"/>
      <c r="I593" s="3">
        <f t="shared" si="306"/>
        <v>0</v>
      </c>
    </row>
    <row r="594" spans="1:11" s="2" customFormat="1" hidden="1" x14ac:dyDescent="0.2">
      <c r="A594" s="27" t="s">
        <v>15</v>
      </c>
      <c r="B594" s="52" t="s">
        <v>27</v>
      </c>
      <c r="C594" s="21">
        <v>0</v>
      </c>
      <c r="D594" s="21"/>
      <c r="E594" s="21">
        <f t="shared" si="315"/>
        <v>0</v>
      </c>
      <c r="F594" s="21"/>
      <c r="G594" s="21"/>
      <c r="H594" s="22"/>
      <c r="I594" s="3">
        <f t="shared" si="306"/>
        <v>0</v>
      </c>
    </row>
    <row r="595" spans="1:11" s="2" customFormat="1" hidden="1" x14ac:dyDescent="0.2">
      <c r="A595" s="27" t="s">
        <v>17</v>
      </c>
      <c r="B595" s="52" t="s">
        <v>28</v>
      </c>
      <c r="C595" s="21">
        <v>0</v>
      </c>
      <c r="D595" s="21"/>
      <c r="E595" s="21">
        <f t="shared" si="315"/>
        <v>0</v>
      </c>
      <c r="F595" s="21"/>
      <c r="G595" s="21"/>
      <c r="H595" s="22"/>
      <c r="I595" s="3">
        <f t="shared" si="306"/>
        <v>0</v>
      </c>
    </row>
    <row r="596" spans="1:11" x14ac:dyDescent="0.2">
      <c r="A596" s="148" t="s">
        <v>80</v>
      </c>
      <c r="B596" s="149"/>
      <c r="C596" s="150">
        <f t="shared" ref="C596:H596" si="316">SUM(C597,C600,C623)</f>
        <v>500</v>
      </c>
      <c r="D596" s="150">
        <f t="shared" si="316"/>
        <v>0</v>
      </c>
      <c r="E596" s="150">
        <f t="shared" si="316"/>
        <v>500</v>
      </c>
      <c r="F596" s="150">
        <f t="shared" si="316"/>
        <v>0</v>
      </c>
      <c r="G596" s="150">
        <f t="shared" si="316"/>
        <v>0</v>
      </c>
      <c r="H596" s="151">
        <f t="shared" si="316"/>
        <v>0</v>
      </c>
      <c r="I596" s="119">
        <f t="shared" si="306"/>
        <v>500</v>
      </c>
    </row>
    <row r="597" spans="1:11" s="2" customFormat="1" hidden="1" x14ac:dyDescent="0.2">
      <c r="A597" s="31" t="s">
        <v>30</v>
      </c>
      <c r="B597" s="55">
        <v>20</v>
      </c>
      <c r="C597" s="24">
        <v>0</v>
      </c>
      <c r="D597" s="24">
        <f t="shared" ref="D597:H597" si="317">SUM(D598)</f>
        <v>0</v>
      </c>
      <c r="E597" s="24">
        <f t="shared" si="317"/>
        <v>0</v>
      </c>
      <c r="F597" s="24">
        <f t="shared" si="317"/>
        <v>0</v>
      </c>
      <c r="G597" s="24">
        <f t="shared" si="317"/>
        <v>0</v>
      </c>
      <c r="H597" s="25">
        <f t="shared" si="317"/>
        <v>0</v>
      </c>
      <c r="I597" s="3">
        <f t="shared" si="306"/>
        <v>0</v>
      </c>
    </row>
    <row r="598" spans="1:11" s="2" customFormat="1" hidden="1" x14ac:dyDescent="0.2">
      <c r="A598" s="27" t="s">
        <v>31</v>
      </c>
      <c r="B598" s="56" t="s">
        <v>32</v>
      </c>
      <c r="C598" s="21">
        <v>0</v>
      </c>
      <c r="D598" s="21"/>
      <c r="E598" s="21">
        <f>C598+D598</f>
        <v>0</v>
      </c>
      <c r="F598" s="21"/>
      <c r="G598" s="21"/>
      <c r="H598" s="22"/>
      <c r="I598" s="3">
        <f t="shared" si="306"/>
        <v>0</v>
      </c>
    </row>
    <row r="599" spans="1:11" s="2" customFormat="1" hidden="1" x14ac:dyDescent="0.2">
      <c r="A599" s="27"/>
      <c r="B599" s="51"/>
      <c r="C599" s="21"/>
      <c r="D599" s="21"/>
      <c r="E599" s="21"/>
      <c r="F599" s="21"/>
      <c r="G599" s="21"/>
      <c r="H599" s="22"/>
      <c r="I599" s="3">
        <f t="shared" si="306"/>
        <v>0</v>
      </c>
    </row>
    <row r="600" spans="1:11" ht="25.5" x14ac:dyDescent="0.2">
      <c r="A600" s="31" t="s">
        <v>33</v>
      </c>
      <c r="B600" s="57">
        <v>58</v>
      </c>
      <c r="C600" s="24">
        <f>SUM(C601,C608,C615)</f>
        <v>500</v>
      </c>
      <c r="D600" s="24">
        <f t="shared" ref="D600:H600" si="318">SUM(D601,D608,D615)</f>
        <v>0</v>
      </c>
      <c r="E600" s="24">
        <f t="shared" si="318"/>
        <v>500</v>
      </c>
      <c r="F600" s="24">
        <f t="shared" si="318"/>
        <v>0</v>
      </c>
      <c r="G600" s="24">
        <f t="shared" si="318"/>
        <v>0</v>
      </c>
      <c r="H600" s="25">
        <f t="shared" si="318"/>
        <v>0</v>
      </c>
      <c r="I600" s="119">
        <f t="shared" si="306"/>
        <v>500</v>
      </c>
    </row>
    <row r="601" spans="1:11" s="2" customFormat="1" hidden="1" x14ac:dyDescent="0.2">
      <c r="A601" s="31" t="s">
        <v>34</v>
      </c>
      <c r="B601" s="58" t="s">
        <v>35</v>
      </c>
      <c r="C601" s="24">
        <f t="shared" ref="C601:H601" si="319">SUM(C605,C606,C607)</f>
        <v>0</v>
      </c>
      <c r="D601" s="24">
        <f t="shared" si="319"/>
        <v>0</v>
      </c>
      <c r="E601" s="24">
        <f t="shared" si="319"/>
        <v>0</v>
      </c>
      <c r="F601" s="24">
        <f t="shared" si="319"/>
        <v>0</v>
      </c>
      <c r="G601" s="24">
        <f t="shared" si="319"/>
        <v>0</v>
      </c>
      <c r="H601" s="25">
        <f t="shared" si="319"/>
        <v>0</v>
      </c>
      <c r="I601" s="3">
        <f t="shared" si="306"/>
        <v>0</v>
      </c>
    </row>
    <row r="602" spans="1:11" s="2" customFormat="1" hidden="1" x14ac:dyDescent="0.2">
      <c r="A602" s="32" t="s">
        <v>1</v>
      </c>
      <c r="B602" s="59"/>
      <c r="C602" s="24"/>
      <c r="D602" s="24"/>
      <c r="E602" s="24"/>
      <c r="F602" s="24"/>
      <c r="G602" s="24"/>
      <c r="H602" s="25"/>
      <c r="I602" s="3">
        <f t="shared" si="306"/>
        <v>0</v>
      </c>
    </row>
    <row r="603" spans="1:11" s="2" customFormat="1" hidden="1" x14ac:dyDescent="0.2">
      <c r="A603" s="32" t="s">
        <v>36</v>
      </c>
      <c r="B603" s="59"/>
      <c r="C603" s="24">
        <v>0</v>
      </c>
      <c r="D603" s="24">
        <f t="shared" ref="D603:H603" si="320">D605+D606+D607-D604</f>
        <v>0</v>
      </c>
      <c r="E603" s="24">
        <f t="shared" si="320"/>
        <v>0</v>
      </c>
      <c r="F603" s="24">
        <f t="shared" si="320"/>
        <v>0</v>
      </c>
      <c r="G603" s="24">
        <f t="shared" si="320"/>
        <v>0</v>
      </c>
      <c r="H603" s="25">
        <f t="shared" si="320"/>
        <v>0</v>
      </c>
      <c r="I603" s="3">
        <f t="shared" si="306"/>
        <v>0</v>
      </c>
    </row>
    <row r="604" spans="1:11" s="2" customFormat="1" hidden="1" x14ac:dyDescent="0.2">
      <c r="A604" s="32" t="s">
        <v>37</v>
      </c>
      <c r="B604" s="59"/>
      <c r="C604" s="24"/>
      <c r="D604" s="24"/>
      <c r="E604" s="24">
        <f t="shared" ref="E604:E607" si="321">C604+D604</f>
        <v>0</v>
      </c>
      <c r="F604" s="24"/>
      <c r="G604" s="24"/>
      <c r="H604" s="25"/>
      <c r="I604" s="3">
        <f t="shared" si="306"/>
        <v>0</v>
      </c>
    </row>
    <row r="605" spans="1:11" s="2" customFormat="1" hidden="1" x14ac:dyDescent="0.2">
      <c r="A605" s="20" t="s">
        <v>38</v>
      </c>
      <c r="B605" s="60" t="s">
        <v>39</v>
      </c>
      <c r="C605" s="21"/>
      <c r="D605" s="21"/>
      <c r="E605" s="21">
        <f t="shared" si="321"/>
        <v>0</v>
      </c>
      <c r="F605" s="21"/>
      <c r="G605" s="21"/>
      <c r="H605" s="22"/>
      <c r="I605" s="3">
        <f t="shared" si="306"/>
        <v>0</v>
      </c>
      <c r="K605" s="2">
        <v>0.15</v>
      </c>
    </row>
    <row r="606" spans="1:11" s="2" customFormat="1" hidden="1" x14ac:dyDescent="0.2">
      <c r="A606" s="20" t="s">
        <v>40</v>
      </c>
      <c r="B606" s="60" t="s">
        <v>41</v>
      </c>
      <c r="C606" s="21"/>
      <c r="D606" s="21"/>
      <c r="E606" s="21">
        <f t="shared" si="321"/>
        <v>0</v>
      </c>
      <c r="F606" s="21"/>
      <c r="G606" s="21"/>
      <c r="H606" s="22"/>
      <c r="I606" s="3">
        <f t="shared" si="306"/>
        <v>0</v>
      </c>
      <c r="K606" s="2">
        <v>0.85</v>
      </c>
    </row>
    <row r="607" spans="1:11" s="2" customFormat="1" hidden="1" x14ac:dyDescent="0.2">
      <c r="A607" s="20" t="s">
        <v>42</v>
      </c>
      <c r="B607" s="61" t="s">
        <v>43</v>
      </c>
      <c r="C607" s="21"/>
      <c r="D607" s="21"/>
      <c r="E607" s="21">
        <f t="shared" si="321"/>
        <v>0</v>
      </c>
      <c r="F607" s="21"/>
      <c r="G607" s="21"/>
      <c r="H607" s="22"/>
      <c r="I607" s="3">
        <f t="shared" si="306"/>
        <v>0</v>
      </c>
    </row>
    <row r="608" spans="1:11" x14ac:dyDescent="0.2">
      <c r="A608" s="31" t="s">
        <v>44</v>
      </c>
      <c r="B608" s="62" t="s">
        <v>45</v>
      </c>
      <c r="C608" s="24">
        <f t="shared" ref="C608:H608" si="322">SUM(C612,C613,C614)</f>
        <v>500</v>
      </c>
      <c r="D608" s="24">
        <f t="shared" si="322"/>
        <v>0</v>
      </c>
      <c r="E608" s="24">
        <f t="shared" si="322"/>
        <v>500</v>
      </c>
      <c r="F608" s="24">
        <f t="shared" si="322"/>
        <v>0</v>
      </c>
      <c r="G608" s="24">
        <f t="shared" si="322"/>
        <v>0</v>
      </c>
      <c r="H608" s="25">
        <f t="shared" si="322"/>
        <v>0</v>
      </c>
      <c r="I608" s="119">
        <f t="shared" si="306"/>
        <v>500</v>
      </c>
    </row>
    <row r="609" spans="1:11" s="2" customFormat="1" hidden="1" x14ac:dyDescent="0.2">
      <c r="A609" s="82" t="s">
        <v>1</v>
      </c>
      <c r="B609" s="62"/>
      <c r="C609" s="24"/>
      <c r="D609" s="24"/>
      <c r="E609" s="24"/>
      <c r="F609" s="24"/>
      <c r="G609" s="24"/>
      <c r="H609" s="25"/>
      <c r="I609" s="3">
        <f t="shared" si="306"/>
        <v>0</v>
      </c>
    </row>
    <row r="610" spans="1:11" x14ac:dyDescent="0.2">
      <c r="A610" s="32" t="s">
        <v>36</v>
      </c>
      <c r="B610" s="59"/>
      <c r="C610" s="24">
        <f t="shared" ref="C610:H610" si="323">C612+C613+C614-C611</f>
        <v>500</v>
      </c>
      <c r="D610" s="24">
        <f t="shared" si="323"/>
        <v>0</v>
      </c>
      <c r="E610" s="24">
        <f t="shared" si="323"/>
        <v>500</v>
      </c>
      <c r="F610" s="24">
        <f t="shared" si="323"/>
        <v>0</v>
      </c>
      <c r="G610" s="24">
        <f t="shared" si="323"/>
        <v>0</v>
      </c>
      <c r="H610" s="25">
        <f t="shared" si="323"/>
        <v>0</v>
      </c>
      <c r="I610" s="119">
        <f t="shared" si="306"/>
        <v>500</v>
      </c>
    </row>
    <row r="611" spans="1:11" s="2" customFormat="1" hidden="1" x14ac:dyDescent="0.2">
      <c r="A611" s="32" t="s">
        <v>37</v>
      </c>
      <c r="B611" s="59"/>
      <c r="C611" s="24"/>
      <c r="D611" s="24"/>
      <c r="E611" s="24">
        <f t="shared" ref="E611:E614" si="324">C611+D611</f>
        <v>0</v>
      </c>
      <c r="F611" s="24"/>
      <c r="G611" s="24"/>
      <c r="H611" s="25"/>
      <c r="I611" s="3">
        <f t="shared" si="306"/>
        <v>0</v>
      </c>
    </row>
    <row r="612" spans="1:11" x14ac:dyDescent="0.2">
      <c r="A612" s="20" t="s">
        <v>38</v>
      </c>
      <c r="B612" s="61" t="s">
        <v>46</v>
      </c>
      <c r="C612" s="101">
        <f>ROUND(500*K612,1)</f>
        <v>75</v>
      </c>
      <c r="D612" s="101"/>
      <c r="E612" s="101">
        <f t="shared" si="324"/>
        <v>75</v>
      </c>
      <c r="F612" s="101"/>
      <c r="G612" s="101"/>
      <c r="H612" s="143"/>
      <c r="I612" s="119">
        <f t="shared" si="306"/>
        <v>75</v>
      </c>
      <c r="K612" s="117">
        <v>0.15</v>
      </c>
    </row>
    <row r="613" spans="1:11" x14ac:dyDescent="0.2">
      <c r="A613" s="20" t="s">
        <v>40</v>
      </c>
      <c r="B613" s="61" t="s">
        <v>47</v>
      </c>
      <c r="C613" s="101">
        <f>ROUND(500*K613,1)</f>
        <v>425</v>
      </c>
      <c r="D613" s="101"/>
      <c r="E613" s="101">
        <f t="shared" si="324"/>
        <v>425</v>
      </c>
      <c r="F613" s="101"/>
      <c r="G613" s="101"/>
      <c r="H613" s="143"/>
      <c r="I613" s="119">
        <f t="shared" si="306"/>
        <v>425</v>
      </c>
      <c r="K613" s="117">
        <v>0.85</v>
      </c>
    </row>
    <row r="614" spans="1:11" s="2" customFormat="1" hidden="1" x14ac:dyDescent="0.2">
      <c r="A614" s="20" t="s">
        <v>42</v>
      </c>
      <c r="B614" s="61" t="s">
        <v>48</v>
      </c>
      <c r="C614" s="21"/>
      <c r="D614" s="21"/>
      <c r="E614" s="21">
        <f t="shared" si="324"/>
        <v>0</v>
      </c>
      <c r="F614" s="21"/>
      <c r="G614" s="21"/>
      <c r="H614" s="22"/>
      <c r="I614" s="3">
        <f t="shared" si="306"/>
        <v>0</v>
      </c>
    </row>
    <row r="615" spans="1:11" s="2" customFormat="1" hidden="1" x14ac:dyDescent="0.2">
      <c r="A615" s="31" t="s">
        <v>49</v>
      </c>
      <c r="B615" s="63" t="s">
        <v>50</v>
      </c>
      <c r="C615" s="24">
        <f t="shared" ref="C615:H615" si="325">SUM(C619,C620,C621)</f>
        <v>0</v>
      </c>
      <c r="D615" s="24">
        <f t="shared" si="325"/>
        <v>0</v>
      </c>
      <c r="E615" s="24">
        <f t="shared" si="325"/>
        <v>0</v>
      </c>
      <c r="F615" s="24">
        <f t="shared" si="325"/>
        <v>0</v>
      </c>
      <c r="G615" s="24">
        <f t="shared" si="325"/>
        <v>0</v>
      </c>
      <c r="H615" s="25">
        <f t="shared" si="325"/>
        <v>0</v>
      </c>
      <c r="I615" s="3">
        <f t="shared" si="306"/>
        <v>0</v>
      </c>
    </row>
    <row r="616" spans="1:11" s="2" customFormat="1" hidden="1" x14ac:dyDescent="0.2">
      <c r="A616" s="82" t="s">
        <v>1</v>
      </c>
      <c r="B616" s="63"/>
      <c r="C616" s="24"/>
      <c r="D616" s="24"/>
      <c r="E616" s="24"/>
      <c r="F616" s="24"/>
      <c r="G616" s="24"/>
      <c r="H616" s="25"/>
      <c r="I616" s="3">
        <f t="shared" si="306"/>
        <v>0</v>
      </c>
    </row>
    <row r="617" spans="1:11" s="2" customFormat="1" hidden="1" x14ac:dyDescent="0.2">
      <c r="A617" s="32" t="s">
        <v>36</v>
      </c>
      <c r="B617" s="59"/>
      <c r="C617" s="24">
        <v>0</v>
      </c>
      <c r="D617" s="24">
        <f t="shared" ref="D617:H617" si="326">D619+D620+D621-D618</f>
        <v>0</v>
      </c>
      <c r="E617" s="24">
        <f t="shared" si="326"/>
        <v>0</v>
      </c>
      <c r="F617" s="24">
        <f t="shared" si="326"/>
        <v>0</v>
      </c>
      <c r="G617" s="24">
        <f t="shared" si="326"/>
        <v>0</v>
      </c>
      <c r="H617" s="25">
        <f t="shared" si="326"/>
        <v>0</v>
      </c>
      <c r="I617" s="3">
        <f t="shared" si="306"/>
        <v>0</v>
      </c>
    </row>
    <row r="618" spans="1:11" s="2" customFormat="1" hidden="1" x14ac:dyDescent="0.2">
      <c r="A618" s="32" t="s">
        <v>37</v>
      </c>
      <c r="B618" s="59"/>
      <c r="C618" s="24"/>
      <c r="D618" s="24"/>
      <c r="E618" s="24">
        <f t="shared" ref="E618:E621" si="327">C618+D618</f>
        <v>0</v>
      </c>
      <c r="F618" s="24"/>
      <c r="G618" s="24"/>
      <c r="H618" s="25"/>
      <c r="I618" s="3">
        <f t="shared" si="306"/>
        <v>0</v>
      </c>
    </row>
    <row r="619" spans="1:11" s="2" customFormat="1" hidden="1" x14ac:dyDescent="0.2">
      <c r="A619" s="20" t="s">
        <v>38</v>
      </c>
      <c r="B619" s="61" t="s">
        <v>51</v>
      </c>
      <c r="C619" s="21"/>
      <c r="D619" s="21"/>
      <c r="E619" s="21">
        <f t="shared" si="327"/>
        <v>0</v>
      </c>
      <c r="F619" s="21"/>
      <c r="G619" s="21"/>
      <c r="H619" s="22"/>
      <c r="I619" s="3">
        <f t="shared" si="306"/>
        <v>0</v>
      </c>
      <c r="K619" s="2">
        <v>0.15</v>
      </c>
    </row>
    <row r="620" spans="1:11" s="2" customFormat="1" hidden="1" x14ac:dyDescent="0.2">
      <c r="A620" s="20" t="s">
        <v>40</v>
      </c>
      <c r="B620" s="61" t="s">
        <v>52</v>
      </c>
      <c r="C620" s="21"/>
      <c r="D620" s="21"/>
      <c r="E620" s="21">
        <f t="shared" si="327"/>
        <v>0</v>
      </c>
      <c r="F620" s="21"/>
      <c r="G620" s="21"/>
      <c r="H620" s="22"/>
      <c r="I620" s="3">
        <f t="shared" si="306"/>
        <v>0</v>
      </c>
      <c r="K620" s="2">
        <v>0.85</v>
      </c>
    </row>
    <row r="621" spans="1:11" s="2" customFormat="1" hidden="1" x14ac:dyDescent="0.2">
      <c r="A621" s="20" t="s">
        <v>42</v>
      </c>
      <c r="B621" s="61" t="s">
        <v>53</v>
      </c>
      <c r="C621" s="21"/>
      <c r="D621" s="21"/>
      <c r="E621" s="21">
        <f t="shared" si="327"/>
        <v>0</v>
      </c>
      <c r="F621" s="21"/>
      <c r="G621" s="21"/>
      <c r="H621" s="22"/>
      <c r="I621" s="3">
        <f t="shared" si="306"/>
        <v>0</v>
      </c>
    </row>
    <row r="622" spans="1:11" s="2" customFormat="1" hidden="1" x14ac:dyDescent="0.2">
      <c r="A622" s="83"/>
      <c r="B622" s="95"/>
      <c r="C622" s="21"/>
      <c r="D622" s="21"/>
      <c r="E622" s="21"/>
      <c r="F622" s="21"/>
      <c r="G622" s="21"/>
      <c r="H622" s="22"/>
      <c r="I622" s="3">
        <f t="shared" ref="I622:I625" si="328">SUM(E622:H622)</f>
        <v>0</v>
      </c>
    </row>
    <row r="623" spans="1:11" s="2" customFormat="1" hidden="1" x14ac:dyDescent="0.2">
      <c r="A623" s="26" t="s">
        <v>54</v>
      </c>
      <c r="B623" s="63" t="s">
        <v>55</v>
      </c>
      <c r="C623" s="24">
        <v>0</v>
      </c>
      <c r="D623" s="24"/>
      <c r="E623" s="24">
        <f>C623+D623</f>
        <v>0</v>
      </c>
      <c r="F623" s="24"/>
      <c r="G623" s="24"/>
      <c r="H623" s="25"/>
      <c r="I623" s="3">
        <f t="shared" si="328"/>
        <v>0</v>
      </c>
    </row>
    <row r="624" spans="1:11" s="2" customFormat="1" hidden="1" x14ac:dyDescent="0.2">
      <c r="A624" s="83"/>
      <c r="B624" s="95"/>
      <c r="C624" s="21"/>
      <c r="D624" s="21"/>
      <c r="E624" s="21"/>
      <c r="F624" s="21"/>
      <c r="G624" s="21"/>
      <c r="H624" s="22"/>
      <c r="I624" s="3">
        <f t="shared" si="328"/>
        <v>0</v>
      </c>
    </row>
    <row r="625" spans="1:9" s="2" customFormat="1" hidden="1" x14ac:dyDescent="0.2">
      <c r="A625" s="26" t="s">
        <v>56</v>
      </c>
      <c r="B625" s="63"/>
      <c r="C625" s="24">
        <f t="shared" ref="C625:H625" si="329">C578-C596</f>
        <v>0</v>
      </c>
      <c r="D625" s="24">
        <f t="shared" si="329"/>
        <v>0</v>
      </c>
      <c r="E625" s="24">
        <f t="shared" si="329"/>
        <v>0</v>
      </c>
      <c r="F625" s="24">
        <f t="shared" si="329"/>
        <v>0</v>
      </c>
      <c r="G625" s="24">
        <f t="shared" si="329"/>
        <v>0</v>
      </c>
      <c r="H625" s="25">
        <f t="shared" si="329"/>
        <v>0</v>
      </c>
      <c r="I625" s="3">
        <f t="shared" si="328"/>
        <v>0</v>
      </c>
    </row>
    <row r="626" spans="1:9" s="2" customFormat="1" hidden="1" x14ac:dyDescent="0.2">
      <c r="A626" s="81"/>
      <c r="B626" s="95"/>
      <c r="C626" s="21"/>
      <c r="D626" s="21"/>
      <c r="E626" s="21"/>
      <c r="F626" s="21"/>
      <c r="G626" s="21"/>
      <c r="H626" s="22"/>
      <c r="I626" s="3">
        <f t="shared" ref="I626:I689" si="330">SUM(E626:H626)</f>
        <v>0</v>
      </c>
    </row>
    <row r="627" spans="1:9" s="142" customFormat="1" x14ac:dyDescent="0.2">
      <c r="A627" s="144" t="s">
        <v>95</v>
      </c>
      <c r="B627" s="145" t="s">
        <v>29</v>
      </c>
      <c r="C627" s="146">
        <f t="shared" ref="C627:H627" si="331">C657</f>
        <v>4678.7999999999993</v>
      </c>
      <c r="D627" s="146">
        <f t="shared" si="331"/>
        <v>0</v>
      </c>
      <c r="E627" s="146">
        <f t="shared" si="331"/>
        <v>4678.7999999999993</v>
      </c>
      <c r="F627" s="146">
        <f t="shared" si="331"/>
        <v>588.1</v>
      </c>
      <c r="G627" s="146">
        <f t="shared" si="331"/>
        <v>588.1</v>
      </c>
      <c r="H627" s="147">
        <f t="shared" si="331"/>
        <v>588.1</v>
      </c>
      <c r="I627" s="137">
        <f t="shared" si="330"/>
        <v>6443.1</v>
      </c>
    </row>
    <row r="628" spans="1:9" x14ac:dyDescent="0.2">
      <c r="A628" s="148" t="s">
        <v>80</v>
      </c>
      <c r="B628" s="149"/>
      <c r="C628" s="150">
        <f t="shared" ref="C628:H628" si="332">SUM(C629,C632,C655)</f>
        <v>4678.8</v>
      </c>
      <c r="D628" s="150">
        <f t="shared" si="332"/>
        <v>0</v>
      </c>
      <c r="E628" s="150">
        <f t="shared" si="332"/>
        <v>4678.8</v>
      </c>
      <c r="F628" s="150">
        <f t="shared" si="332"/>
        <v>588.1</v>
      </c>
      <c r="G628" s="150">
        <f t="shared" si="332"/>
        <v>588.1</v>
      </c>
      <c r="H628" s="151">
        <f t="shared" si="332"/>
        <v>588.1</v>
      </c>
      <c r="I628" s="119">
        <f t="shared" si="330"/>
        <v>6443.1000000000013</v>
      </c>
    </row>
    <row r="629" spans="1:9" x14ac:dyDescent="0.2">
      <c r="A629" s="31" t="s">
        <v>30</v>
      </c>
      <c r="B629" s="55">
        <v>20</v>
      </c>
      <c r="C629" s="24">
        <f t="shared" ref="C629:H629" si="333">SUM(C630)</f>
        <v>2</v>
      </c>
      <c r="D629" s="24">
        <f t="shared" si="333"/>
        <v>0</v>
      </c>
      <c r="E629" s="24">
        <f t="shared" si="333"/>
        <v>2</v>
      </c>
      <c r="F629" s="24">
        <f t="shared" si="333"/>
        <v>0</v>
      </c>
      <c r="G629" s="24">
        <f t="shared" si="333"/>
        <v>0</v>
      </c>
      <c r="H629" s="25">
        <f t="shared" si="333"/>
        <v>0</v>
      </c>
      <c r="I629" s="119">
        <f t="shared" si="330"/>
        <v>2</v>
      </c>
    </row>
    <row r="630" spans="1:9" x14ac:dyDescent="0.2">
      <c r="A630" s="27" t="s">
        <v>31</v>
      </c>
      <c r="B630" s="56" t="s">
        <v>32</v>
      </c>
      <c r="C630" s="101">
        <f>C677</f>
        <v>2</v>
      </c>
      <c r="D630" s="101">
        <f>D677</f>
        <v>0</v>
      </c>
      <c r="E630" s="101">
        <f>C630+D630</f>
        <v>2</v>
      </c>
      <c r="F630" s="101">
        <f t="shared" ref="F630:H630" si="334">F677</f>
        <v>0</v>
      </c>
      <c r="G630" s="101">
        <f t="shared" si="334"/>
        <v>0</v>
      </c>
      <c r="H630" s="143">
        <f t="shared" si="334"/>
        <v>0</v>
      </c>
      <c r="I630" s="119">
        <f t="shared" si="330"/>
        <v>2</v>
      </c>
    </row>
    <row r="631" spans="1:9" s="2" customFormat="1" hidden="1" x14ac:dyDescent="0.2">
      <c r="A631" s="27"/>
      <c r="B631" s="51"/>
      <c r="C631" s="21"/>
      <c r="D631" s="21"/>
      <c r="E631" s="21"/>
      <c r="F631" s="21"/>
      <c r="G631" s="21"/>
      <c r="H631" s="22"/>
      <c r="I631" s="3">
        <f t="shared" si="330"/>
        <v>0</v>
      </c>
    </row>
    <row r="632" spans="1:9" ht="25.5" x14ac:dyDescent="0.2">
      <c r="A632" s="31" t="s">
        <v>33</v>
      </c>
      <c r="B632" s="57">
        <v>58</v>
      </c>
      <c r="C632" s="24">
        <f t="shared" ref="C632:H632" si="335">SUM(C633,C640,C647)</f>
        <v>4676.8</v>
      </c>
      <c r="D632" s="24">
        <f t="shared" si="335"/>
        <v>0</v>
      </c>
      <c r="E632" s="24">
        <f t="shared" si="335"/>
        <v>4676.8</v>
      </c>
      <c r="F632" s="24">
        <f t="shared" si="335"/>
        <v>588.1</v>
      </c>
      <c r="G632" s="24">
        <f t="shared" si="335"/>
        <v>588.1</v>
      </c>
      <c r="H632" s="25">
        <f t="shared" si="335"/>
        <v>588.1</v>
      </c>
      <c r="I632" s="119">
        <f t="shared" si="330"/>
        <v>6441.1000000000013</v>
      </c>
    </row>
    <row r="633" spans="1:9" x14ac:dyDescent="0.2">
      <c r="A633" s="31" t="s">
        <v>34</v>
      </c>
      <c r="B633" s="58" t="s">
        <v>35</v>
      </c>
      <c r="C633" s="24">
        <f t="shared" ref="C633:H633" si="336">SUM(C637,C638,C639)</f>
        <v>4676.8</v>
      </c>
      <c r="D633" s="24">
        <f t="shared" si="336"/>
        <v>0</v>
      </c>
      <c r="E633" s="24">
        <f t="shared" si="336"/>
        <v>4676.8</v>
      </c>
      <c r="F633" s="24">
        <f t="shared" si="336"/>
        <v>588.1</v>
      </c>
      <c r="G633" s="24">
        <f t="shared" si="336"/>
        <v>588.1</v>
      </c>
      <c r="H633" s="25">
        <f t="shared" si="336"/>
        <v>588.1</v>
      </c>
      <c r="I633" s="119">
        <f t="shared" si="330"/>
        <v>6441.1000000000013</v>
      </c>
    </row>
    <row r="634" spans="1:9" s="2" customFormat="1" hidden="1" x14ac:dyDescent="0.2">
      <c r="A634" s="32" t="s">
        <v>1</v>
      </c>
      <c r="B634" s="59"/>
      <c r="C634" s="24"/>
      <c r="D634" s="24"/>
      <c r="E634" s="24"/>
      <c r="F634" s="24"/>
      <c r="G634" s="24"/>
      <c r="H634" s="25"/>
      <c r="I634" s="3">
        <f t="shared" si="330"/>
        <v>0</v>
      </c>
    </row>
    <row r="635" spans="1:9" x14ac:dyDescent="0.2">
      <c r="A635" s="32" t="s">
        <v>36</v>
      </c>
      <c r="B635" s="59"/>
      <c r="C635" s="24">
        <f t="shared" ref="C635:H635" si="337">C637+C638+C639-C636</f>
        <v>629.70000000000027</v>
      </c>
      <c r="D635" s="24">
        <f t="shared" si="337"/>
        <v>0</v>
      </c>
      <c r="E635" s="24">
        <f t="shared" si="337"/>
        <v>629.70000000000027</v>
      </c>
      <c r="F635" s="24">
        <f t="shared" si="337"/>
        <v>588.1</v>
      </c>
      <c r="G635" s="24">
        <f t="shared" si="337"/>
        <v>588.1</v>
      </c>
      <c r="H635" s="25">
        <f t="shared" si="337"/>
        <v>588.1</v>
      </c>
      <c r="I635" s="119">
        <f t="shared" si="330"/>
        <v>2394</v>
      </c>
    </row>
    <row r="636" spans="1:9" x14ac:dyDescent="0.2">
      <c r="A636" s="32" t="s">
        <v>37</v>
      </c>
      <c r="B636" s="59"/>
      <c r="C636" s="24">
        <f t="shared" ref="C636:H639" si="338">C683</f>
        <v>4047.1</v>
      </c>
      <c r="D636" s="24">
        <f t="shared" si="338"/>
        <v>0</v>
      </c>
      <c r="E636" s="24">
        <f t="shared" si="338"/>
        <v>4047.1</v>
      </c>
      <c r="F636" s="24">
        <f>F683</f>
        <v>0</v>
      </c>
      <c r="G636" s="24">
        <f t="shared" si="338"/>
        <v>0</v>
      </c>
      <c r="H636" s="25">
        <f t="shared" si="338"/>
        <v>0</v>
      </c>
      <c r="I636" s="119">
        <f t="shared" si="330"/>
        <v>4047.1</v>
      </c>
    </row>
    <row r="637" spans="1:9" x14ac:dyDescent="0.2">
      <c r="A637" s="20" t="s">
        <v>38</v>
      </c>
      <c r="B637" s="60" t="s">
        <v>39</v>
      </c>
      <c r="C637" s="101">
        <f t="shared" si="338"/>
        <v>701.5</v>
      </c>
      <c r="D637" s="101">
        <f t="shared" si="338"/>
        <v>0</v>
      </c>
      <c r="E637" s="101">
        <f t="shared" ref="E637:E639" si="339">C637+D637</f>
        <v>701.5</v>
      </c>
      <c r="F637" s="101">
        <f t="shared" si="338"/>
        <v>0</v>
      </c>
      <c r="G637" s="101">
        <f t="shared" si="338"/>
        <v>0</v>
      </c>
      <c r="H637" s="143">
        <f t="shared" si="338"/>
        <v>0</v>
      </c>
      <c r="I637" s="119">
        <f t="shared" si="330"/>
        <v>701.5</v>
      </c>
    </row>
    <row r="638" spans="1:9" x14ac:dyDescent="0.2">
      <c r="A638" s="20" t="s">
        <v>40</v>
      </c>
      <c r="B638" s="60" t="s">
        <v>41</v>
      </c>
      <c r="C638" s="101">
        <f t="shared" si="338"/>
        <v>3305.5</v>
      </c>
      <c r="D638" s="101">
        <f t="shared" si="338"/>
        <v>0</v>
      </c>
      <c r="E638" s="101">
        <f t="shared" si="339"/>
        <v>3305.5</v>
      </c>
      <c r="F638" s="101">
        <f t="shared" si="338"/>
        <v>0</v>
      </c>
      <c r="G638" s="101">
        <f t="shared" si="338"/>
        <v>0</v>
      </c>
      <c r="H638" s="143">
        <f t="shared" si="338"/>
        <v>0</v>
      </c>
      <c r="I638" s="119">
        <f t="shared" si="330"/>
        <v>3305.5</v>
      </c>
    </row>
    <row r="639" spans="1:9" x14ac:dyDescent="0.2">
      <c r="A639" s="20" t="s">
        <v>42</v>
      </c>
      <c r="B639" s="61" t="s">
        <v>43</v>
      </c>
      <c r="C639" s="101">
        <f t="shared" si="338"/>
        <v>669.8</v>
      </c>
      <c r="D639" s="101">
        <f t="shared" si="338"/>
        <v>0</v>
      </c>
      <c r="E639" s="101">
        <f t="shared" si="339"/>
        <v>669.8</v>
      </c>
      <c r="F639" s="101">
        <f t="shared" si="338"/>
        <v>588.1</v>
      </c>
      <c r="G639" s="101">
        <f t="shared" si="338"/>
        <v>588.1</v>
      </c>
      <c r="H639" s="143">
        <f t="shared" si="338"/>
        <v>588.1</v>
      </c>
      <c r="I639" s="119">
        <f t="shared" si="330"/>
        <v>2434.1</v>
      </c>
    </row>
    <row r="640" spans="1:9" s="2" customFormat="1" hidden="1" x14ac:dyDescent="0.2">
      <c r="A640" s="31" t="s">
        <v>44</v>
      </c>
      <c r="B640" s="62" t="s">
        <v>45</v>
      </c>
      <c r="C640" s="24">
        <v>0</v>
      </c>
      <c r="D640" s="24">
        <f t="shared" ref="D640:H640" si="340">SUM(D644,D645,D646)</f>
        <v>0</v>
      </c>
      <c r="E640" s="24">
        <f t="shared" si="340"/>
        <v>0</v>
      </c>
      <c r="F640" s="24">
        <f t="shared" si="340"/>
        <v>0</v>
      </c>
      <c r="G640" s="24">
        <f t="shared" si="340"/>
        <v>0</v>
      </c>
      <c r="H640" s="25">
        <f t="shared" si="340"/>
        <v>0</v>
      </c>
      <c r="I640" s="3">
        <f t="shared" si="330"/>
        <v>0</v>
      </c>
    </row>
    <row r="641" spans="1:9" s="2" customFormat="1" hidden="1" x14ac:dyDescent="0.2">
      <c r="A641" s="82" t="s">
        <v>1</v>
      </c>
      <c r="B641" s="62"/>
      <c r="C641" s="24"/>
      <c r="D641" s="24"/>
      <c r="E641" s="24"/>
      <c r="F641" s="24"/>
      <c r="G641" s="24"/>
      <c r="H641" s="25"/>
      <c r="I641" s="3">
        <f t="shared" si="330"/>
        <v>0</v>
      </c>
    </row>
    <row r="642" spans="1:9" s="2" customFormat="1" hidden="1" x14ac:dyDescent="0.2">
      <c r="A642" s="32" t="s">
        <v>36</v>
      </c>
      <c r="B642" s="59"/>
      <c r="C642" s="24">
        <v>0</v>
      </c>
      <c r="D642" s="24">
        <f t="shared" ref="D642:H642" si="341">D644+D645+D646-D643</f>
        <v>0</v>
      </c>
      <c r="E642" s="24">
        <f t="shared" si="341"/>
        <v>0</v>
      </c>
      <c r="F642" s="24">
        <f t="shared" si="341"/>
        <v>0</v>
      </c>
      <c r="G642" s="24">
        <f t="shared" si="341"/>
        <v>0</v>
      </c>
      <c r="H642" s="25">
        <f t="shared" si="341"/>
        <v>0</v>
      </c>
      <c r="I642" s="3">
        <f t="shared" si="330"/>
        <v>0</v>
      </c>
    </row>
    <row r="643" spans="1:9" s="2" customFormat="1" hidden="1" x14ac:dyDescent="0.2">
      <c r="A643" s="32" t="s">
        <v>37</v>
      </c>
      <c r="B643" s="59"/>
      <c r="C643" s="24">
        <v>0</v>
      </c>
      <c r="D643" s="24">
        <f t="shared" ref="D643:H646" si="342">D690</f>
        <v>0</v>
      </c>
      <c r="E643" s="24">
        <f t="shared" si="342"/>
        <v>0</v>
      </c>
      <c r="F643" s="24">
        <f t="shared" si="342"/>
        <v>0</v>
      </c>
      <c r="G643" s="24">
        <f t="shared" si="342"/>
        <v>0</v>
      </c>
      <c r="H643" s="25">
        <f t="shared" si="342"/>
        <v>0</v>
      </c>
      <c r="I643" s="3">
        <f t="shared" si="330"/>
        <v>0</v>
      </c>
    </row>
    <row r="644" spans="1:9" s="2" customFormat="1" hidden="1" x14ac:dyDescent="0.2">
      <c r="A644" s="20" t="s">
        <v>38</v>
      </c>
      <c r="B644" s="61" t="s">
        <v>46</v>
      </c>
      <c r="C644" s="21">
        <v>0</v>
      </c>
      <c r="D644" s="21">
        <f t="shared" si="342"/>
        <v>0</v>
      </c>
      <c r="E644" s="21">
        <f t="shared" ref="E644:E646" si="343">C644+D644</f>
        <v>0</v>
      </c>
      <c r="F644" s="21">
        <f t="shared" si="342"/>
        <v>0</v>
      </c>
      <c r="G644" s="21">
        <f t="shared" si="342"/>
        <v>0</v>
      </c>
      <c r="H644" s="22">
        <f t="shared" si="342"/>
        <v>0</v>
      </c>
      <c r="I644" s="3">
        <f t="shared" si="330"/>
        <v>0</v>
      </c>
    </row>
    <row r="645" spans="1:9" s="2" customFormat="1" hidden="1" x14ac:dyDescent="0.2">
      <c r="A645" s="20" t="s">
        <v>40</v>
      </c>
      <c r="B645" s="61" t="s">
        <v>47</v>
      </c>
      <c r="C645" s="21">
        <v>0</v>
      </c>
      <c r="D645" s="21">
        <f t="shared" si="342"/>
        <v>0</v>
      </c>
      <c r="E645" s="21">
        <f t="shared" si="343"/>
        <v>0</v>
      </c>
      <c r="F645" s="21">
        <f t="shared" si="342"/>
        <v>0</v>
      </c>
      <c r="G645" s="21">
        <f t="shared" si="342"/>
        <v>0</v>
      </c>
      <c r="H645" s="22">
        <f t="shared" si="342"/>
        <v>0</v>
      </c>
      <c r="I645" s="3">
        <f t="shared" si="330"/>
        <v>0</v>
      </c>
    </row>
    <row r="646" spans="1:9" s="2" customFormat="1" hidden="1" x14ac:dyDescent="0.2">
      <c r="A646" s="20" t="s">
        <v>42</v>
      </c>
      <c r="B646" s="61" t="s">
        <v>48</v>
      </c>
      <c r="C646" s="21">
        <v>0</v>
      </c>
      <c r="D646" s="21">
        <f t="shared" si="342"/>
        <v>0</v>
      </c>
      <c r="E646" s="21">
        <f t="shared" si="343"/>
        <v>0</v>
      </c>
      <c r="F646" s="21">
        <f t="shared" si="342"/>
        <v>0</v>
      </c>
      <c r="G646" s="21">
        <f t="shared" si="342"/>
        <v>0</v>
      </c>
      <c r="H646" s="22">
        <f t="shared" si="342"/>
        <v>0</v>
      </c>
      <c r="I646" s="3">
        <f t="shared" si="330"/>
        <v>0</v>
      </c>
    </row>
    <row r="647" spans="1:9" s="2" customFormat="1" hidden="1" x14ac:dyDescent="0.2">
      <c r="A647" s="31" t="s">
        <v>49</v>
      </c>
      <c r="B647" s="63" t="s">
        <v>50</v>
      </c>
      <c r="C647" s="24">
        <v>0</v>
      </c>
      <c r="D647" s="24">
        <f t="shared" ref="D647:H647" si="344">SUM(D651,D652,D653)</f>
        <v>0</v>
      </c>
      <c r="E647" s="24">
        <f t="shared" si="344"/>
        <v>0</v>
      </c>
      <c r="F647" s="24">
        <f t="shared" si="344"/>
        <v>0</v>
      </c>
      <c r="G647" s="24">
        <f t="shared" si="344"/>
        <v>0</v>
      </c>
      <c r="H647" s="25">
        <f t="shared" si="344"/>
        <v>0</v>
      </c>
      <c r="I647" s="3">
        <f t="shared" si="330"/>
        <v>0</v>
      </c>
    </row>
    <row r="648" spans="1:9" s="2" customFormat="1" hidden="1" x14ac:dyDescent="0.2">
      <c r="A648" s="82" t="s">
        <v>1</v>
      </c>
      <c r="B648" s="63"/>
      <c r="C648" s="24"/>
      <c r="D648" s="24"/>
      <c r="E648" s="24"/>
      <c r="F648" s="24"/>
      <c r="G648" s="24"/>
      <c r="H648" s="25"/>
      <c r="I648" s="3">
        <f t="shared" si="330"/>
        <v>0</v>
      </c>
    </row>
    <row r="649" spans="1:9" s="2" customFormat="1" hidden="1" x14ac:dyDescent="0.2">
      <c r="A649" s="32" t="s">
        <v>36</v>
      </c>
      <c r="B649" s="59"/>
      <c r="C649" s="24">
        <v>0</v>
      </c>
      <c r="D649" s="24">
        <f t="shared" ref="D649:H649" si="345">D651+D652+D653-D650</f>
        <v>0</v>
      </c>
      <c r="E649" s="24">
        <f t="shared" si="345"/>
        <v>0</v>
      </c>
      <c r="F649" s="24">
        <f t="shared" si="345"/>
        <v>0</v>
      </c>
      <c r="G649" s="24">
        <f t="shared" si="345"/>
        <v>0</v>
      </c>
      <c r="H649" s="25">
        <f t="shared" si="345"/>
        <v>0</v>
      </c>
      <c r="I649" s="3">
        <f t="shared" si="330"/>
        <v>0</v>
      </c>
    </row>
    <row r="650" spans="1:9" s="2" customFormat="1" hidden="1" x14ac:dyDescent="0.2">
      <c r="A650" s="32" t="s">
        <v>37</v>
      </c>
      <c r="B650" s="59"/>
      <c r="C650" s="24">
        <v>0</v>
      </c>
      <c r="D650" s="24">
        <f t="shared" ref="D650:H653" si="346">D697</f>
        <v>0</v>
      </c>
      <c r="E650" s="24">
        <f t="shared" si="346"/>
        <v>0</v>
      </c>
      <c r="F650" s="24">
        <f t="shared" si="346"/>
        <v>0</v>
      </c>
      <c r="G650" s="24">
        <f t="shared" si="346"/>
        <v>0</v>
      </c>
      <c r="H650" s="25">
        <f t="shared" si="346"/>
        <v>0</v>
      </c>
      <c r="I650" s="3">
        <f t="shared" si="330"/>
        <v>0</v>
      </c>
    </row>
    <row r="651" spans="1:9" s="2" customFormat="1" hidden="1" x14ac:dyDescent="0.2">
      <c r="A651" s="20" t="s">
        <v>38</v>
      </c>
      <c r="B651" s="61" t="s">
        <v>51</v>
      </c>
      <c r="C651" s="21">
        <v>0</v>
      </c>
      <c r="D651" s="21">
        <f t="shared" si="346"/>
        <v>0</v>
      </c>
      <c r="E651" s="21">
        <f t="shared" ref="E651:E653" si="347">C651+D651</f>
        <v>0</v>
      </c>
      <c r="F651" s="21">
        <f t="shared" si="346"/>
        <v>0</v>
      </c>
      <c r="G651" s="21">
        <f t="shared" si="346"/>
        <v>0</v>
      </c>
      <c r="H651" s="22">
        <f t="shared" si="346"/>
        <v>0</v>
      </c>
      <c r="I651" s="3">
        <f t="shared" si="330"/>
        <v>0</v>
      </c>
    </row>
    <row r="652" spans="1:9" s="2" customFormat="1" hidden="1" x14ac:dyDescent="0.2">
      <c r="A652" s="20" t="s">
        <v>40</v>
      </c>
      <c r="B652" s="61" t="s">
        <v>52</v>
      </c>
      <c r="C652" s="21">
        <v>0</v>
      </c>
      <c r="D652" s="21">
        <f t="shared" si="346"/>
        <v>0</v>
      </c>
      <c r="E652" s="21">
        <f t="shared" si="347"/>
        <v>0</v>
      </c>
      <c r="F652" s="21">
        <f t="shared" si="346"/>
        <v>0</v>
      </c>
      <c r="G652" s="21">
        <f t="shared" si="346"/>
        <v>0</v>
      </c>
      <c r="H652" s="22">
        <f t="shared" si="346"/>
        <v>0</v>
      </c>
      <c r="I652" s="3">
        <f t="shared" si="330"/>
        <v>0</v>
      </c>
    </row>
    <row r="653" spans="1:9" s="2" customFormat="1" hidden="1" x14ac:dyDescent="0.2">
      <c r="A653" s="20" t="s">
        <v>42</v>
      </c>
      <c r="B653" s="61" t="s">
        <v>53</v>
      </c>
      <c r="C653" s="21">
        <v>0</v>
      </c>
      <c r="D653" s="21">
        <f t="shared" si="346"/>
        <v>0</v>
      </c>
      <c r="E653" s="21">
        <f t="shared" si="347"/>
        <v>0</v>
      </c>
      <c r="F653" s="21">
        <f t="shared" si="346"/>
        <v>0</v>
      </c>
      <c r="G653" s="21">
        <f t="shared" si="346"/>
        <v>0</v>
      </c>
      <c r="H653" s="22">
        <f t="shared" si="346"/>
        <v>0</v>
      </c>
      <c r="I653" s="3">
        <f t="shared" si="330"/>
        <v>0</v>
      </c>
    </row>
    <row r="654" spans="1:9" s="2" customFormat="1" hidden="1" x14ac:dyDescent="0.2">
      <c r="A654" s="83"/>
      <c r="B654" s="95"/>
      <c r="C654" s="21"/>
      <c r="D654" s="21"/>
      <c r="E654" s="21"/>
      <c r="F654" s="21"/>
      <c r="G654" s="21"/>
      <c r="H654" s="22"/>
      <c r="I654" s="3">
        <f t="shared" si="330"/>
        <v>0</v>
      </c>
    </row>
    <row r="655" spans="1:9" s="2" customFormat="1" hidden="1" x14ac:dyDescent="0.2">
      <c r="A655" s="26" t="s">
        <v>54</v>
      </c>
      <c r="B655" s="63" t="s">
        <v>55</v>
      </c>
      <c r="C655" s="24">
        <v>0</v>
      </c>
      <c r="D655" s="24">
        <f t="shared" ref="D655" si="348">D702</f>
        <v>0</v>
      </c>
      <c r="E655" s="24">
        <f>C655+D655</f>
        <v>0</v>
      </c>
      <c r="F655" s="24">
        <f t="shared" ref="F655:H655" si="349">F702</f>
        <v>0</v>
      </c>
      <c r="G655" s="24">
        <f t="shared" si="349"/>
        <v>0</v>
      </c>
      <c r="H655" s="25">
        <f t="shared" si="349"/>
        <v>0</v>
      </c>
      <c r="I655" s="3">
        <f t="shared" si="330"/>
        <v>0</v>
      </c>
    </row>
    <row r="656" spans="1:9" s="2" customFormat="1" hidden="1" x14ac:dyDescent="0.2">
      <c r="A656" s="81"/>
      <c r="B656" s="95"/>
      <c r="C656" s="21"/>
      <c r="D656" s="21"/>
      <c r="E656" s="21"/>
      <c r="F656" s="21"/>
      <c r="G656" s="21"/>
      <c r="H656" s="22"/>
      <c r="I656" s="3">
        <f t="shared" si="330"/>
        <v>0</v>
      </c>
    </row>
    <row r="657" spans="1:9" s="142" customFormat="1" ht="25.5" x14ac:dyDescent="0.2">
      <c r="A657" s="152" t="s">
        <v>71</v>
      </c>
      <c r="B657" s="153"/>
      <c r="C657" s="154">
        <f t="shared" ref="C657:H657" si="350">C658</f>
        <v>4678.7999999999993</v>
      </c>
      <c r="D657" s="154">
        <f t="shared" si="350"/>
        <v>0</v>
      </c>
      <c r="E657" s="154">
        <f t="shared" si="350"/>
        <v>4678.7999999999993</v>
      </c>
      <c r="F657" s="154">
        <f t="shared" si="350"/>
        <v>588.1</v>
      </c>
      <c r="G657" s="154">
        <f t="shared" si="350"/>
        <v>588.1</v>
      </c>
      <c r="H657" s="155">
        <f t="shared" si="350"/>
        <v>588.1</v>
      </c>
      <c r="I657" s="137">
        <f t="shared" si="330"/>
        <v>6443.1</v>
      </c>
    </row>
    <row r="658" spans="1:9" s="161" customFormat="1" x14ac:dyDescent="0.2">
      <c r="A658" s="156" t="s">
        <v>61</v>
      </c>
      <c r="B658" s="157"/>
      <c r="C658" s="158">
        <f t="shared" ref="C658:H658" si="351">SUM(C659,C660,C661,C662)</f>
        <v>4678.7999999999993</v>
      </c>
      <c r="D658" s="158">
        <f t="shared" si="351"/>
        <v>0</v>
      </c>
      <c r="E658" s="158">
        <f t="shared" si="351"/>
        <v>4678.7999999999993</v>
      </c>
      <c r="F658" s="158">
        <f t="shared" si="351"/>
        <v>588.1</v>
      </c>
      <c r="G658" s="158">
        <f t="shared" si="351"/>
        <v>588.1</v>
      </c>
      <c r="H658" s="159">
        <f t="shared" si="351"/>
        <v>588.1</v>
      </c>
      <c r="I658" s="160">
        <f t="shared" si="330"/>
        <v>6443.1</v>
      </c>
    </row>
    <row r="659" spans="1:9" x14ac:dyDescent="0.2">
      <c r="A659" s="20" t="s">
        <v>6</v>
      </c>
      <c r="B659" s="48"/>
      <c r="C659" s="101">
        <f>1806.1+2</f>
        <v>1808.1</v>
      </c>
      <c r="D659" s="101"/>
      <c r="E659" s="101">
        <f>SUM(C659,D659)</f>
        <v>1808.1</v>
      </c>
      <c r="F659" s="101">
        <v>588.1</v>
      </c>
      <c r="G659" s="101">
        <v>588.1</v>
      </c>
      <c r="H659" s="143">
        <v>588.1</v>
      </c>
      <c r="I659" s="119">
        <f t="shared" si="330"/>
        <v>3572.3999999999996</v>
      </c>
    </row>
    <row r="660" spans="1:9" s="2" customFormat="1" hidden="1" x14ac:dyDescent="0.2">
      <c r="A660" s="20" t="s">
        <v>7</v>
      </c>
      <c r="B660" s="94"/>
      <c r="C660" s="21">
        <v>0</v>
      </c>
      <c r="D660" s="21"/>
      <c r="E660" s="21">
        <f t="shared" ref="E660:E661" si="352">SUM(C660,D660)</f>
        <v>0</v>
      </c>
      <c r="F660" s="21"/>
      <c r="G660" s="21"/>
      <c r="H660" s="22"/>
      <c r="I660" s="3">
        <f t="shared" si="330"/>
        <v>0</v>
      </c>
    </row>
    <row r="661" spans="1:9" s="2" customFormat="1" ht="38.25" hidden="1" x14ac:dyDescent="0.2">
      <c r="A661" s="20" t="s">
        <v>8</v>
      </c>
      <c r="B661" s="48">
        <v>420269</v>
      </c>
      <c r="C661" s="21">
        <v>0</v>
      </c>
      <c r="D661" s="21"/>
      <c r="E661" s="21">
        <f t="shared" si="352"/>
        <v>0</v>
      </c>
      <c r="F661" s="21"/>
      <c r="G661" s="21"/>
      <c r="H661" s="22"/>
      <c r="I661" s="3">
        <f t="shared" si="330"/>
        <v>0</v>
      </c>
    </row>
    <row r="662" spans="1:9" ht="25.5" x14ac:dyDescent="0.2">
      <c r="A662" s="23" t="s">
        <v>9</v>
      </c>
      <c r="B662" s="49" t="s">
        <v>10</v>
      </c>
      <c r="C662" s="24">
        <f t="shared" ref="C662:H662" si="353">SUM(C663,C667,C671)</f>
        <v>2870.7</v>
      </c>
      <c r="D662" s="24">
        <f t="shared" si="353"/>
        <v>0</v>
      </c>
      <c r="E662" s="24">
        <f t="shared" si="353"/>
        <v>2870.7</v>
      </c>
      <c r="F662" s="24">
        <f t="shared" si="353"/>
        <v>0</v>
      </c>
      <c r="G662" s="24">
        <f t="shared" si="353"/>
        <v>0</v>
      </c>
      <c r="H662" s="25">
        <f t="shared" si="353"/>
        <v>0</v>
      </c>
      <c r="I662" s="119">
        <f t="shared" si="330"/>
        <v>2870.7</v>
      </c>
    </row>
    <row r="663" spans="1:9" x14ac:dyDescent="0.2">
      <c r="A663" s="26" t="s">
        <v>11</v>
      </c>
      <c r="B663" s="50" t="s">
        <v>12</v>
      </c>
      <c r="C663" s="24">
        <f t="shared" ref="C663:H663" si="354">SUM(C664:C666)</f>
        <v>2870.7</v>
      </c>
      <c r="D663" s="24">
        <f t="shared" si="354"/>
        <v>0</v>
      </c>
      <c r="E663" s="24">
        <f t="shared" si="354"/>
        <v>2870.7</v>
      </c>
      <c r="F663" s="24">
        <f t="shared" si="354"/>
        <v>0</v>
      </c>
      <c r="G663" s="24">
        <f t="shared" si="354"/>
        <v>0</v>
      </c>
      <c r="H663" s="25">
        <f t="shared" si="354"/>
        <v>0</v>
      </c>
      <c r="I663" s="119">
        <f t="shared" si="330"/>
        <v>2870.7</v>
      </c>
    </row>
    <row r="664" spans="1:9" x14ac:dyDescent="0.2">
      <c r="A664" s="27" t="s">
        <v>13</v>
      </c>
      <c r="B664" s="51" t="s">
        <v>14</v>
      </c>
      <c r="C664" s="101">
        <v>2870.7</v>
      </c>
      <c r="D664" s="101"/>
      <c r="E664" s="101">
        <f t="shared" ref="E664:E666" si="355">SUM(C664,D664)</f>
        <v>2870.7</v>
      </c>
      <c r="F664" s="101"/>
      <c r="G664" s="101"/>
      <c r="H664" s="143"/>
      <c r="I664" s="119">
        <f t="shared" si="330"/>
        <v>2870.7</v>
      </c>
    </row>
    <row r="665" spans="1:9" s="2" customFormat="1" hidden="1" x14ac:dyDescent="0.2">
      <c r="A665" s="27" t="s">
        <v>15</v>
      </c>
      <c r="B665" s="52" t="s">
        <v>16</v>
      </c>
      <c r="C665" s="21">
        <v>0</v>
      </c>
      <c r="D665" s="21"/>
      <c r="E665" s="21">
        <f t="shared" si="355"/>
        <v>0</v>
      </c>
      <c r="F665" s="21"/>
      <c r="G665" s="21"/>
      <c r="H665" s="22"/>
      <c r="I665" s="3">
        <f t="shared" si="330"/>
        <v>0</v>
      </c>
    </row>
    <row r="666" spans="1:9" s="2" customFormat="1" hidden="1" x14ac:dyDescent="0.2">
      <c r="A666" s="27" t="s">
        <v>17</v>
      </c>
      <c r="B666" s="52" t="s">
        <v>18</v>
      </c>
      <c r="C666" s="21">
        <v>0</v>
      </c>
      <c r="D666" s="21"/>
      <c r="E666" s="21">
        <f t="shared" si="355"/>
        <v>0</v>
      </c>
      <c r="F666" s="21"/>
      <c r="G666" s="21"/>
      <c r="H666" s="22"/>
      <c r="I666" s="3">
        <f t="shared" si="330"/>
        <v>0</v>
      </c>
    </row>
    <row r="667" spans="1:9" s="2" customFormat="1" hidden="1" x14ac:dyDescent="0.2">
      <c r="A667" s="26" t="s">
        <v>19</v>
      </c>
      <c r="B667" s="53" t="s">
        <v>20</v>
      </c>
      <c r="C667" s="24">
        <v>0</v>
      </c>
      <c r="D667" s="24">
        <f t="shared" ref="D667:H667" si="356">SUM(D668:D670)</f>
        <v>0</v>
      </c>
      <c r="E667" s="24">
        <f t="shared" si="356"/>
        <v>0</v>
      </c>
      <c r="F667" s="24">
        <f t="shared" si="356"/>
        <v>0</v>
      </c>
      <c r="G667" s="24">
        <f t="shared" si="356"/>
        <v>0</v>
      </c>
      <c r="H667" s="25">
        <f t="shared" si="356"/>
        <v>0</v>
      </c>
      <c r="I667" s="3">
        <f t="shared" si="330"/>
        <v>0</v>
      </c>
    </row>
    <row r="668" spans="1:9" s="2" customFormat="1" hidden="1" x14ac:dyDescent="0.2">
      <c r="A668" s="27" t="s">
        <v>13</v>
      </c>
      <c r="B668" s="52" t="s">
        <v>21</v>
      </c>
      <c r="C668" s="21">
        <v>0</v>
      </c>
      <c r="D668" s="21"/>
      <c r="E668" s="21">
        <f t="shared" ref="E668:E670" si="357">SUM(C668,D668)</f>
        <v>0</v>
      </c>
      <c r="F668" s="21"/>
      <c r="G668" s="21"/>
      <c r="H668" s="22"/>
      <c r="I668" s="3">
        <f t="shared" si="330"/>
        <v>0</v>
      </c>
    </row>
    <row r="669" spans="1:9" s="2" customFormat="1" hidden="1" x14ac:dyDescent="0.2">
      <c r="A669" s="27" t="s">
        <v>15</v>
      </c>
      <c r="B669" s="52" t="s">
        <v>22</v>
      </c>
      <c r="C669" s="21">
        <v>0</v>
      </c>
      <c r="D669" s="21"/>
      <c r="E669" s="21">
        <f t="shared" si="357"/>
        <v>0</v>
      </c>
      <c r="F669" s="21"/>
      <c r="G669" s="21"/>
      <c r="H669" s="22"/>
      <c r="I669" s="3">
        <f t="shared" si="330"/>
        <v>0</v>
      </c>
    </row>
    <row r="670" spans="1:9" s="2" customFormat="1" hidden="1" x14ac:dyDescent="0.2">
      <c r="A670" s="27" t="s">
        <v>17</v>
      </c>
      <c r="B670" s="52" t="s">
        <v>23</v>
      </c>
      <c r="C670" s="21">
        <v>0</v>
      </c>
      <c r="D670" s="21"/>
      <c r="E670" s="21">
        <f t="shared" si="357"/>
        <v>0</v>
      </c>
      <c r="F670" s="21"/>
      <c r="G670" s="21"/>
      <c r="H670" s="22"/>
      <c r="I670" s="3">
        <f t="shared" si="330"/>
        <v>0</v>
      </c>
    </row>
    <row r="671" spans="1:9" s="2" customFormat="1" hidden="1" x14ac:dyDescent="0.2">
      <c r="A671" s="26" t="s">
        <v>24</v>
      </c>
      <c r="B671" s="53" t="s">
        <v>25</v>
      </c>
      <c r="C671" s="24">
        <v>0</v>
      </c>
      <c r="D671" s="24">
        <f t="shared" ref="D671:H671" si="358">SUM(D672:D674)</f>
        <v>0</v>
      </c>
      <c r="E671" s="24">
        <f t="shared" si="358"/>
        <v>0</v>
      </c>
      <c r="F671" s="24">
        <f t="shared" si="358"/>
        <v>0</v>
      </c>
      <c r="G671" s="24">
        <f t="shared" si="358"/>
        <v>0</v>
      </c>
      <c r="H671" s="25">
        <f t="shared" si="358"/>
        <v>0</v>
      </c>
      <c r="I671" s="3">
        <f t="shared" si="330"/>
        <v>0</v>
      </c>
    </row>
    <row r="672" spans="1:9" s="2" customFormat="1" hidden="1" x14ac:dyDescent="0.2">
      <c r="A672" s="27" t="s">
        <v>13</v>
      </c>
      <c r="B672" s="52" t="s">
        <v>26</v>
      </c>
      <c r="C672" s="21">
        <v>0</v>
      </c>
      <c r="D672" s="21"/>
      <c r="E672" s="21">
        <f t="shared" ref="E672:E674" si="359">SUM(C672,D672)</f>
        <v>0</v>
      </c>
      <c r="F672" s="21"/>
      <c r="G672" s="21"/>
      <c r="H672" s="22"/>
      <c r="I672" s="3">
        <f t="shared" si="330"/>
        <v>0</v>
      </c>
    </row>
    <row r="673" spans="1:11" s="2" customFormat="1" hidden="1" x14ac:dyDescent="0.2">
      <c r="A673" s="27" t="s">
        <v>15</v>
      </c>
      <c r="B673" s="52" t="s">
        <v>27</v>
      </c>
      <c r="C673" s="21">
        <v>0</v>
      </c>
      <c r="D673" s="21"/>
      <c r="E673" s="21">
        <f t="shared" si="359"/>
        <v>0</v>
      </c>
      <c r="F673" s="21"/>
      <c r="G673" s="21"/>
      <c r="H673" s="22"/>
      <c r="I673" s="3">
        <f t="shared" si="330"/>
        <v>0</v>
      </c>
    </row>
    <row r="674" spans="1:11" s="2" customFormat="1" hidden="1" x14ac:dyDescent="0.2">
      <c r="A674" s="27" t="s">
        <v>17</v>
      </c>
      <c r="B674" s="52" t="s">
        <v>28</v>
      </c>
      <c r="C674" s="21">
        <v>0</v>
      </c>
      <c r="D674" s="21"/>
      <c r="E674" s="21">
        <f t="shared" si="359"/>
        <v>0</v>
      </c>
      <c r="F674" s="21"/>
      <c r="G674" s="21"/>
      <c r="H674" s="22"/>
      <c r="I674" s="3">
        <f t="shared" si="330"/>
        <v>0</v>
      </c>
    </row>
    <row r="675" spans="1:11" s="161" customFormat="1" x14ac:dyDescent="0.2">
      <c r="A675" s="156" t="s">
        <v>80</v>
      </c>
      <c r="B675" s="157"/>
      <c r="C675" s="158">
        <f t="shared" ref="C675:H675" si="360">SUM(C676,C679,C702)</f>
        <v>4678.8</v>
      </c>
      <c r="D675" s="158">
        <f t="shared" si="360"/>
        <v>0</v>
      </c>
      <c r="E675" s="158">
        <f t="shared" si="360"/>
        <v>4678.8</v>
      </c>
      <c r="F675" s="158">
        <f t="shared" si="360"/>
        <v>588.1</v>
      </c>
      <c r="G675" s="158">
        <f t="shared" si="360"/>
        <v>588.1</v>
      </c>
      <c r="H675" s="159">
        <f t="shared" si="360"/>
        <v>588.1</v>
      </c>
      <c r="I675" s="160">
        <f t="shared" si="330"/>
        <v>6443.1000000000013</v>
      </c>
    </row>
    <row r="676" spans="1:11" x14ac:dyDescent="0.2">
      <c r="A676" s="31" t="s">
        <v>30</v>
      </c>
      <c r="B676" s="55">
        <v>20</v>
      </c>
      <c r="C676" s="24">
        <f t="shared" ref="C676:H676" si="361">SUM(C677)</f>
        <v>2</v>
      </c>
      <c r="D676" s="24">
        <f t="shared" si="361"/>
        <v>0</v>
      </c>
      <c r="E676" s="24">
        <f t="shared" si="361"/>
        <v>2</v>
      </c>
      <c r="F676" s="24">
        <f t="shared" si="361"/>
        <v>0</v>
      </c>
      <c r="G676" s="24">
        <f t="shared" si="361"/>
        <v>0</v>
      </c>
      <c r="H676" s="25">
        <f t="shared" si="361"/>
        <v>0</v>
      </c>
      <c r="I676" s="119">
        <f t="shared" si="330"/>
        <v>2</v>
      </c>
    </row>
    <row r="677" spans="1:11" x14ac:dyDescent="0.2">
      <c r="A677" s="27" t="s">
        <v>31</v>
      </c>
      <c r="B677" s="56" t="s">
        <v>32</v>
      </c>
      <c r="C677" s="101">
        <v>2</v>
      </c>
      <c r="D677" s="101"/>
      <c r="E677" s="101">
        <f>C677+D677</f>
        <v>2</v>
      </c>
      <c r="F677" s="101"/>
      <c r="G677" s="101"/>
      <c r="H677" s="143"/>
      <c r="I677" s="119">
        <f t="shared" si="330"/>
        <v>2</v>
      </c>
    </row>
    <row r="678" spans="1:11" s="2" customFormat="1" hidden="1" x14ac:dyDescent="0.2">
      <c r="A678" s="27"/>
      <c r="B678" s="51"/>
      <c r="C678" s="21"/>
      <c r="D678" s="21"/>
      <c r="E678" s="21"/>
      <c r="F678" s="21"/>
      <c r="G678" s="21"/>
      <c r="H678" s="22"/>
      <c r="I678" s="3">
        <f t="shared" si="330"/>
        <v>0</v>
      </c>
    </row>
    <row r="679" spans="1:11" ht="25.5" x14ac:dyDescent="0.2">
      <c r="A679" s="31" t="s">
        <v>33</v>
      </c>
      <c r="B679" s="57">
        <v>58</v>
      </c>
      <c r="C679" s="24">
        <f t="shared" ref="C679:H679" si="362">SUM(C680,C687,C694)</f>
        <v>4676.8</v>
      </c>
      <c r="D679" s="24">
        <f t="shared" si="362"/>
        <v>0</v>
      </c>
      <c r="E679" s="24">
        <f t="shared" si="362"/>
        <v>4676.8</v>
      </c>
      <c r="F679" s="24">
        <f t="shared" si="362"/>
        <v>588.1</v>
      </c>
      <c r="G679" s="24">
        <f t="shared" si="362"/>
        <v>588.1</v>
      </c>
      <c r="H679" s="25">
        <f t="shared" si="362"/>
        <v>588.1</v>
      </c>
      <c r="I679" s="119">
        <f t="shared" si="330"/>
        <v>6441.1000000000013</v>
      </c>
    </row>
    <row r="680" spans="1:11" x14ac:dyDescent="0.2">
      <c r="A680" s="31" t="s">
        <v>34</v>
      </c>
      <c r="B680" s="58" t="s">
        <v>35</v>
      </c>
      <c r="C680" s="24">
        <f t="shared" ref="C680:H680" si="363">SUM(C684,C685,C686)</f>
        <v>4676.8</v>
      </c>
      <c r="D680" s="24">
        <f t="shared" si="363"/>
        <v>0</v>
      </c>
      <c r="E680" s="24">
        <f>SUM(E684,E685,E686)</f>
        <v>4676.8</v>
      </c>
      <c r="F680" s="24">
        <f t="shared" si="363"/>
        <v>588.1</v>
      </c>
      <c r="G680" s="24">
        <f t="shared" si="363"/>
        <v>588.1</v>
      </c>
      <c r="H680" s="25">
        <f t="shared" si="363"/>
        <v>588.1</v>
      </c>
      <c r="I680" s="119">
        <f t="shared" si="330"/>
        <v>6441.1000000000013</v>
      </c>
    </row>
    <row r="681" spans="1:11" s="2" customFormat="1" hidden="1" x14ac:dyDescent="0.2">
      <c r="A681" s="32" t="s">
        <v>1</v>
      </c>
      <c r="B681" s="59"/>
      <c r="C681" s="24"/>
      <c r="D681" s="24"/>
      <c r="E681" s="24"/>
      <c r="F681" s="24"/>
      <c r="G681" s="24"/>
      <c r="H681" s="25"/>
      <c r="I681" s="3">
        <f t="shared" si="330"/>
        <v>0</v>
      </c>
    </row>
    <row r="682" spans="1:11" x14ac:dyDescent="0.2">
      <c r="A682" s="32" t="s">
        <v>36</v>
      </c>
      <c r="B682" s="59"/>
      <c r="C682" s="24">
        <f t="shared" ref="C682:H682" si="364">C684+C685+C686-C683</f>
        <v>629.70000000000027</v>
      </c>
      <c r="D682" s="24">
        <f t="shared" si="364"/>
        <v>0</v>
      </c>
      <c r="E682" s="24">
        <f t="shared" si="364"/>
        <v>629.70000000000027</v>
      </c>
      <c r="F682" s="24">
        <f t="shared" si="364"/>
        <v>588.1</v>
      </c>
      <c r="G682" s="24">
        <f t="shared" si="364"/>
        <v>588.1</v>
      </c>
      <c r="H682" s="25">
        <f t="shared" si="364"/>
        <v>588.1</v>
      </c>
      <c r="I682" s="119">
        <f t="shared" si="330"/>
        <v>2394</v>
      </c>
    </row>
    <row r="683" spans="1:11" x14ac:dyDescent="0.2">
      <c r="A683" s="32" t="s">
        <v>37</v>
      </c>
      <c r="B683" s="59"/>
      <c r="C683" s="24">
        <f>4676.8-4.6-23.2-13.8-588.1</f>
        <v>4047.1</v>
      </c>
      <c r="D683" s="24"/>
      <c r="E683" s="24">
        <f t="shared" ref="E683:E686" si="365">C683+D683</f>
        <v>4047.1</v>
      </c>
      <c r="F683" s="24"/>
      <c r="G683" s="24"/>
      <c r="H683" s="25"/>
      <c r="I683" s="119">
        <f t="shared" si="330"/>
        <v>4047.1</v>
      </c>
    </row>
    <row r="684" spans="1:11" x14ac:dyDescent="0.2">
      <c r="A684" s="20" t="s">
        <v>38</v>
      </c>
      <c r="B684" s="60" t="s">
        <v>39</v>
      </c>
      <c r="C684" s="101">
        <f>ROUND(4676.8*(J684+K684),1)</f>
        <v>701.5</v>
      </c>
      <c r="D684" s="101"/>
      <c r="E684" s="101">
        <f t="shared" si="365"/>
        <v>701.5</v>
      </c>
      <c r="F684" s="101"/>
      <c r="G684" s="101"/>
      <c r="H684" s="143"/>
      <c r="I684" s="119">
        <f t="shared" si="330"/>
        <v>701.5</v>
      </c>
      <c r="J684" s="117">
        <v>0.02</v>
      </c>
      <c r="K684" s="117">
        <v>0.13</v>
      </c>
    </row>
    <row r="685" spans="1:11" x14ac:dyDescent="0.2">
      <c r="A685" s="20" t="s">
        <v>40</v>
      </c>
      <c r="B685" s="60" t="s">
        <v>41</v>
      </c>
      <c r="C685" s="101">
        <f>ROUND(4676.8*(J685+K685),1)-669.8</f>
        <v>3305.5</v>
      </c>
      <c r="D685" s="101"/>
      <c r="E685" s="101">
        <f t="shared" si="365"/>
        <v>3305.5</v>
      </c>
      <c r="F685" s="101"/>
      <c r="G685" s="101"/>
      <c r="H685" s="143"/>
      <c r="I685" s="119">
        <f t="shared" si="330"/>
        <v>3305.5</v>
      </c>
      <c r="J685" s="117">
        <v>0.85</v>
      </c>
    </row>
    <row r="686" spans="1:11" x14ac:dyDescent="0.2">
      <c r="A686" s="20" t="s">
        <v>42</v>
      </c>
      <c r="B686" s="61" t="s">
        <v>43</v>
      </c>
      <c r="C686" s="101">
        <v>669.8</v>
      </c>
      <c r="D686" s="101"/>
      <c r="E686" s="101">
        <f t="shared" si="365"/>
        <v>669.8</v>
      </c>
      <c r="F686" s="101">
        <v>588.1</v>
      </c>
      <c r="G686" s="101">
        <v>588.1</v>
      </c>
      <c r="H686" s="143">
        <v>588.1</v>
      </c>
      <c r="I686" s="119">
        <f t="shared" si="330"/>
        <v>2434.1</v>
      </c>
    </row>
    <row r="687" spans="1:11" s="2" customFormat="1" hidden="1" x14ac:dyDescent="0.2">
      <c r="A687" s="31" t="s">
        <v>44</v>
      </c>
      <c r="B687" s="62" t="s">
        <v>45</v>
      </c>
      <c r="C687" s="24">
        <v>0</v>
      </c>
      <c r="D687" s="24">
        <f t="shared" ref="D687:H687" si="366">SUM(D691,D692,D693)</f>
        <v>0</v>
      </c>
      <c r="E687" s="24">
        <f t="shared" si="366"/>
        <v>0</v>
      </c>
      <c r="F687" s="24">
        <f t="shared" si="366"/>
        <v>0</v>
      </c>
      <c r="G687" s="24">
        <f t="shared" si="366"/>
        <v>0</v>
      </c>
      <c r="H687" s="25">
        <f t="shared" si="366"/>
        <v>0</v>
      </c>
      <c r="I687" s="3">
        <f t="shared" si="330"/>
        <v>0</v>
      </c>
    </row>
    <row r="688" spans="1:11" s="2" customFormat="1" hidden="1" x14ac:dyDescent="0.2">
      <c r="A688" s="82" t="s">
        <v>1</v>
      </c>
      <c r="B688" s="62"/>
      <c r="C688" s="24"/>
      <c r="D688" s="24"/>
      <c r="E688" s="24"/>
      <c r="F688" s="24"/>
      <c r="G688" s="24"/>
      <c r="H688" s="25"/>
      <c r="I688" s="3">
        <f t="shared" si="330"/>
        <v>0</v>
      </c>
    </row>
    <row r="689" spans="1:9" s="2" customFormat="1" hidden="1" x14ac:dyDescent="0.2">
      <c r="A689" s="32" t="s">
        <v>36</v>
      </c>
      <c r="B689" s="59"/>
      <c r="C689" s="24">
        <v>0</v>
      </c>
      <c r="D689" s="24">
        <f t="shared" ref="D689:H689" si="367">D691+D692+D693-D690</f>
        <v>0</v>
      </c>
      <c r="E689" s="24">
        <f t="shared" si="367"/>
        <v>0</v>
      </c>
      <c r="F689" s="24">
        <f t="shared" si="367"/>
        <v>0</v>
      </c>
      <c r="G689" s="24">
        <f t="shared" si="367"/>
        <v>0</v>
      </c>
      <c r="H689" s="25">
        <f t="shared" si="367"/>
        <v>0</v>
      </c>
      <c r="I689" s="3">
        <f t="shared" si="330"/>
        <v>0</v>
      </c>
    </row>
    <row r="690" spans="1:9" s="2" customFormat="1" hidden="1" x14ac:dyDescent="0.2">
      <c r="A690" s="32" t="s">
        <v>37</v>
      </c>
      <c r="B690" s="59"/>
      <c r="C690" s="24">
        <v>0</v>
      </c>
      <c r="D690" s="24"/>
      <c r="E690" s="24">
        <f t="shared" ref="E690:E693" si="368">C690+D690</f>
        <v>0</v>
      </c>
      <c r="F690" s="24"/>
      <c r="G690" s="24"/>
      <c r="H690" s="25"/>
      <c r="I690" s="3">
        <f t="shared" ref="I690:I753" si="369">SUM(E690:H690)</f>
        <v>0</v>
      </c>
    </row>
    <row r="691" spans="1:9" s="2" customFormat="1" hidden="1" x14ac:dyDescent="0.2">
      <c r="A691" s="20" t="s">
        <v>38</v>
      </c>
      <c r="B691" s="61" t="s">
        <v>46</v>
      </c>
      <c r="C691" s="21">
        <v>0</v>
      </c>
      <c r="D691" s="21"/>
      <c r="E691" s="21">
        <f t="shared" si="368"/>
        <v>0</v>
      </c>
      <c r="F691" s="21"/>
      <c r="G691" s="21"/>
      <c r="H691" s="22"/>
      <c r="I691" s="3">
        <f t="shared" si="369"/>
        <v>0</v>
      </c>
    </row>
    <row r="692" spans="1:9" s="2" customFormat="1" hidden="1" x14ac:dyDescent="0.2">
      <c r="A692" s="20" t="s">
        <v>40</v>
      </c>
      <c r="B692" s="61" t="s">
        <v>47</v>
      </c>
      <c r="C692" s="21">
        <v>0</v>
      </c>
      <c r="D692" s="21"/>
      <c r="E692" s="21">
        <f t="shared" si="368"/>
        <v>0</v>
      </c>
      <c r="F692" s="21"/>
      <c r="G692" s="21"/>
      <c r="H692" s="22"/>
      <c r="I692" s="3">
        <f t="shared" si="369"/>
        <v>0</v>
      </c>
    </row>
    <row r="693" spans="1:9" s="2" customFormat="1" hidden="1" x14ac:dyDescent="0.2">
      <c r="A693" s="20" t="s">
        <v>42</v>
      </c>
      <c r="B693" s="61" t="s">
        <v>48</v>
      </c>
      <c r="C693" s="21">
        <v>0</v>
      </c>
      <c r="D693" s="21"/>
      <c r="E693" s="21">
        <f t="shared" si="368"/>
        <v>0</v>
      </c>
      <c r="F693" s="21"/>
      <c r="G693" s="21"/>
      <c r="H693" s="22"/>
      <c r="I693" s="3">
        <f t="shared" si="369"/>
        <v>0</v>
      </c>
    </row>
    <row r="694" spans="1:9" s="2" customFormat="1" hidden="1" x14ac:dyDescent="0.2">
      <c r="A694" s="31" t="s">
        <v>49</v>
      </c>
      <c r="B694" s="63" t="s">
        <v>50</v>
      </c>
      <c r="C694" s="24">
        <v>0</v>
      </c>
      <c r="D694" s="24">
        <f t="shared" ref="D694:H694" si="370">SUM(D698,D699,D700)</f>
        <v>0</v>
      </c>
      <c r="E694" s="24">
        <f t="shared" si="370"/>
        <v>0</v>
      </c>
      <c r="F694" s="24">
        <f t="shared" si="370"/>
        <v>0</v>
      </c>
      <c r="G694" s="24">
        <f t="shared" si="370"/>
        <v>0</v>
      </c>
      <c r="H694" s="25">
        <f t="shared" si="370"/>
        <v>0</v>
      </c>
      <c r="I694" s="3">
        <f t="shared" si="369"/>
        <v>0</v>
      </c>
    </row>
    <row r="695" spans="1:9" s="2" customFormat="1" hidden="1" x14ac:dyDescent="0.2">
      <c r="A695" s="82" t="s">
        <v>1</v>
      </c>
      <c r="B695" s="63"/>
      <c r="C695" s="24"/>
      <c r="D695" s="24"/>
      <c r="E695" s="24"/>
      <c r="F695" s="24"/>
      <c r="G695" s="24"/>
      <c r="H695" s="25"/>
      <c r="I695" s="3">
        <f t="shared" si="369"/>
        <v>0</v>
      </c>
    </row>
    <row r="696" spans="1:9" s="2" customFormat="1" hidden="1" x14ac:dyDescent="0.2">
      <c r="A696" s="32" t="s">
        <v>36</v>
      </c>
      <c r="B696" s="59"/>
      <c r="C696" s="24">
        <v>0</v>
      </c>
      <c r="D696" s="24">
        <f t="shared" ref="D696:H696" si="371">D698+D699+D700-D697</f>
        <v>0</v>
      </c>
      <c r="E696" s="24">
        <f t="shared" si="371"/>
        <v>0</v>
      </c>
      <c r="F696" s="24">
        <f t="shared" si="371"/>
        <v>0</v>
      </c>
      <c r="G696" s="24">
        <f t="shared" si="371"/>
        <v>0</v>
      </c>
      <c r="H696" s="25">
        <f t="shared" si="371"/>
        <v>0</v>
      </c>
      <c r="I696" s="3">
        <f t="shared" si="369"/>
        <v>0</v>
      </c>
    </row>
    <row r="697" spans="1:9" s="2" customFormat="1" hidden="1" x14ac:dyDescent="0.2">
      <c r="A697" s="32" t="s">
        <v>37</v>
      </c>
      <c r="B697" s="59"/>
      <c r="C697" s="24">
        <v>0</v>
      </c>
      <c r="D697" s="24"/>
      <c r="E697" s="24">
        <f t="shared" ref="E697:E700" si="372">C697+D697</f>
        <v>0</v>
      </c>
      <c r="F697" s="24"/>
      <c r="G697" s="24"/>
      <c r="H697" s="25"/>
      <c r="I697" s="3">
        <f t="shared" si="369"/>
        <v>0</v>
      </c>
    </row>
    <row r="698" spans="1:9" s="2" customFormat="1" hidden="1" x14ac:dyDescent="0.2">
      <c r="A698" s="20" t="s">
        <v>38</v>
      </c>
      <c r="B698" s="61" t="s">
        <v>51</v>
      </c>
      <c r="C698" s="21">
        <v>0</v>
      </c>
      <c r="D698" s="21"/>
      <c r="E698" s="21">
        <f t="shared" si="372"/>
        <v>0</v>
      </c>
      <c r="F698" s="21"/>
      <c r="G698" s="21"/>
      <c r="H698" s="22"/>
      <c r="I698" s="3">
        <f t="shared" si="369"/>
        <v>0</v>
      </c>
    </row>
    <row r="699" spans="1:9" s="2" customFormat="1" hidden="1" x14ac:dyDescent="0.2">
      <c r="A699" s="20" t="s">
        <v>40</v>
      </c>
      <c r="B699" s="61" t="s">
        <v>52</v>
      </c>
      <c r="C699" s="21">
        <v>0</v>
      </c>
      <c r="D699" s="21"/>
      <c r="E699" s="21">
        <f t="shared" si="372"/>
        <v>0</v>
      </c>
      <c r="F699" s="21"/>
      <c r="G699" s="21"/>
      <c r="H699" s="22"/>
      <c r="I699" s="3">
        <f t="shared" si="369"/>
        <v>0</v>
      </c>
    </row>
    <row r="700" spans="1:9" s="2" customFormat="1" hidden="1" x14ac:dyDescent="0.2">
      <c r="A700" s="20" t="s">
        <v>42</v>
      </c>
      <c r="B700" s="61" t="s">
        <v>53</v>
      </c>
      <c r="C700" s="21">
        <v>0</v>
      </c>
      <c r="D700" s="21"/>
      <c r="E700" s="21">
        <f t="shared" si="372"/>
        <v>0</v>
      </c>
      <c r="F700" s="21"/>
      <c r="G700" s="21"/>
      <c r="H700" s="22"/>
      <c r="I700" s="3">
        <f t="shared" si="369"/>
        <v>0</v>
      </c>
    </row>
    <row r="701" spans="1:9" s="2" customFormat="1" hidden="1" x14ac:dyDescent="0.2">
      <c r="A701" s="83"/>
      <c r="B701" s="95"/>
      <c r="C701" s="21"/>
      <c r="D701" s="21"/>
      <c r="E701" s="21"/>
      <c r="F701" s="21"/>
      <c r="G701" s="21"/>
      <c r="H701" s="22"/>
      <c r="I701" s="3">
        <f t="shared" si="369"/>
        <v>0</v>
      </c>
    </row>
    <row r="702" spans="1:9" s="2" customFormat="1" hidden="1" x14ac:dyDescent="0.2">
      <c r="A702" s="26" t="s">
        <v>54</v>
      </c>
      <c r="B702" s="63" t="s">
        <v>55</v>
      </c>
      <c r="C702" s="24">
        <v>0</v>
      </c>
      <c r="D702" s="24"/>
      <c r="E702" s="24">
        <f>C702+D702</f>
        <v>0</v>
      </c>
      <c r="F702" s="24"/>
      <c r="G702" s="24"/>
      <c r="H702" s="25"/>
      <c r="I702" s="3">
        <f t="shared" si="369"/>
        <v>0</v>
      </c>
    </row>
    <row r="703" spans="1:9" s="2" customFormat="1" hidden="1" x14ac:dyDescent="0.2">
      <c r="A703" s="83"/>
      <c r="B703" s="95"/>
      <c r="C703" s="21"/>
      <c r="D703" s="21"/>
      <c r="E703" s="21"/>
      <c r="F703" s="21"/>
      <c r="G703" s="21"/>
      <c r="H703" s="22"/>
      <c r="I703" s="3">
        <f t="shared" si="369"/>
        <v>0</v>
      </c>
    </row>
    <row r="704" spans="1:9" s="2" customFormat="1" hidden="1" x14ac:dyDescent="0.2">
      <c r="A704" s="26" t="s">
        <v>56</v>
      </c>
      <c r="B704" s="63"/>
      <c r="C704" s="24">
        <v>0</v>
      </c>
      <c r="D704" s="24">
        <f t="shared" ref="D704:H704" si="373">D657-D675</f>
        <v>0</v>
      </c>
      <c r="E704" s="24">
        <f t="shared" si="373"/>
        <v>0</v>
      </c>
      <c r="F704" s="24">
        <f t="shared" si="373"/>
        <v>0</v>
      </c>
      <c r="G704" s="24">
        <f t="shared" si="373"/>
        <v>0</v>
      </c>
      <c r="H704" s="25">
        <f t="shared" si="373"/>
        <v>0</v>
      </c>
      <c r="I704" s="3">
        <f t="shared" si="369"/>
        <v>0</v>
      </c>
    </row>
    <row r="705" spans="1:9" s="2" customFormat="1" hidden="1" x14ac:dyDescent="0.2">
      <c r="A705" s="81"/>
      <c r="B705" s="95"/>
      <c r="C705" s="21"/>
      <c r="D705" s="21"/>
      <c r="E705" s="21"/>
      <c r="F705" s="21"/>
      <c r="G705" s="21"/>
      <c r="H705" s="22"/>
      <c r="I705" s="3">
        <f t="shared" si="369"/>
        <v>0</v>
      </c>
    </row>
    <row r="706" spans="1:9" s="142" customFormat="1" x14ac:dyDescent="0.2">
      <c r="A706" s="144" t="s">
        <v>81</v>
      </c>
      <c r="B706" s="145" t="s">
        <v>5</v>
      </c>
      <c r="C706" s="146">
        <f t="shared" ref="C706:H706" si="374">SUM(C736,C785,C833,C882)</f>
        <v>71630</v>
      </c>
      <c r="D706" s="146">
        <f t="shared" si="374"/>
        <v>0</v>
      </c>
      <c r="E706" s="146">
        <f t="shared" si="374"/>
        <v>71630</v>
      </c>
      <c r="F706" s="146">
        <f t="shared" si="374"/>
        <v>0</v>
      </c>
      <c r="G706" s="146">
        <f t="shared" si="374"/>
        <v>0</v>
      </c>
      <c r="H706" s="147">
        <f t="shared" si="374"/>
        <v>0</v>
      </c>
      <c r="I706" s="137">
        <f t="shared" si="369"/>
        <v>71630</v>
      </c>
    </row>
    <row r="707" spans="1:9" s="161" customFormat="1" x14ac:dyDescent="0.2">
      <c r="A707" s="156" t="s">
        <v>82</v>
      </c>
      <c r="B707" s="157"/>
      <c r="C707" s="158">
        <f t="shared" ref="C707:H707" si="375">SUM(C708,C711,C734)</f>
        <v>71630</v>
      </c>
      <c r="D707" s="158">
        <f t="shared" si="375"/>
        <v>0</v>
      </c>
      <c r="E707" s="158">
        <f t="shared" si="375"/>
        <v>71630</v>
      </c>
      <c r="F707" s="158">
        <f t="shared" si="375"/>
        <v>0</v>
      </c>
      <c r="G707" s="158">
        <f t="shared" si="375"/>
        <v>0</v>
      </c>
      <c r="H707" s="159">
        <f t="shared" si="375"/>
        <v>0</v>
      </c>
      <c r="I707" s="160">
        <f t="shared" si="369"/>
        <v>71630</v>
      </c>
    </row>
    <row r="708" spans="1:9" x14ac:dyDescent="0.2">
      <c r="A708" s="31" t="s">
        <v>30</v>
      </c>
      <c r="B708" s="55">
        <v>20</v>
      </c>
      <c r="C708" s="24">
        <f t="shared" ref="C708:H708" si="376">SUM(C709)</f>
        <v>4</v>
      </c>
      <c r="D708" s="24">
        <f t="shared" si="376"/>
        <v>0</v>
      </c>
      <c r="E708" s="24">
        <f t="shared" si="376"/>
        <v>4</v>
      </c>
      <c r="F708" s="24">
        <f t="shared" si="376"/>
        <v>0</v>
      </c>
      <c r="G708" s="24">
        <f t="shared" si="376"/>
        <v>0</v>
      </c>
      <c r="H708" s="25">
        <f t="shared" si="376"/>
        <v>0</v>
      </c>
      <c r="I708" s="119">
        <f t="shared" si="369"/>
        <v>4</v>
      </c>
    </row>
    <row r="709" spans="1:9" x14ac:dyDescent="0.2">
      <c r="A709" s="27" t="s">
        <v>31</v>
      </c>
      <c r="B709" s="56" t="s">
        <v>32</v>
      </c>
      <c r="C709" s="101">
        <f>SUM(C756,C805,C853,C902)</f>
        <v>4</v>
      </c>
      <c r="D709" s="101">
        <f>SUM(D756,D805,D853,D902)</f>
        <v>0</v>
      </c>
      <c r="E709" s="101">
        <f>C709+D709</f>
        <v>4</v>
      </c>
      <c r="F709" s="101">
        <f t="shared" ref="F709:H709" si="377">SUM(F756,F805,F853,F902)</f>
        <v>0</v>
      </c>
      <c r="G709" s="101">
        <f t="shared" si="377"/>
        <v>0</v>
      </c>
      <c r="H709" s="143">
        <f t="shared" si="377"/>
        <v>0</v>
      </c>
      <c r="I709" s="119">
        <f t="shared" si="369"/>
        <v>4</v>
      </c>
    </row>
    <row r="710" spans="1:9" s="2" customFormat="1" hidden="1" x14ac:dyDescent="0.2">
      <c r="A710" s="27"/>
      <c r="B710" s="51"/>
      <c r="C710" s="21"/>
      <c r="D710" s="21"/>
      <c r="E710" s="21"/>
      <c r="F710" s="21"/>
      <c r="G710" s="21"/>
      <c r="H710" s="22"/>
      <c r="I710" s="3">
        <f t="shared" si="369"/>
        <v>0</v>
      </c>
    </row>
    <row r="711" spans="1:9" ht="25.5" x14ac:dyDescent="0.2">
      <c r="A711" s="31" t="s">
        <v>33</v>
      </c>
      <c r="B711" s="57">
        <v>58</v>
      </c>
      <c r="C711" s="24">
        <f t="shared" ref="C711:H711" si="378">SUM(C712,C719,C726)</f>
        <v>71626</v>
      </c>
      <c r="D711" s="24">
        <f t="shared" si="378"/>
        <v>0</v>
      </c>
      <c r="E711" s="24">
        <f t="shared" si="378"/>
        <v>71626</v>
      </c>
      <c r="F711" s="24">
        <f t="shared" si="378"/>
        <v>0</v>
      </c>
      <c r="G711" s="24">
        <f t="shared" si="378"/>
        <v>0</v>
      </c>
      <c r="H711" s="25">
        <f t="shared" si="378"/>
        <v>0</v>
      </c>
      <c r="I711" s="119">
        <f t="shared" si="369"/>
        <v>71626</v>
      </c>
    </row>
    <row r="712" spans="1:9" x14ac:dyDescent="0.2">
      <c r="A712" s="31" t="s">
        <v>34</v>
      </c>
      <c r="B712" s="58" t="s">
        <v>35</v>
      </c>
      <c r="C712" s="24">
        <f t="shared" ref="C712:H712" si="379">SUM(C716,C717,C718)</f>
        <v>71445.3</v>
      </c>
      <c r="D712" s="24">
        <f t="shared" si="379"/>
        <v>0</v>
      </c>
      <c r="E712" s="24">
        <f t="shared" si="379"/>
        <v>71445.3</v>
      </c>
      <c r="F712" s="24">
        <f t="shared" si="379"/>
        <v>0</v>
      </c>
      <c r="G712" s="24">
        <f t="shared" si="379"/>
        <v>0</v>
      </c>
      <c r="H712" s="25">
        <f t="shared" si="379"/>
        <v>0</v>
      </c>
      <c r="I712" s="119">
        <f t="shared" si="369"/>
        <v>71445.3</v>
      </c>
    </row>
    <row r="713" spans="1:9" s="2" customFormat="1" hidden="1" x14ac:dyDescent="0.2">
      <c r="A713" s="32" t="s">
        <v>1</v>
      </c>
      <c r="B713" s="59"/>
      <c r="C713" s="24"/>
      <c r="D713" s="24"/>
      <c r="E713" s="24"/>
      <c r="F713" s="24"/>
      <c r="G713" s="24"/>
      <c r="H713" s="25"/>
      <c r="I713" s="3">
        <f t="shared" si="369"/>
        <v>0</v>
      </c>
    </row>
    <row r="714" spans="1:9" x14ac:dyDescent="0.2">
      <c r="A714" s="32" t="s">
        <v>36</v>
      </c>
      <c r="B714" s="59"/>
      <c r="C714" s="24">
        <f t="shared" ref="C714:H714" si="380">C716+C717+C718-C715</f>
        <v>12.600000000005821</v>
      </c>
      <c r="D714" s="24">
        <f t="shared" si="380"/>
        <v>0</v>
      </c>
      <c r="E714" s="24">
        <f t="shared" si="380"/>
        <v>12.600000000005821</v>
      </c>
      <c r="F714" s="24">
        <f t="shared" si="380"/>
        <v>0</v>
      </c>
      <c r="G714" s="24">
        <f t="shared" si="380"/>
        <v>0</v>
      </c>
      <c r="H714" s="25">
        <f t="shared" si="380"/>
        <v>0</v>
      </c>
      <c r="I714" s="119">
        <f t="shared" si="369"/>
        <v>12.600000000005821</v>
      </c>
    </row>
    <row r="715" spans="1:9" x14ac:dyDescent="0.2">
      <c r="A715" s="32" t="s">
        <v>37</v>
      </c>
      <c r="B715" s="59"/>
      <c r="C715" s="24">
        <f t="shared" ref="C715:H718" si="381">SUM(C762,C811,C859,C908)</f>
        <v>71432.7</v>
      </c>
      <c r="D715" s="24">
        <f t="shared" si="381"/>
        <v>0</v>
      </c>
      <c r="E715" s="24">
        <f t="shared" si="381"/>
        <v>71432.7</v>
      </c>
      <c r="F715" s="24">
        <f t="shared" si="381"/>
        <v>0</v>
      </c>
      <c r="G715" s="24">
        <f t="shared" si="381"/>
        <v>0</v>
      </c>
      <c r="H715" s="25">
        <f t="shared" si="381"/>
        <v>0</v>
      </c>
      <c r="I715" s="119">
        <f t="shared" si="369"/>
        <v>71432.7</v>
      </c>
    </row>
    <row r="716" spans="1:9" x14ac:dyDescent="0.2">
      <c r="A716" s="20" t="s">
        <v>38</v>
      </c>
      <c r="B716" s="60" t="s">
        <v>39</v>
      </c>
      <c r="C716" s="101">
        <f t="shared" si="381"/>
        <v>10907.300000000003</v>
      </c>
      <c r="D716" s="101">
        <f t="shared" si="381"/>
        <v>0</v>
      </c>
      <c r="E716" s="101">
        <f t="shared" ref="E716:E718" si="382">C716+D716</f>
        <v>10907.300000000003</v>
      </c>
      <c r="F716" s="101">
        <f t="shared" si="381"/>
        <v>0</v>
      </c>
      <c r="G716" s="101">
        <f t="shared" si="381"/>
        <v>0</v>
      </c>
      <c r="H716" s="143">
        <f t="shared" si="381"/>
        <v>0</v>
      </c>
      <c r="I716" s="119">
        <f t="shared" si="369"/>
        <v>10907.300000000003</v>
      </c>
    </row>
    <row r="717" spans="1:9" x14ac:dyDescent="0.2">
      <c r="A717" s="20" t="s">
        <v>40</v>
      </c>
      <c r="B717" s="60" t="s">
        <v>41</v>
      </c>
      <c r="C717" s="101">
        <f t="shared" si="381"/>
        <v>60439.600000000006</v>
      </c>
      <c r="D717" s="101">
        <f t="shared" si="381"/>
        <v>0</v>
      </c>
      <c r="E717" s="101">
        <f t="shared" si="382"/>
        <v>60439.600000000006</v>
      </c>
      <c r="F717" s="101">
        <f t="shared" si="381"/>
        <v>0</v>
      </c>
      <c r="G717" s="101">
        <f t="shared" si="381"/>
        <v>0</v>
      </c>
      <c r="H717" s="143">
        <f t="shared" si="381"/>
        <v>0</v>
      </c>
      <c r="I717" s="119">
        <f t="shared" si="369"/>
        <v>60439.600000000006</v>
      </c>
    </row>
    <row r="718" spans="1:9" x14ac:dyDescent="0.2">
      <c r="A718" s="20" t="s">
        <v>42</v>
      </c>
      <c r="B718" s="61" t="s">
        <v>43</v>
      </c>
      <c r="C718" s="101">
        <f t="shared" si="381"/>
        <v>98.399999999994179</v>
      </c>
      <c r="D718" s="101">
        <f t="shared" si="381"/>
        <v>0</v>
      </c>
      <c r="E718" s="101">
        <f t="shared" si="382"/>
        <v>98.399999999994179</v>
      </c>
      <c r="F718" s="101">
        <f t="shared" si="381"/>
        <v>0</v>
      </c>
      <c r="G718" s="101">
        <f t="shared" si="381"/>
        <v>0</v>
      </c>
      <c r="H718" s="143">
        <f t="shared" si="381"/>
        <v>0</v>
      </c>
      <c r="I718" s="119">
        <f t="shared" si="369"/>
        <v>98.399999999994179</v>
      </c>
    </row>
    <row r="719" spans="1:9" s="2" customFormat="1" hidden="1" x14ac:dyDescent="0.2">
      <c r="A719" s="31" t="s">
        <v>44</v>
      </c>
      <c r="B719" s="62" t="s">
        <v>45</v>
      </c>
      <c r="C719" s="24">
        <v>0</v>
      </c>
      <c r="D719" s="24">
        <f t="shared" ref="D719:H719" si="383">SUM(D723,D724,D725)</f>
        <v>0</v>
      </c>
      <c r="E719" s="24">
        <f t="shared" si="383"/>
        <v>0</v>
      </c>
      <c r="F719" s="24">
        <f t="shared" si="383"/>
        <v>0</v>
      </c>
      <c r="G719" s="24">
        <f t="shared" si="383"/>
        <v>0</v>
      </c>
      <c r="H719" s="25">
        <f t="shared" si="383"/>
        <v>0</v>
      </c>
      <c r="I719" s="3">
        <f t="shared" si="369"/>
        <v>0</v>
      </c>
    </row>
    <row r="720" spans="1:9" s="2" customFormat="1" hidden="1" x14ac:dyDescent="0.2">
      <c r="A720" s="82" t="s">
        <v>1</v>
      </c>
      <c r="B720" s="62"/>
      <c r="C720" s="24"/>
      <c r="D720" s="24"/>
      <c r="E720" s="24"/>
      <c r="F720" s="24"/>
      <c r="G720" s="24"/>
      <c r="H720" s="25"/>
      <c r="I720" s="3">
        <f t="shared" si="369"/>
        <v>0</v>
      </c>
    </row>
    <row r="721" spans="1:9" s="2" customFormat="1" hidden="1" x14ac:dyDescent="0.2">
      <c r="A721" s="32" t="s">
        <v>36</v>
      </c>
      <c r="B721" s="59"/>
      <c r="C721" s="24">
        <v>0</v>
      </c>
      <c r="D721" s="24">
        <f t="shared" ref="D721:H721" si="384">D723+D724+D725-D722</f>
        <v>0</v>
      </c>
      <c r="E721" s="24">
        <f t="shared" si="384"/>
        <v>0</v>
      </c>
      <c r="F721" s="24">
        <f t="shared" si="384"/>
        <v>0</v>
      </c>
      <c r="G721" s="24">
        <f t="shared" si="384"/>
        <v>0</v>
      </c>
      <c r="H721" s="25">
        <f t="shared" si="384"/>
        <v>0</v>
      </c>
      <c r="I721" s="3">
        <f t="shared" si="369"/>
        <v>0</v>
      </c>
    </row>
    <row r="722" spans="1:9" s="2" customFormat="1" hidden="1" x14ac:dyDescent="0.2">
      <c r="A722" s="32" t="s">
        <v>37</v>
      </c>
      <c r="B722" s="59"/>
      <c r="C722" s="24">
        <v>0</v>
      </c>
      <c r="D722" s="24">
        <f t="shared" ref="D722:H725" si="385">SUM(D769,D818,D866,D915)</f>
        <v>0</v>
      </c>
      <c r="E722" s="24">
        <f t="shared" si="385"/>
        <v>0</v>
      </c>
      <c r="F722" s="24">
        <f t="shared" si="385"/>
        <v>0</v>
      </c>
      <c r="G722" s="24">
        <f t="shared" si="385"/>
        <v>0</v>
      </c>
      <c r="H722" s="25">
        <f t="shared" si="385"/>
        <v>0</v>
      </c>
      <c r="I722" s="3">
        <f t="shared" si="369"/>
        <v>0</v>
      </c>
    </row>
    <row r="723" spans="1:9" s="2" customFormat="1" hidden="1" x14ac:dyDescent="0.2">
      <c r="A723" s="20" t="s">
        <v>38</v>
      </c>
      <c r="B723" s="61" t="s">
        <v>46</v>
      </c>
      <c r="C723" s="21">
        <v>0</v>
      </c>
      <c r="D723" s="21">
        <f t="shared" si="385"/>
        <v>0</v>
      </c>
      <c r="E723" s="21">
        <f t="shared" ref="E723:E725" si="386">C723+D723</f>
        <v>0</v>
      </c>
      <c r="F723" s="21">
        <f t="shared" si="385"/>
        <v>0</v>
      </c>
      <c r="G723" s="21">
        <f t="shared" si="385"/>
        <v>0</v>
      </c>
      <c r="H723" s="22">
        <f t="shared" si="385"/>
        <v>0</v>
      </c>
      <c r="I723" s="3">
        <f t="shared" si="369"/>
        <v>0</v>
      </c>
    </row>
    <row r="724" spans="1:9" s="2" customFormat="1" hidden="1" x14ac:dyDescent="0.2">
      <c r="A724" s="20" t="s">
        <v>40</v>
      </c>
      <c r="B724" s="61" t="s">
        <v>47</v>
      </c>
      <c r="C724" s="21">
        <v>0</v>
      </c>
      <c r="D724" s="21">
        <f t="shared" si="385"/>
        <v>0</v>
      </c>
      <c r="E724" s="21">
        <f t="shared" si="386"/>
        <v>0</v>
      </c>
      <c r="F724" s="21">
        <f t="shared" si="385"/>
        <v>0</v>
      </c>
      <c r="G724" s="21">
        <f t="shared" si="385"/>
        <v>0</v>
      </c>
      <c r="H724" s="22">
        <f t="shared" si="385"/>
        <v>0</v>
      </c>
      <c r="I724" s="3">
        <f t="shared" si="369"/>
        <v>0</v>
      </c>
    </row>
    <row r="725" spans="1:9" s="2" customFormat="1" hidden="1" x14ac:dyDescent="0.2">
      <c r="A725" s="20" t="s">
        <v>42</v>
      </c>
      <c r="B725" s="61" t="s">
        <v>48</v>
      </c>
      <c r="C725" s="21">
        <v>0</v>
      </c>
      <c r="D725" s="21">
        <f t="shared" si="385"/>
        <v>0</v>
      </c>
      <c r="E725" s="21">
        <f t="shared" si="386"/>
        <v>0</v>
      </c>
      <c r="F725" s="21">
        <f t="shared" si="385"/>
        <v>0</v>
      </c>
      <c r="G725" s="21">
        <f t="shared" si="385"/>
        <v>0</v>
      </c>
      <c r="H725" s="22">
        <f t="shared" si="385"/>
        <v>0</v>
      </c>
      <c r="I725" s="3">
        <f t="shared" si="369"/>
        <v>0</v>
      </c>
    </row>
    <row r="726" spans="1:9" x14ac:dyDescent="0.2">
      <c r="A726" s="31" t="s">
        <v>49</v>
      </c>
      <c r="B726" s="63" t="s">
        <v>50</v>
      </c>
      <c r="C726" s="24">
        <f t="shared" ref="C726:H726" si="387">SUM(C730,C731,C732)</f>
        <v>180.7</v>
      </c>
      <c r="D726" s="24">
        <f t="shared" si="387"/>
        <v>0</v>
      </c>
      <c r="E726" s="24">
        <f t="shared" si="387"/>
        <v>180.7</v>
      </c>
      <c r="F726" s="24">
        <f t="shared" si="387"/>
        <v>0</v>
      </c>
      <c r="G726" s="24">
        <f t="shared" si="387"/>
        <v>0</v>
      </c>
      <c r="H726" s="25">
        <f t="shared" si="387"/>
        <v>0</v>
      </c>
      <c r="I726" s="119">
        <f t="shared" si="369"/>
        <v>180.7</v>
      </c>
    </row>
    <row r="727" spans="1:9" s="2" customFormat="1" hidden="1" x14ac:dyDescent="0.2">
      <c r="A727" s="82" t="s">
        <v>1</v>
      </c>
      <c r="B727" s="63"/>
      <c r="C727" s="24"/>
      <c r="D727" s="24"/>
      <c r="E727" s="24"/>
      <c r="F727" s="24"/>
      <c r="G727" s="24"/>
      <c r="H727" s="25"/>
      <c r="I727" s="3">
        <f t="shared" si="369"/>
        <v>0</v>
      </c>
    </row>
    <row r="728" spans="1:9" x14ac:dyDescent="0.2">
      <c r="A728" s="32" t="s">
        <v>36</v>
      </c>
      <c r="B728" s="59"/>
      <c r="C728" s="24">
        <f t="shared" ref="C728:H728" si="388">C730+C731+C732-C729</f>
        <v>180.7</v>
      </c>
      <c r="D728" s="24">
        <f t="shared" si="388"/>
        <v>0</v>
      </c>
      <c r="E728" s="24">
        <f t="shared" si="388"/>
        <v>180.7</v>
      </c>
      <c r="F728" s="24">
        <f t="shared" si="388"/>
        <v>0</v>
      </c>
      <c r="G728" s="24">
        <f t="shared" si="388"/>
        <v>0</v>
      </c>
      <c r="H728" s="25">
        <f t="shared" si="388"/>
        <v>0</v>
      </c>
      <c r="I728" s="119">
        <f t="shared" si="369"/>
        <v>180.7</v>
      </c>
    </row>
    <row r="729" spans="1:9" s="2" customFormat="1" hidden="1" x14ac:dyDescent="0.2">
      <c r="A729" s="32" t="s">
        <v>37</v>
      </c>
      <c r="B729" s="59"/>
      <c r="C729" s="24">
        <f t="shared" ref="C729:H732" si="389">SUM(C776,C825,C873,C922)</f>
        <v>0</v>
      </c>
      <c r="D729" s="24">
        <f t="shared" si="389"/>
        <v>0</v>
      </c>
      <c r="E729" s="24">
        <f t="shared" si="389"/>
        <v>0</v>
      </c>
      <c r="F729" s="24">
        <f t="shared" si="389"/>
        <v>0</v>
      </c>
      <c r="G729" s="24">
        <f t="shared" si="389"/>
        <v>0</v>
      </c>
      <c r="H729" s="25">
        <f t="shared" si="389"/>
        <v>0</v>
      </c>
      <c r="I729" s="3">
        <f t="shared" si="369"/>
        <v>0</v>
      </c>
    </row>
    <row r="730" spans="1:9" x14ac:dyDescent="0.2">
      <c r="A730" s="20" t="s">
        <v>38</v>
      </c>
      <c r="B730" s="61" t="s">
        <v>51</v>
      </c>
      <c r="C730" s="101">
        <f t="shared" si="389"/>
        <v>18</v>
      </c>
      <c r="D730" s="101">
        <f t="shared" si="389"/>
        <v>0</v>
      </c>
      <c r="E730" s="101">
        <f t="shared" ref="E730:E732" si="390">C730+D730</f>
        <v>18</v>
      </c>
      <c r="F730" s="101">
        <f t="shared" si="389"/>
        <v>0</v>
      </c>
      <c r="G730" s="101">
        <f t="shared" si="389"/>
        <v>0</v>
      </c>
      <c r="H730" s="143">
        <f t="shared" si="389"/>
        <v>0</v>
      </c>
      <c r="I730" s="119">
        <f t="shared" si="369"/>
        <v>18</v>
      </c>
    </row>
    <row r="731" spans="1:9" x14ac:dyDescent="0.2">
      <c r="A731" s="20" t="s">
        <v>40</v>
      </c>
      <c r="B731" s="61" t="s">
        <v>52</v>
      </c>
      <c r="C731" s="101">
        <f t="shared" si="389"/>
        <v>162.69999999999999</v>
      </c>
      <c r="D731" s="101">
        <f t="shared" si="389"/>
        <v>0</v>
      </c>
      <c r="E731" s="101">
        <f t="shared" si="390"/>
        <v>162.69999999999999</v>
      </c>
      <c r="F731" s="101">
        <f t="shared" si="389"/>
        <v>0</v>
      </c>
      <c r="G731" s="101">
        <f t="shared" si="389"/>
        <v>0</v>
      </c>
      <c r="H731" s="143">
        <f t="shared" si="389"/>
        <v>0</v>
      </c>
      <c r="I731" s="119">
        <f t="shared" si="369"/>
        <v>162.69999999999999</v>
      </c>
    </row>
    <row r="732" spans="1:9" s="2" customFormat="1" hidden="1" x14ac:dyDescent="0.2">
      <c r="A732" s="20" t="s">
        <v>42</v>
      </c>
      <c r="B732" s="61" t="s">
        <v>53</v>
      </c>
      <c r="C732" s="21">
        <v>0</v>
      </c>
      <c r="D732" s="21">
        <f t="shared" si="389"/>
        <v>0</v>
      </c>
      <c r="E732" s="21">
        <f t="shared" si="390"/>
        <v>0</v>
      </c>
      <c r="F732" s="21">
        <f t="shared" si="389"/>
        <v>0</v>
      </c>
      <c r="G732" s="21">
        <f t="shared" si="389"/>
        <v>0</v>
      </c>
      <c r="H732" s="22">
        <f t="shared" si="389"/>
        <v>0</v>
      </c>
      <c r="I732" s="3">
        <f t="shared" si="369"/>
        <v>0</v>
      </c>
    </row>
    <row r="733" spans="1:9" s="2" customFormat="1" hidden="1" x14ac:dyDescent="0.2">
      <c r="A733" s="83"/>
      <c r="B733" s="95"/>
      <c r="C733" s="21"/>
      <c r="D733" s="21"/>
      <c r="E733" s="21"/>
      <c r="F733" s="21"/>
      <c r="G733" s="21"/>
      <c r="H733" s="22"/>
      <c r="I733" s="3">
        <f t="shared" si="369"/>
        <v>0</v>
      </c>
    </row>
    <row r="734" spans="1:9" s="2" customFormat="1" hidden="1" x14ac:dyDescent="0.2">
      <c r="A734" s="26" t="s">
        <v>54</v>
      </c>
      <c r="B734" s="63" t="s">
        <v>55</v>
      </c>
      <c r="C734" s="24">
        <v>0</v>
      </c>
      <c r="D734" s="24">
        <f t="shared" ref="D734" si="391">SUM(D781,D830,D878,D927)</f>
        <v>0</v>
      </c>
      <c r="E734" s="24">
        <f>C734+D734</f>
        <v>0</v>
      </c>
      <c r="F734" s="24">
        <f t="shared" ref="F734:H734" si="392">SUM(F781,F830,F878,F927)</f>
        <v>0</v>
      </c>
      <c r="G734" s="24">
        <f t="shared" si="392"/>
        <v>0</v>
      </c>
      <c r="H734" s="25">
        <f t="shared" si="392"/>
        <v>0</v>
      </c>
      <c r="I734" s="3">
        <f t="shared" si="369"/>
        <v>0</v>
      </c>
    </row>
    <row r="735" spans="1:9" s="2" customFormat="1" hidden="1" x14ac:dyDescent="0.2">
      <c r="A735" s="83"/>
      <c r="B735" s="95"/>
      <c r="C735" s="21"/>
      <c r="D735" s="21"/>
      <c r="E735" s="21"/>
      <c r="F735" s="21"/>
      <c r="G735" s="21"/>
      <c r="H735" s="22"/>
      <c r="I735" s="3">
        <f t="shared" si="369"/>
        <v>0</v>
      </c>
    </row>
    <row r="736" spans="1:9" s="142" customFormat="1" ht="38.25" x14ac:dyDescent="0.2">
      <c r="A736" s="152" t="s">
        <v>72</v>
      </c>
      <c r="B736" s="153"/>
      <c r="C736" s="154">
        <f t="shared" ref="C736:H736" si="393">C737</f>
        <v>71445.3</v>
      </c>
      <c r="D736" s="154">
        <f t="shared" si="393"/>
        <v>0</v>
      </c>
      <c r="E736" s="154">
        <f t="shared" si="393"/>
        <v>71445.3</v>
      </c>
      <c r="F736" s="154">
        <f t="shared" si="393"/>
        <v>0</v>
      </c>
      <c r="G736" s="154">
        <f t="shared" si="393"/>
        <v>0</v>
      </c>
      <c r="H736" s="155">
        <f t="shared" si="393"/>
        <v>0</v>
      </c>
      <c r="I736" s="137">
        <f t="shared" si="369"/>
        <v>71445.3</v>
      </c>
    </row>
    <row r="737" spans="1:11" s="161" customFormat="1" x14ac:dyDescent="0.2">
      <c r="A737" s="156" t="s">
        <v>61</v>
      </c>
      <c r="B737" s="157"/>
      <c r="C737" s="158">
        <f t="shared" ref="C737:H737" si="394">SUM(C738,C739,C740,C741)</f>
        <v>71445.3</v>
      </c>
      <c r="D737" s="158">
        <f t="shared" si="394"/>
        <v>0</v>
      </c>
      <c r="E737" s="158">
        <f t="shared" si="394"/>
        <v>71445.3</v>
      </c>
      <c r="F737" s="158">
        <f t="shared" si="394"/>
        <v>0</v>
      </c>
      <c r="G737" s="158">
        <f t="shared" si="394"/>
        <v>0</v>
      </c>
      <c r="H737" s="159">
        <f t="shared" si="394"/>
        <v>0</v>
      </c>
      <c r="I737" s="160">
        <f t="shared" si="369"/>
        <v>71445.3</v>
      </c>
    </row>
    <row r="738" spans="1:11" x14ac:dyDescent="0.2">
      <c r="A738" s="20" t="s">
        <v>6</v>
      </c>
      <c r="B738" s="48"/>
      <c r="C738" s="101">
        <v>7998</v>
      </c>
      <c r="D738" s="101"/>
      <c r="E738" s="101">
        <f>SUM(C738,D738)</f>
        <v>7998</v>
      </c>
      <c r="F738" s="101"/>
      <c r="G738" s="101"/>
      <c r="H738" s="143"/>
      <c r="I738" s="119">
        <f t="shared" si="369"/>
        <v>7998</v>
      </c>
    </row>
    <row r="739" spans="1:11" s="2" customFormat="1" hidden="1" x14ac:dyDescent="0.2">
      <c r="A739" s="20" t="s">
        <v>7</v>
      </c>
      <c r="B739" s="94"/>
      <c r="C739" s="21">
        <v>0</v>
      </c>
      <c r="D739" s="21"/>
      <c r="E739" s="21">
        <f t="shared" ref="E739:E740" si="395">SUM(C739,D739)</f>
        <v>0</v>
      </c>
      <c r="F739" s="21"/>
      <c r="G739" s="21"/>
      <c r="H739" s="22"/>
      <c r="I739" s="3">
        <f t="shared" si="369"/>
        <v>0</v>
      </c>
      <c r="J739" s="2">
        <f>J740+J743</f>
        <v>0.98</v>
      </c>
      <c r="K739" s="2">
        <v>1</v>
      </c>
    </row>
    <row r="740" spans="1:11" s="2" customFormat="1" ht="38.25" hidden="1" x14ac:dyDescent="0.2">
      <c r="A740" s="20" t="s">
        <v>8</v>
      </c>
      <c r="B740" s="48">
        <v>420269</v>
      </c>
      <c r="C740" s="21"/>
      <c r="D740" s="21"/>
      <c r="E740" s="21">
        <f t="shared" si="395"/>
        <v>0</v>
      </c>
      <c r="F740" s="21"/>
      <c r="G740" s="21"/>
      <c r="H740" s="22"/>
      <c r="I740" s="3">
        <f t="shared" si="369"/>
        <v>0</v>
      </c>
      <c r="J740" s="2">
        <v>0.13</v>
      </c>
      <c r="K740" s="2">
        <f>K739*J740/J739</f>
        <v>0.1326530612244898</v>
      </c>
    </row>
    <row r="741" spans="1:11" ht="25.5" x14ac:dyDescent="0.2">
      <c r="A741" s="23" t="s">
        <v>9</v>
      </c>
      <c r="B741" s="49" t="s">
        <v>10</v>
      </c>
      <c r="C741" s="24">
        <f t="shared" ref="C741:H741" si="396">SUM(C742,C746,C750)</f>
        <v>63447.3</v>
      </c>
      <c r="D741" s="24">
        <f t="shared" si="396"/>
        <v>0</v>
      </c>
      <c r="E741" s="24">
        <f t="shared" si="396"/>
        <v>63447.3</v>
      </c>
      <c r="F741" s="24">
        <f t="shared" si="396"/>
        <v>0</v>
      </c>
      <c r="G741" s="24">
        <f t="shared" si="396"/>
        <v>0</v>
      </c>
      <c r="H741" s="25">
        <f t="shared" si="396"/>
        <v>0</v>
      </c>
      <c r="I741" s="119">
        <f t="shared" si="369"/>
        <v>63447.3</v>
      </c>
    </row>
    <row r="742" spans="1:11" x14ac:dyDescent="0.2">
      <c r="A742" s="26" t="s">
        <v>11</v>
      </c>
      <c r="B742" s="50" t="s">
        <v>12</v>
      </c>
      <c r="C742" s="24">
        <f t="shared" ref="C742:H742" si="397">SUM(C743:C745)</f>
        <v>63447.3</v>
      </c>
      <c r="D742" s="24">
        <f t="shared" si="397"/>
        <v>0</v>
      </c>
      <c r="E742" s="24">
        <f t="shared" si="397"/>
        <v>63447.3</v>
      </c>
      <c r="F742" s="24">
        <f t="shared" si="397"/>
        <v>0</v>
      </c>
      <c r="G742" s="24">
        <f t="shared" si="397"/>
        <v>0</v>
      </c>
      <c r="H742" s="25">
        <f t="shared" si="397"/>
        <v>0</v>
      </c>
      <c r="I742" s="119">
        <f t="shared" si="369"/>
        <v>63447.3</v>
      </c>
    </row>
    <row r="743" spans="1:11" s="2" customFormat="1" hidden="1" x14ac:dyDescent="0.2">
      <c r="A743" s="27" t="s">
        <v>13</v>
      </c>
      <c r="B743" s="51" t="s">
        <v>14</v>
      </c>
      <c r="C743" s="21"/>
      <c r="D743" s="21"/>
      <c r="E743" s="21">
        <f t="shared" ref="E743:E745" si="398">SUM(C743,D743)</f>
        <v>0</v>
      </c>
      <c r="F743" s="21"/>
      <c r="G743" s="21"/>
      <c r="H743" s="22"/>
      <c r="I743" s="3">
        <f t="shared" si="369"/>
        <v>0</v>
      </c>
      <c r="J743" s="2">
        <v>0.85</v>
      </c>
      <c r="K743" s="2">
        <f>K739*J743/J739</f>
        <v>0.86734693877551017</v>
      </c>
    </row>
    <row r="744" spans="1:11" s="2" customFormat="1" hidden="1" x14ac:dyDescent="0.2">
      <c r="A744" s="27" t="s">
        <v>15</v>
      </c>
      <c r="B744" s="52" t="s">
        <v>16</v>
      </c>
      <c r="C744" s="21">
        <v>0</v>
      </c>
      <c r="D744" s="21"/>
      <c r="E744" s="21">
        <f t="shared" si="398"/>
        <v>0</v>
      </c>
      <c r="F744" s="21"/>
      <c r="G744" s="21"/>
      <c r="H744" s="22"/>
      <c r="I744" s="3">
        <f t="shared" si="369"/>
        <v>0</v>
      </c>
    </row>
    <row r="745" spans="1:11" x14ac:dyDescent="0.2">
      <c r="A745" s="27" t="s">
        <v>17</v>
      </c>
      <c r="B745" s="52" t="s">
        <v>18</v>
      </c>
      <c r="C745" s="101">
        <v>63447.3</v>
      </c>
      <c r="D745" s="101"/>
      <c r="E745" s="101">
        <f t="shared" si="398"/>
        <v>63447.3</v>
      </c>
      <c r="F745" s="101"/>
      <c r="G745" s="101"/>
      <c r="H745" s="143"/>
      <c r="I745" s="119">
        <f t="shared" si="369"/>
        <v>63447.3</v>
      </c>
    </row>
    <row r="746" spans="1:11" s="2" customFormat="1" hidden="1" x14ac:dyDescent="0.2">
      <c r="A746" s="26" t="s">
        <v>19</v>
      </c>
      <c r="B746" s="53" t="s">
        <v>20</v>
      </c>
      <c r="C746" s="24">
        <v>0</v>
      </c>
      <c r="D746" s="24">
        <f t="shared" ref="D746:H746" si="399">SUM(D747:D749)</f>
        <v>0</v>
      </c>
      <c r="E746" s="24">
        <f t="shared" si="399"/>
        <v>0</v>
      </c>
      <c r="F746" s="24">
        <f t="shared" si="399"/>
        <v>0</v>
      </c>
      <c r="G746" s="24">
        <f t="shared" si="399"/>
        <v>0</v>
      </c>
      <c r="H746" s="25">
        <f t="shared" si="399"/>
        <v>0</v>
      </c>
      <c r="I746" s="3">
        <f t="shared" si="369"/>
        <v>0</v>
      </c>
    </row>
    <row r="747" spans="1:11" s="2" customFormat="1" hidden="1" x14ac:dyDescent="0.2">
      <c r="A747" s="27" t="s">
        <v>13</v>
      </c>
      <c r="B747" s="52" t="s">
        <v>21</v>
      </c>
      <c r="C747" s="21">
        <v>0</v>
      </c>
      <c r="D747" s="21"/>
      <c r="E747" s="21">
        <f t="shared" ref="E747:E749" si="400">SUM(C747,D747)</f>
        <v>0</v>
      </c>
      <c r="F747" s="21"/>
      <c r="G747" s="21"/>
      <c r="H747" s="22"/>
      <c r="I747" s="3">
        <f t="shared" si="369"/>
        <v>0</v>
      </c>
    </row>
    <row r="748" spans="1:11" s="2" customFormat="1" hidden="1" x14ac:dyDescent="0.2">
      <c r="A748" s="27" t="s">
        <v>15</v>
      </c>
      <c r="B748" s="52" t="s">
        <v>22</v>
      </c>
      <c r="C748" s="21">
        <v>0</v>
      </c>
      <c r="D748" s="21"/>
      <c r="E748" s="21">
        <f t="shared" si="400"/>
        <v>0</v>
      </c>
      <c r="F748" s="21"/>
      <c r="G748" s="21"/>
      <c r="H748" s="22"/>
      <c r="I748" s="3">
        <f t="shared" si="369"/>
        <v>0</v>
      </c>
    </row>
    <row r="749" spans="1:11" s="2" customFormat="1" hidden="1" x14ac:dyDescent="0.2">
      <c r="A749" s="27" t="s">
        <v>17</v>
      </c>
      <c r="B749" s="52" t="s">
        <v>23</v>
      </c>
      <c r="C749" s="21">
        <v>0</v>
      </c>
      <c r="D749" s="21"/>
      <c r="E749" s="21">
        <f t="shared" si="400"/>
        <v>0</v>
      </c>
      <c r="F749" s="21"/>
      <c r="G749" s="21"/>
      <c r="H749" s="22"/>
      <c r="I749" s="3">
        <f t="shared" si="369"/>
        <v>0</v>
      </c>
    </row>
    <row r="750" spans="1:11" s="2" customFormat="1" hidden="1" x14ac:dyDescent="0.2">
      <c r="A750" s="26" t="s">
        <v>24</v>
      </c>
      <c r="B750" s="53" t="s">
        <v>25</v>
      </c>
      <c r="C750" s="24">
        <v>0</v>
      </c>
      <c r="D750" s="24">
        <f t="shared" ref="D750:H750" si="401">SUM(D751:D753)</f>
        <v>0</v>
      </c>
      <c r="E750" s="24">
        <f t="shared" si="401"/>
        <v>0</v>
      </c>
      <c r="F750" s="24">
        <f t="shared" si="401"/>
        <v>0</v>
      </c>
      <c r="G750" s="24">
        <f t="shared" si="401"/>
        <v>0</v>
      </c>
      <c r="H750" s="25">
        <f t="shared" si="401"/>
        <v>0</v>
      </c>
      <c r="I750" s="3">
        <f t="shared" si="369"/>
        <v>0</v>
      </c>
    </row>
    <row r="751" spans="1:11" s="2" customFormat="1" hidden="1" x14ac:dyDescent="0.2">
      <c r="A751" s="27" t="s">
        <v>13</v>
      </c>
      <c r="B751" s="52" t="s">
        <v>26</v>
      </c>
      <c r="C751" s="21">
        <v>0</v>
      </c>
      <c r="D751" s="21"/>
      <c r="E751" s="21">
        <f t="shared" ref="E751:E753" si="402">SUM(C751,D751)</f>
        <v>0</v>
      </c>
      <c r="F751" s="21"/>
      <c r="G751" s="21"/>
      <c r="H751" s="22"/>
      <c r="I751" s="3">
        <f t="shared" si="369"/>
        <v>0</v>
      </c>
    </row>
    <row r="752" spans="1:11" s="2" customFormat="1" hidden="1" x14ac:dyDescent="0.2">
      <c r="A752" s="27" t="s">
        <v>15</v>
      </c>
      <c r="B752" s="52" t="s">
        <v>27</v>
      </c>
      <c r="C752" s="21">
        <v>0</v>
      </c>
      <c r="D752" s="21"/>
      <c r="E752" s="21">
        <f t="shared" si="402"/>
        <v>0</v>
      </c>
      <c r="F752" s="21"/>
      <c r="G752" s="21"/>
      <c r="H752" s="22"/>
      <c r="I752" s="3">
        <f t="shared" si="369"/>
        <v>0</v>
      </c>
    </row>
    <row r="753" spans="1:11" s="2" customFormat="1" hidden="1" x14ac:dyDescent="0.2">
      <c r="A753" s="27" t="s">
        <v>17</v>
      </c>
      <c r="B753" s="52" t="s">
        <v>28</v>
      </c>
      <c r="C753" s="21">
        <v>0</v>
      </c>
      <c r="D753" s="21"/>
      <c r="E753" s="21">
        <f t="shared" si="402"/>
        <v>0</v>
      </c>
      <c r="F753" s="21"/>
      <c r="G753" s="21"/>
      <c r="H753" s="22"/>
      <c r="I753" s="3">
        <f t="shared" si="369"/>
        <v>0</v>
      </c>
    </row>
    <row r="754" spans="1:11" s="161" customFormat="1" x14ac:dyDescent="0.2">
      <c r="A754" s="156" t="s">
        <v>80</v>
      </c>
      <c r="B754" s="157"/>
      <c r="C754" s="158">
        <f t="shared" ref="C754:H754" si="403">SUM(C755,C758,C781)</f>
        <v>71445.3</v>
      </c>
      <c r="D754" s="158">
        <f t="shared" si="403"/>
        <v>0</v>
      </c>
      <c r="E754" s="158">
        <f t="shared" si="403"/>
        <v>71445.3</v>
      </c>
      <c r="F754" s="158">
        <f t="shared" si="403"/>
        <v>0</v>
      </c>
      <c r="G754" s="158">
        <f t="shared" si="403"/>
        <v>0</v>
      </c>
      <c r="H754" s="159">
        <f t="shared" si="403"/>
        <v>0</v>
      </c>
      <c r="I754" s="160">
        <f t="shared" ref="I754:I817" si="404">SUM(E754:H754)</f>
        <v>71445.3</v>
      </c>
    </row>
    <row r="755" spans="1:11" s="2" customFormat="1" hidden="1" x14ac:dyDescent="0.2">
      <c r="A755" s="31" t="s">
        <v>30</v>
      </c>
      <c r="B755" s="55">
        <v>20</v>
      </c>
      <c r="C755" s="24">
        <v>0</v>
      </c>
      <c r="D755" s="24">
        <f t="shared" ref="D755:H755" si="405">SUM(D756)</f>
        <v>0</v>
      </c>
      <c r="E755" s="24">
        <f t="shared" si="405"/>
        <v>0</v>
      </c>
      <c r="F755" s="24">
        <f t="shared" si="405"/>
        <v>0</v>
      </c>
      <c r="G755" s="24">
        <f t="shared" si="405"/>
        <v>0</v>
      </c>
      <c r="H755" s="25">
        <f t="shared" si="405"/>
        <v>0</v>
      </c>
      <c r="I755" s="3">
        <f t="shared" si="404"/>
        <v>0</v>
      </c>
    </row>
    <row r="756" spans="1:11" s="2" customFormat="1" hidden="1" x14ac:dyDescent="0.2">
      <c r="A756" s="27" t="s">
        <v>31</v>
      </c>
      <c r="B756" s="56" t="s">
        <v>32</v>
      </c>
      <c r="C756" s="21">
        <v>0</v>
      </c>
      <c r="D756" s="21"/>
      <c r="E756" s="21">
        <f>C756+D756</f>
        <v>0</v>
      </c>
      <c r="F756" s="21"/>
      <c r="G756" s="21"/>
      <c r="H756" s="22"/>
      <c r="I756" s="3">
        <f t="shared" si="404"/>
        <v>0</v>
      </c>
    </row>
    <row r="757" spans="1:11" s="2" customFormat="1" hidden="1" x14ac:dyDescent="0.2">
      <c r="A757" s="27"/>
      <c r="B757" s="51"/>
      <c r="C757" s="21"/>
      <c r="D757" s="21"/>
      <c r="E757" s="21"/>
      <c r="F757" s="21"/>
      <c r="G757" s="21"/>
      <c r="H757" s="22"/>
      <c r="I757" s="3">
        <f t="shared" si="404"/>
        <v>0</v>
      </c>
    </row>
    <row r="758" spans="1:11" ht="25.5" x14ac:dyDescent="0.2">
      <c r="A758" s="31" t="s">
        <v>33</v>
      </c>
      <c r="B758" s="57">
        <v>58</v>
      </c>
      <c r="C758" s="24">
        <f t="shared" ref="C758:H758" si="406">SUM(C759,C766,C773)</f>
        <v>71445.3</v>
      </c>
      <c r="D758" s="24">
        <f t="shared" si="406"/>
        <v>0</v>
      </c>
      <c r="E758" s="24">
        <f t="shared" si="406"/>
        <v>71445.3</v>
      </c>
      <c r="F758" s="24">
        <f t="shared" si="406"/>
        <v>0</v>
      </c>
      <c r="G758" s="24">
        <f t="shared" si="406"/>
        <v>0</v>
      </c>
      <c r="H758" s="25">
        <f t="shared" si="406"/>
        <v>0</v>
      </c>
      <c r="I758" s="119">
        <f t="shared" si="404"/>
        <v>71445.3</v>
      </c>
    </row>
    <row r="759" spans="1:11" x14ac:dyDescent="0.2">
      <c r="A759" s="31" t="s">
        <v>34</v>
      </c>
      <c r="B759" s="58" t="s">
        <v>35</v>
      </c>
      <c r="C759" s="24">
        <f t="shared" ref="C759:H759" si="407">SUM(C763,C764,C765)</f>
        <v>71445.3</v>
      </c>
      <c r="D759" s="24">
        <f t="shared" si="407"/>
        <v>0</v>
      </c>
      <c r="E759" s="24">
        <f t="shared" si="407"/>
        <v>71445.3</v>
      </c>
      <c r="F759" s="24">
        <f t="shared" si="407"/>
        <v>0</v>
      </c>
      <c r="G759" s="24">
        <f t="shared" si="407"/>
        <v>0</v>
      </c>
      <c r="H759" s="25">
        <f t="shared" si="407"/>
        <v>0</v>
      </c>
      <c r="I759" s="119">
        <f t="shared" si="404"/>
        <v>71445.3</v>
      </c>
    </row>
    <row r="760" spans="1:11" s="2" customFormat="1" hidden="1" x14ac:dyDescent="0.2">
      <c r="A760" s="32" t="s">
        <v>1</v>
      </c>
      <c r="B760" s="59"/>
      <c r="C760" s="24"/>
      <c r="D760" s="24"/>
      <c r="E760" s="24"/>
      <c r="F760" s="24"/>
      <c r="G760" s="24"/>
      <c r="H760" s="25"/>
      <c r="I760" s="3">
        <f t="shared" si="404"/>
        <v>0</v>
      </c>
    </row>
    <row r="761" spans="1:11" x14ac:dyDescent="0.2">
      <c r="A761" s="32" t="s">
        <v>36</v>
      </c>
      <c r="B761" s="59"/>
      <c r="C761" s="24">
        <f t="shared" ref="C761:D761" si="408">C763+C764+C765-C762</f>
        <v>12.600000000005821</v>
      </c>
      <c r="D761" s="24">
        <f t="shared" si="408"/>
        <v>0</v>
      </c>
      <c r="E761" s="24">
        <f>E763+E764+E765-E762</f>
        <v>12.600000000005821</v>
      </c>
      <c r="F761" s="24">
        <f t="shared" ref="F761:H761" si="409">F763+F764+F765-F762</f>
        <v>0</v>
      </c>
      <c r="G761" s="24">
        <f t="shared" si="409"/>
        <v>0</v>
      </c>
      <c r="H761" s="25">
        <f t="shared" si="409"/>
        <v>0</v>
      </c>
      <c r="I761" s="119">
        <f t="shared" si="404"/>
        <v>12.600000000005821</v>
      </c>
    </row>
    <row r="762" spans="1:11" x14ac:dyDescent="0.2">
      <c r="A762" s="32" t="s">
        <v>37</v>
      </c>
      <c r="B762" s="59"/>
      <c r="C762" s="24">
        <f>71445.3-12.6</f>
        <v>71432.7</v>
      </c>
      <c r="D762" s="24"/>
      <c r="E762" s="24">
        <f>C762+D762</f>
        <v>71432.7</v>
      </c>
      <c r="F762" s="24"/>
      <c r="G762" s="24"/>
      <c r="H762" s="25"/>
      <c r="I762" s="119">
        <f t="shared" si="404"/>
        <v>71432.7</v>
      </c>
    </row>
    <row r="763" spans="1:11" x14ac:dyDescent="0.2">
      <c r="A763" s="20" t="s">
        <v>38</v>
      </c>
      <c r="B763" s="60" t="s">
        <v>39</v>
      </c>
      <c r="C763" s="101">
        <v>10907.300000000003</v>
      </c>
      <c r="D763" s="101"/>
      <c r="E763" s="101">
        <f t="shared" ref="E763:E765" si="410">C763+D763</f>
        <v>10907.300000000003</v>
      </c>
      <c r="F763" s="101"/>
      <c r="G763" s="101"/>
      <c r="H763" s="143"/>
      <c r="I763" s="119">
        <f t="shared" si="404"/>
        <v>10907.300000000003</v>
      </c>
      <c r="J763" s="117">
        <v>0.02</v>
      </c>
      <c r="K763" s="117">
        <v>0.13</v>
      </c>
    </row>
    <row r="764" spans="1:11" x14ac:dyDescent="0.2">
      <c r="A764" s="20" t="s">
        <v>40</v>
      </c>
      <c r="B764" s="60" t="s">
        <v>41</v>
      </c>
      <c r="C764" s="101">
        <v>60439.600000000006</v>
      </c>
      <c r="D764" s="101"/>
      <c r="E764" s="101">
        <f t="shared" si="410"/>
        <v>60439.600000000006</v>
      </c>
      <c r="F764" s="101"/>
      <c r="G764" s="101"/>
      <c r="H764" s="143"/>
      <c r="I764" s="119">
        <f t="shared" si="404"/>
        <v>60439.600000000006</v>
      </c>
      <c r="J764" s="117">
        <v>0.85</v>
      </c>
    </row>
    <row r="765" spans="1:11" x14ac:dyDescent="0.2">
      <c r="A765" s="20" t="s">
        <v>42</v>
      </c>
      <c r="B765" s="61" t="s">
        <v>43</v>
      </c>
      <c r="C765" s="101">
        <v>98.399999999994179</v>
      </c>
      <c r="D765" s="101"/>
      <c r="E765" s="101">
        <f t="shared" si="410"/>
        <v>98.399999999994179</v>
      </c>
      <c r="F765" s="101"/>
      <c r="G765" s="101"/>
      <c r="H765" s="143"/>
      <c r="I765" s="119">
        <f t="shared" si="404"/>
        <v>98.399999999994179</v>
      </c>
    </row>
    <row r="766" spans="1:11" s="2" customFormat="1" hidden="1" x14ac:dyDescent="0.2">
      <c r="A766" s="31" t="s">
        <v>44</v>
      </c>
      <c r="B766" s="62" t="s">
        <v>45</v>
      </c>
      <c r="C766" s="24">
        <v>0</v>
      </c>
      <c r="D766" s="24">
        <f t="shared" ref="D766:H766" si="411">SUM(D770,D771,D772)</f>
        <v>0</v>
      </c>
      <c r="E766" s="24">
        <f t="shared" si="411"/>
        <v>0</v>
      </c>
      <c r="F766" s="24">
        <f t="shared" si="411"/>
        <v>0</v>
      </c>
      <c r="G766" s="24">
        <f t="shared" si="411"/>
        <v>0</v>
      </c>
      <c r="H766" s="25">
        <f t="shared" si="411"/>
        <v>0</v>
      </c>
      <c r="I766" s="3">
        <f t="shared" si="404"/>
        <v>0</v>
      </c>
    </row>
    <row r="767" spans="1:11" s="2" customFormat="1" hidden="1" x14ac:dyDescent="0.2">
      <c r="A767" s="82" t="s">
        <v>1</v>
      </c>
      <c r="B767" s="62"/>
      <c r="C767" s="24"/>
      <c r="D767" s="24"/>
      <c r="E767" s="24"/>
      <c r="F767" s="24"/>
      <c r="G767" s="24"/>
      <c r="H767" s="25"/>
      <c r="I767" s="3">
        <f t="shared" si="404"/>
        <v>0</v>
      </c>
    </row>
    <row r="768" spans="1:11" s="2" customFormat="1" hidden="1" x14ac:dyDescent="0.2">
      <c r="A768" s="32" t="s">
        <v>36</v>
      </c>
      <c r="B768" s="59"/>
      <c r="C768" s="24">
        <v>0</v>
      </c>
      <c r="D768" s="24">
        <f t="shared" ref="D768:H768" si="412">D770+D771+D772-D769</f>
        <v>0</v>
      </c>
      <c r="E768" s="24">
        <f t="shared" si="412"/>
        <v>0</v>
      </c>
      <c r="F768" s="24">
        <f t="shared" si="412"/>
        <v>0</v>
      </c>
      <c r="G768" s="24">
        <f t="shared" si="412"/>
        <v>0</v>
      </c>
      <c r="H768" s="25">
        <f t="shared" si="412"/>
        <v>0</v>
      </c>
      <c r="I768" s="3">
        <f t="shared" si="404"/>
        <v>0</v>
      </c>
    </row>
    <row r="769" spans="1:9" s="2" customFormat="1" hidden="1" x14ac:dyDescent="0.2">
      <c r="A769" s="32" t="s">
        <v>37</v>
      </c>
      <c r="B769" s="59"/>
      <c r="C769" s="24">
        <v>0</v>
      </c>
      <c r="D769" s="24"/>
      <c r="E769" s="24">
        <f t="shared" ref="E769:E772" si="413">C769+D769</f>
        <v>0</v>
      </c>
      <c r="F769" s="24"/>
      <c r="G769" s="24"/>
      <c r="H769" s="25"/>
      <c r="I769" s="3">
        <f t="shared" si="404"/>
        <v>0</v>
      </c>
    </row>
    <row r="770" spans="1:9" s="2" customFormat="1" hidden="1" x14ac:dyDescent="0.2">
      <c r="A770" s="20" t="s">
        <v>38</v>
      </c>
      <c r="B770" s="61" t="s">
        <v>46</v>
      </c>
      <c r="C770" s="21">
        <v>0</v>
      </c>
      <c r="D770" s="21"/>
      <c r="E770" s="21">
        <f t="shared" si="413"/>
        <v>0</v>
      </c>
      <c r="F770" s="21"/>
      <c r="G770" s="21"/>
      <c r="H770" s="22"/>
      <c r="I770" s="3">
        <f t="shared" si="404"/>
        <v>0</v>
      </c>
    </row>
    <row r="771" spans="1:9" s="2" customFormat="1" hidden="1" x14ac:dyDescent="0.2">
      <c r="A771" s="20" t="s">
        <v>40</v>
      </c>
      <c r="B771" s="61" t="s">
        <v>47</v>
      </c>
      <c r="C771" s="21">
        <v>0</v>
      </c>
      <c r="D771" s="21"/>
      <c r="E771" s="21">
        <f t="shared" si="413"/>
        <v>0</v>
      </c>
      <c r="F771" s="21"/>
      <c r="G771" s="21"/>
      <c r="H771" s="22"/>
      <c r="I771" s="3">
        <f t="shared" si="404"/>
        <v>0</v>
      </c>
    </row>
    <row r="772" spans="1:9" s="2" customFormat="1" hidden="1" x14ac:dyDescent="0.2">
      <c r="A772" s="20" t="s">
        <v>42</v>
      </c>
      <c r="B772" s="61" t="s">
        <v>48</v>
      </c>
      <c r="C772" s="21">
        <v>0</v>
      </c>
      <c r="D772" s="21"/>
      <c r="E772" s="21">
        <f t="shared" si="413"/>
        <v>0</v>
      </c>
      <c r="F772" s="21"/>
      <c r="G772" s="21"/>
      <c r="H772" s="22"/>
      <c r="I772" s="3">
        <f t="shared" si="404"/>
        <v>0</v>
      </c>
    </row>
    <row r="773" spans="1:9" s="2" customFormat="1" hidden="1" x14ac:dyDescent="0.2">
      <c r="A773" s="31" t="s">
        <v>49</v>
      </c>
      <c r="B773" s="63" t="s">
        <v>50</v>
      </c>
      <c r="C773" s="24">
        <v>0</v>
      </c>
      <c r="D773" s="24">
        <f t="shared" ref="D773:H773" si="414">SUM(D777,D778,D779)</f>
        <v>0</v>
      </c>
      <c r="E773" s="24">
        <f t="shared" si="414"/>
        <v>0</v>
      </c>
      <c r="F773" s="24">
        <f t="shared" si="414"/>
        <v>0</v>
      </c>
      <c r="G773" s="24">
        <f t="shared" si="414"/>
        <v>0</v>
      </c>
      <c r="H773" s="25">
        <f t="shared" si="414"/>
        <v>0</v>
      </c>
      <c r="I773" s="3">
        <f t="shared" si="404"/>
        <v>0</v>
      </c>
    </row>
    <row r="774" spans="1:9" s="2" customFormat="1" hidden="1" x14ac:dyDescent="0.2">
      <c r="A774" s="82" t="s">
        <v>1</v>
      </c>
      <c r="B774" s="63"/>
      <c r="C774" s="24"/>
      <c r="D774" s="24"/>
      <c r="E774" s="24"/>
      <c r="F774" s="24"/>
      <c r="G774" s="24"/>
      <c r="H774" s="25"/>
      <c r="I774" s="3">
        <f t="shared" si="404"/>
        <v>0</v>
      </c>
    </row>
    <row r="775" spans="1:9" s="2" customFormat="1" hidden="1" x14ac:dyDescent="0.2">
      <c r="A775" s="32" t="s">
        <v>36</v>
      </c>
      <c r="B775" s="59"/>
      <c r="C775" s="24">
        <v>0</v>
      </c>
      <c r="D775" s="24">
        <f t="shared" ref="D775:H775" si="415">D777+D778+D779-D776</f>
        <v>0</v>
      </c>
      <c r="E775" s="24">
        <f t="shared" si="415"/>
        <v>0</v>
      </c>
      <c r="F775" s="24">
        <f t="shared" si="415"/>
        <v>0</v>
      </c>
      <c r="G775" s="24">
        <f t="shared" si="415"/>
        <v>0</v>
      </c>
      <c r="H775" s="25">
        <f t="shared" si="415"/>
        <v>0</v>
      </c>
      <c r="I775" s="3">
        <f t="shared" si="404"/>
        <v>0</v>
      </c>
    </row>
    <row r="776" spans="1:9" s="2" customFormat="1" hidden="1" x14ac:dyDescent="0.2">
      <c r="A776" s="32" t="s">
        <v>37</v>
      </c>
      <c r="B776" s="59"/>
      <c r="C776" s="24">
        <v>0</v>
      </c>
      <c r="D776" s="24"/>
      <c r="E776" s="24">
        <f t="shared" ref="E776:E779" si="416">C776+D776</f>
        <v>0</v>
      </c>
      <c r="F776" s="24"/>
      <c r="G776" s="24"/>
      <c r="H776" s="25"/>
      <c r="I776" s="3">
        <f t="shared" si="404"/>
        <v>0</v>
      </c>
    </row>
    <row r="777" spans="1:9" s="2" customFormat="1" hidden="1" x14ac:dyDescent="0.2">
      <c r="A777" s="20" t="s">
        <v>38</v>
      </c>
      <c r="B777" s="61" t="s">
        <v>51</v>
      </c>
      <c r="C777" s="21">
        <v>0</v>
      </c>
      <c r="D777" s="21"/>
      <c r="E777" s="21">
        <f t="shared" si="416"/>
        <v>0</v>
      </c>
      <c r="F777" s="21"/>
      <c r="G777" s="21"/>
      <c r="H777" s="22"/>
      <c r="I777" s="3">
        <f t="shared" si="404"/>
        <v>0</v>
      </c>
    </row>
    <row r="778" spans="1:9" s="2" customFormat="1" hidden="1" x14ac:dyDescent="0.2">
      <c r="A778" s="20" t="s">
        <v>40</v>
      </c>
      <c r="B778" s="61" t="s">
        <v>52</v>
      </c>
      <c r="C778" s="21">
        <v>0</v>
      </c>
      <c r="D778" s="21"/>
      <c r="E778" s="21">
        <f t="shared" si="416"/>
        <v>0</v>
      </c>
      <c r="F778" s="21"/>
      <c r="G778" s="21"/>
      <c r="H778" s="22"/>
      <c r="I778" s="3">
        <f t="shared" si="404"/>
        <v>0</v>
      </c>
    </row>
    <row r="779" spans="1:9" s="2" customFormat="1" hidden="1" x14ac:dyDescent="0.2">
      <c r="A779" s="20" t="s">
        <v>42</v>
      </c>
      <c r="B779" s="61" t="s">
        <v>53</v>
      </c>
      <c r="C779" s="21">
        <v>0</v>
      </c>
      <c r="D779" s="21"/>
      <c r="E779" s="21">
        <f t="shared" si="416"/>
        <v>0</v>
      </c>
      <c r="F779" s="21"/>
      <c r="G779" s="21"/>
      <c r="H779" s="22"/>
      <c r="I779" s="3">
        <f t="shared" si="404"/>
        <v>0</v>
      </c>
    </row>
    <row r="780" spans="1:9" s="2" customFormat="1" hidden="1" x14ac:dyDescent="0.2">
      <c r="A780" s="83"/>
      <c r="B780" s="95"/>
      <c r="C780" s="21"/>
      <c r="D780" s="21"/>
      <c r="E780" s="21"/>
      <c r="F780" s="21"/>
      <c r="G780" s="21"/>
      <c r="H780" s="22"/>
      <c r="I780" s="3">
        <f t="shared" si="404"/>
        <v>0</v>
      </c>
    </row>
    <row r="781" spans="1:9" s="2" customFormat="1" hidden="1" x14ac:dyDescent="0.2">
      <c r="A781" s="26" t="s">
        <v>54</v>
      </c>
      <c r="B781" s="63" t="s">
        <v>55</v>
      </c>
      <c r="C781" s="24">
        <v>0</v>
      </c>
      <c r="D781" s="24"/>
      <c r="E781" s="24">
        <f>C781+D781</f>
        <v>0</v>
      </c>
      <c r="F781" s="24"/>
      <c r="G781" s="24"/>
      <c r="H781" s="25"/>
      <c r="I781" s="3">
        <f t="shared" si="404"/>
        <v>0</v>
      </c>
    </row>
    <row r="782" spans="1:9" s="2" customFormat="1" hidden="1" x14ac:dyDescent="0.2">
      <c r="A782" s="83"/>
      <c r="B782" s="95"/>
      <c r="C782" s="21"/>
      <c r="D782" s="21"/>
      <c r="E782" s="21"/>
      <c r="F782" s="21"/>
      <c r="G782" s="21"/>
      <c r="H782" s="22"/>
      <c r="I782" s="3">
        <f t="shared" si="404"/>
        <v>0</v>
      </c>
    </row>
    <row r="783" spans="1:9" s="2" customFormat="1" hidden="1" x14ac:dyDescent="0.2">
      <c r="A783" s="26" t="s">
        <v>56</v>
      </c>
      <c r="B783" s="63"/>
      <c r="C783" s="24">
        <v>0</v>
      </c>
      <c r="D783" s="24">
        <f t="shared" ref="D783:H783" si="417">D736-D754</f>
        <v>0</v>
      </c>
      <c r="E783" s="24">
        <f t="shared" si="417"/>
        <v>0</v>
      </c>
      <c r="F783" s="24">
        <f t="shared" si="417"/>
        <v>0</v>
      </c>
      <c r="G783" s="24">
        <f t="shared" si="417"/>
        <v>0</v>
      </c>
      <c r="H783" s="25">
        <f t="shared" si="417"/>
        <v>0</v>
      </c>
      <c r="I783" s="3">
        <f t="shared" si="404"/>
        <v>0</v>
      </c>
    </row>
    <row r="784" spans="1:9" s="2" customFormat="1" hidden="1" x14ac:dyDescent="0.2">
      <c r="A784" s="81"/>
      <c r="B784" s="95"/>
      <c r="C784" s="21"/>
      <c r="D784" s="21"/>
      <c r="E784" s="21"/>
      <c r="F784" s="21"/>
      <c r="G784" s="21"/>
      <c r="H784" s="22"/>
      <c r="I784" s="3">
        <f t="shared" si="404"/>
        <v>0</v>
      </c>
    </row>
    <row r="785" spans="1:9" s="142" customFormat="1" ht="25.5" x14ac:dyDescent="0.2">
      <c r="A785" s="152" t="s">
        <v>73</v>
      </c>
      <c r="B785" s="153"/>
      <c r="C785" s="154">
        <f t="shared" ref="C785:H785" si="418">C786</f>
        <v>134.69999999999999</v>
      </c>
      <c r="D785" s="154">
        <f t="shared" si="418"/>
        <v>0</v>
      </c>
      <c r="E785" s="154">
        <f t="shared" si="418"/>
        <v>134.69999999999999</v>
      </c>
      <c r="F785" s="154">
        <f t="shared" si="418"/>
        <v>0</v>
      </c>
      <c r="G785" s="154">
        <f t="shared" si="418"/>
        <v>0</v>
      </c>
      <c r="H785" s="155">
        <f t="shared" si="418"/>
        <v>0</v>
      </c>
      <c r="I785" s="137">
        <f t="shared" si="404"/>
        <v>134.69999999999999</v>
      </c>
    </row>
    <row r="786" spans="1:9" x14ac:dyDescent="0.2">
      <c r="A786" s="148" t="s">
        <v>61</v>
      </c>
      <c r="B786" s="149"/>
      <c r="C786" s="150">
        <f t="shared" ref="C786:H786" si="419">SUM(C787,C788,C789,C790)</f>
        <v>134.69999999999999</v>
      </c>
      <c r="D786" s="150">
        <f t="shared" si="419"/>
        <v>0</v>
      </c>
      <c r="E786" s="150">
        <f t="shared" si="419"/>
        <v>134.69999999999999</v>
      </c>
      <c r="F786" s="150">
        <f t="shared" si="419"/>
        <v>0</v>
      </c>
      <c r="G786" s="150">
        <f t="shared" si="419"/>
        <v>0</v>
      </c>
      <c r="H786" s="151">
        <f t="shared" si="419"/>
        <v>0</v>
      </c>
      <c r="I786" s="119">
        <f t="shared" si="404"/>
        <v>134.69999999999999</v>
      </c>
    </row>
    <row r="787" spans="1:9" x14ac:dyDescent="0.2">
      <c r="A787" s="20" t="s">
        <v>6</v>
      </c>
      <c r="B787" s="48"/>
      <c r="C787" s="101">
        <v>134.69999999999999</v>
      </c>
      <c r="D787" s="101"/>
      <c r="E787" s="101">
        <f>SUM(C787,D787)</f>
        <v>134.69999999999999</v>
      </c>
      <c r="F787" s="101"/>
      <c r="G787" s="101"/>
      <c r="H787" s="143"/>
      <c r="I787" s="119">
        <f t="shared" si="404"/>
        <v>134.69999999999999</v>
      </c>
    </row>
    <row r="788" spans="1:9" s="2" customFormat="1" hidden="1" x14ac:dyDescent="0.2">
      <c r="A788" s="20" t="s">
        <v>7</v>
      </c>
      <c r="B788" s="94"/>
      <c r="C788" s="21">
        <v>0</v>
      </c>
      <c r="D788" s="21"/>
      <c r="E788" s="21">
        <f t="shared" ref="E788:E789" si="420">SUM(C788,D788)</f>
        <v>0</v>
      </c>
      <c r="F788" s="21"/>
      <c r="G788" s="21"/>
      <c r="H788" s="22"/>
      <c r="I788" s="3">
        <f t="shared" si="404"/>
        <v>0</v>
      </c>
    </row>
    <row r="789" spans="1:9" s="2" customFormat="1" ht="38.25" hidden="1" x14ac:dyDescent="0.2">
      <c r="A789" s="20" t="s">
        <v>8</v>
      </c>
      <c r="B789" s="48">
        <v>420269</v>
      </c>
      <c r="C789" s="21">
        <v>0</v>
      </c>
      <c r="D789" s="21"/>
      <c r="E789" s="21">
        <f t="shared" si="420"/>
        <v>0</v>
      </c>
      <c r="F789" s="21"/>
      <c r="G789" s="21"/>
      <c r="H789" s="22"/>
      <c r="I789" s="3">
        <f t="shared" si="404"/>
        <v>0</v>
      </c>
    </row>
    <row r="790" spans="1:9" s="2" customFormat="1" ht="25.5" hidden="1" x14ac:dyDescent="0.2">
      <c r="A790" s="23" t="s">
        <v>9</v>
      </c>
      <c r="B790" s="49" t="s">
        <v>10</v>
      </c>
      <c r="C790" s="24">
        <v>0</v>
      </c>
      <c r="D790" s="24">
        <f t="shared" ref="D790:H790" si="421">SUM(D791,D795,D799)</f>
        <v>0</v>
      </c>
      <c r="E790" s="24">
        <f t="shared" si="421"/>
        <v>0</v>
      </c>
      <c r="F790" s="24">
        <f t="shared" si="421"/>
        <v>0</v>
      </c>
      <c r="G790" s="24">
        <f t="shared" si="421"/>
        <v>0</v>
      </c>
      <c r="H790" s="25">
        <f t="shared" si="421"/>
        <v>0</v>
      </c>
      <c r="I790" s="3">
        <f t="shared" si="404"/>
        <v>0</v>
      </c>
    </row>
    <row r="791" spans="1:9" s="2" customFormat="1" hidden="1" x14ac:dyDescent="0.2">
      <c r="A791" s="26" t="s">
        <v>11</v>
      </c>
      <c r="B791" s="50" t="s">
        <v>12</v>
      </c>
      <c r="C791" s="24">
        <v>0</v>
      </c>
      <c r="D791" s="24">
        <f t="shared" ref="D791:H791" si="422">SUM(D792:D794)</f>
        <v>0</v>
      </c>
      <c r="E791" s="24">
        <f t="shared" si="422"/>
        <v>0</v>
      </c>
      <c r="F791" s="24">
        <f t="shared" si="422"/>
        <v>0</v>
      </c>
      <c r="G791" s="24">
        <f t="shared" si="422"/>
        <v>0</v>
      </c>
      <c r="H791" s="25">
        <f t="shared" si="422"/>
        <v>0</v>
      </c>
      <c r="I791" s="3">
        <f t="shared" si="404"/>
        <v>0</v>
      </c>
    </row>
    <row r="792" spans="1:9" s="2" customFormat="1" hidden="1" x14ac:dyDescent="0.2">
      <c r="A792" s="27" t="s">
        <v>13</v>
      </c>
      <c r="B792" s="51" t="s">
        <v>14</v>
      </c>
      <c r="C792" s="21">
        <v>0</v>
      </c>
      <c r="D792" s="21"/>
      <c r="E792" s="21">
        <f t="shared" ref="E792:E794" si="423">SUM(C792,D792)</f>
        <v>0</v>
      </c>
      <c r="F792" s="21"/>
      <c r="G792" s="21"/>
      <c r="H792" s="22"/>
      <c r="I792" s="3">
        <f t="shared" si="404"/>
        <v>0</v>
      </c>
    </row>
    <row r="793" spans="1:9" s="2" customFormat="1" hidden="1" x14ac:dyDescent="0.2">
      <c r="A793" s="27" t="s">
        <v>15</v>
      </c>
      <c r="B793" s="52" t="s">
        <v>16</v>
      </c>
      <c r="C793" s="21">
        <v>0</v>
      </c>
      <c r="D793" s="21"/>
      <c r="E793" s="21">
        <f t="shared" si="423"/>
        <v>0</v>
      </c>
      <c r="F793" s="21"/>
      <c r="G793" s="21"/>
      <c r="H793" s="22"/>
      <c r="I793" s="3">
        <f t="shared" si="404"/>
        <v>0</v>
      </c>
    </row>
    <row r="794" spans="1:9" s="2" customFormat="1" hidden="1" x14ac:dyDescent="0.2">
      <c r="A794" s="27" t="s">
        <v>17</v>
      </c>
      <c r="B794" s="52" t="s">
        <v>18</v>
      </c>
      <c r="C794" s="21">
        <v>0</v>
      </c>
      <c r="D794" s="21"/>
      <c r="E794" s="21">
        <f t="shared" si="423"/>
        <v>0</v>
      </c>
      <c r="F794" s="21"/>
      <c r="G794" s="21"/>
      <c r="H794" s="22"/>
      <c r="I794" s="3">
        <f t="shared" si="404"/>
        <v>0</v>
      </c>
    </row>
    <row r="795" spans="1:9" s="2" customFormat="1" hidden="1" x14ac:dyDescent="0.2">
      <c r="A795" s="26" t="s">
        <v>19</v>
      </c>
      <c r="B795" s="53" t="s">
        <v>20</v>
      </c>
      <c r="C795" s="24">
        <v>0</v>
      </c>
      <c r="D795" s="24">
        <f t="shared" ref="D795:H795" si="424">SUM(D796:D798)</f>
        <v>0</v>
      </c>
      <c r="E795" s="24">
        <f t="shared" si="424"/>
        <v>0</v>
      </c>
      <c r="F795" s="24">
        <f t="shared" si="424"/>
        <v>0</v>
      </c>
      <c r="G795" s="24">
        <f t="shared" si="424"/>
        <v>0</v>
      </c>
      <c r="H795" s="25">
        <f t="shared" si="424"/>
        <v>0</v>
      </c>
      <c r="I795" s="3">
        <f t="shared" si="404"/>
        <v>0</v>
      </c>
    </row>
    <row r="796" spans="1:9" s="2" customFormat="1" hidden="1" x14ac:dyDescent="0.2">
      <c r="A796" s="27" t="s">
        <v>13</v>
      </c>
      <c r="B796" s="52" t="s">
        <v>21</v>
      </c>
      <c r="C796" s="21">
        <v>0</v>
      </c>
      <c r="D796" s="21"/>
      <c r="E796" s="21">
        <f t="shared" ref="E796:E798" si="425">SUM(C796,D796)</f>
        <v>0</v>
      </c>
      <c r="F796" s="21"/>
      <c r="G796" s="21"/>
      <c r="H796" s="22"/>
      <c r="I796" s="3">
        <f t="shared" si="404"/>
        <v>0</v>
      </c>
    </row>
    <row r="797" spans="1:9" s="2" customFormat="1" hidden="1" x14ac:dyDescent="0.2">
      <c r="A797" s="27" t="s">
        <v>15</v>
      </c>
      <c r="B797" s="52" t="s">
        <v>22</v>
      </c>
      <c r="C797" s="21">
        <v>0</v>
      </c>
      <c r="D797" s="21"/>
      <c r="E797" s="21">
        <f t="shared" si="425"/>
        <v>0</v>
      </c>
      <c r="F797" s="21"/>
      <c r="G797" s="21"/>
      <c r="H797" s="22"/>
      <c r="I797" s="3">
        <f t="shared" si="404"/>
        <v>0</v>
      </c>
    </row>
    <row r="798" spans="1:9" s="2" customFormat="1" hidden="1" x14ac:dyDescent="0.2">
      <c r="A798" s="27" t="s">
        <v>17</v>
      </c>
      <c r="B798" s="52" t="s">
        <v>23</v>
      </c>
      <c r="C798" s="21">
        <v>0</v>
      </c>
      <c r="D798" s="21"/>
      <c r="E798" s="21">
        <f t="shared" si="425"/>
        <v>0</v>
      </c>
      <c r="F798" s="21"/>
      <c r="G798" s="21"/>
      <c r="H798" s="22"/>
      <c r="I798" s="3">
        <f t="shared" si="404"/>
        <v>0</v>
      </c>
    </row>
    <row r="799" spans="1:9" s="2" customFormat="1" hidden="1" x14ac:dyDescent="0.2">
      <c r="A799" s="26" t="s">
        <v>24</v>
      </c>
      <c r="B799" s="53" t="s">
        <v>25</v>
      </c>
      <c r="C799" s="24">
        <v>0</v>
      </c>
      <c r="D799" s="24">
        <f t="shared" ref="D799:H799" si="426">SUM(D800:D802)</f>
        <v>0</v>
      </c>
      <c r="E799" s="24">
        <f t="shared" si="426"/>
        <v>0</v>
      </c>
      <c r="F799" s="24">
        <f t="shared" si="426"/>
        <v>0</v>
      </c>
      <c r="G799" s="24">
        <f t="shared" si="426"/>
        <v>0</v>
      </c>
      <c r="H799" s="25">
        <f t="shared" si="426"/>
        <v>0</v>
      </c>
      <c r="I799" s="3">
        <f t="shared" si="404"/>
        <v>0</v>
      </c>
    </row>
    <row r="800" spans="1:9" s="2" customFormat="1" hidden="1" x14ac:dyDescent="0.2">
      <c r="A800" s="27" t="s">
        <v>13</v>
      </c>
      <c r="B800" s="52" t="s">
        <v>26</v>
      </c>
      <c r="C800" s="21">
        <v>0</v>
      </c>
      <c r="D800" s="21"/>
      <c r="E800" s="21">
        <f t="shared" ref="E800:E802" si="427">SUM(C800,D800)</f>
        <v>0</v>
      </c>
      <c r="F800" s="21"/>
      <c r="G800" s="21"/>
      <c r="H800" s="22"/>
      <c r="I800" s="3">
        <f t="shared" si="404"/>
        <v>0</v>
      </c>
    </row>
    <row r="801" spans="1:9" s="2" customFormat="1" hidden="1" x14ac:dyDescent="0.2">
      <c r="A801" s="27" t="s">
        <v>15</v>
      </c>
      <c r="B801" s="52" t="s">
        <v>27</v>
      </c>
      <c r="C801" s="21">
        <v>0</v>
      </c>
      <c r="D801" s="21"/>
      <c r="E801" s="21">
        <f t="shared" si="427"/>
        <v>0</v>
      </c>
      <c r="F801" s="21"/>
      <c r="G801" s="21"/>
      <c r="H801" s="22"/>
      <c r="I801" s="3">
        <f t="shared" si="404"/>
        <v>0</v>
      </c>
    </row>
    <row r="802" spans="1:9" s="2" customFormat="1" hidden="1" x14ac:dyDescent="0.2">
      <c r="A802" s="27" t="s">
        <v>17</v>
      </c>
      <c r="B802" s="52" t="s">
        <v>28</v>
      </c>
      <c r="C802" s="21">
        <v>0</v>
      </c>
      <c r="D802" s="21"/>
      <c r="E802" s="21">
        <f t="shared" si="427"/>
        <v>0</v>
      </c>
      <c r="F802" s="21"/>
      <c r="G802" s="21"/>
      <c r="H802" s="22"/>
      <c r="I802" s="3">
        <f t="shared" si="404"/>
        <v>0</v>
      </c>
    </row>
    <row r="803" spans="1:9" x14ac:dyDescent="0.2">
      <c r="A803" s="148" t="s">
        <v>80</v>
      </c>
      <c r="B803" s="149"/>
      <c r="C803" s="150">
        <f t="shared" ref="C803:H803" si="428">SUM(C804,C807,C830)</f>
        <v>134.69999999999999</v>
      </c>
      <c r="D803" s="150">
        <f t="shared" si="428"/>
        <v>0</v>
      </c>
      <c r="E803" s="150">
        <f t="shared" si="428"/>
        <v>134.69999999999999</v>
      </c>
      <c r="F803" s="150">
        <f t="shared" si="428"/>
        <v>0</v>
      </c>
      <c r="G803" s="150">
        <f t="shared" si="428"/>
        <v>0</v>
      </c>
      <c r="H803" s="151">
        <f t="shared" si="428"/>
        <v>0</v>
      </c>
      <c r="I803" s="119">
        <f t="shared" si="404"/>
        <v>134.69999999999999</v>
      </c>
    </row>
    <row r="804" spans="1:9" x14ac:dyDescent="0.2">
      <c r="A804" s="31" t="s">
        <v>30</v>
      </c>
      <c r="B804" s="55">
        <v>20</v>
      </c>
      <c r="C804" s="24">
        <f t="shared" ref="C804:H804" si="429">SUM(C805)</f>
        <v>2</v>
      </c>
      <c r="D804" s="24">
        <f t="shared" si="429"/>
        <v>0</v>
      </c>
      <c r="E804" s="24">
        <f t="shared" si="429"/>
        <v>2</v>
      </c>
      <c r="F804" s="24">
        <f t="shared" si="429"/>
        <v>0</v>
      </c>
      <c r="G804" s="24">
        <f t="shared" si="429"/>
        <v>0</v>
      </c>
      <c r="H804" s="25">
        <f t="shared" si="429"/>
        <v>0</v>
      </c>
      <c r="I804" s="119">
        <f t="shared" si="404"/>
        <v>2</v>
      </c>
    </row>
    <row r="805" spans="1:9" x14ac:dyDescent="0.2">
      <c r="A805" s="27" t="s">
        <v>31</v>
      </c>
      <c r="B805" s="56" t="s">
        <v>32</v>
      </c>
      <c r="C805" s="101">
        <v>2</v>
      </c>
      <c r="D805" s="101"/>
      <c r="E805" s="101">
        <f>C805+D805</f>
        <v>2</v>
      </c>
      <c r="F805" s="101"/>
      <c r="G805" s="101"/>
      <c r="H805" s="143"/>
      <c r="I805" s="119">
        <f t="shared" si="404"/>
        <v>2</v>
      </c>
    </row>
    <row r="806" spans="1:9" s="2" customFormat="1" hidden="1" x14ac:dyDescent="0.2">
      <c r="A806" s="27"/>
      <c r="B806" s="51"/>
      <c r="C806" s="21"/>
      <c r="D806" s="21"/>
      <c r="E806" s="21"/>
      <c r="F806" s="21"/>
      <c r="G806" s="21"/>
      <c r="H806" s="22"/>
      <c r="I806" s="3">
        <f t="shared" si="404"/>
        <v>0</v>
      </c>
    </row>
    <row r="807" spans="1:9" ht="25.5" x14ac:dyDescent="0.2">
      <c r="A807" s="31" t="s">
        <v>33</v>
      </c>
      <c r="B807" s="57">
        <v>58</v>
      </c>
      <c r="C807" s="24">
        <f t="shared" ref="C807:H807" si="430">SUM(C808,C815,C822)</f>
        <v>132.69999999999999</v>
      </c>
      <c r="D807" s="24">
        <f t="shared" si="430"/>
        <v>0</v>
      </c>
      <c r="E807" s="24">
        <f t="shared" si="430"/>
        <v>132.69999999999999</v>
      </c>
      <c r="F807" s="24">
        <f t="shared" si="430"/>
        <v>0</v>
      </c>
      <c r="G807" s="24">
        <f t="shared" si="430"/>
        <v>0</v>
      </c>
      <c r="H807" s="25">
        <f t="shared" si="430"/>
        <v>0</v>
      </c>
      <c r="I807" s="119">
        <f t="shared" si="404"/>
        <v>132.69999999999999</v>
      </c>
    </row>
    <row r="808" spans="1:9" s="2" customFormat="1" hidden="1" x14ac:dyDescent="0.2">
      <c r="A808" s="31" t="s">
        <v>34</v>
      </c>
      <c r="B808" s="58" t="s">
        <v>35</v>
      </c>
      <c r="C808" s="24">
        <v>0</v>
      </c>
      <c r="D808" s="24">
        <f t="shared" ref="D808:H808" si="431">SUM(D812,D813,D814)</f>
        <v>0</v>
      </c>
      <c r="E808" s="24">
        <f t="shared" si="431"/>
        <v>0</v>
      </c>
      <c r="F808" s="24">
        <f t="shared" si="431"/>
        <v>0</v>
      </c>
      <c r="G808" s="24">
        <f t="shared" si="431"/>
        <v>0</v>
      </c>
      <c r="H808" s="25">
        <f t="shared" si="431"/>
        <v>0</v>
      </c>
      <c r="I808" s="3">
        <f t="shared" si="404"/>
        <v>0</v>
      </c>
    </row>
    <row r="809" spans="1:9" s="2" customFormat="1" hidden="1" x14ac:dyDescent="0.2">
      <c r="A809" s="32" t="s">
        <v>1</v>
      </c>
      <c r="B809" s="59"/>
      <c r="C809" s="24"/>
      <c r="D809" s="24"/>
      <c r="E809" s="24"/>
      <c r="F809" s="24"/>
      <c r="G809" s="24"/>
      <c r="H809" s="25"/>
      <c r="I809" s="3">
        <f t="shared" si="404"/>
        <v>0</v>
      </c>
    </row>
    <row r="810" spans="1:9" s="2" customFormat="1" hidden="1" x14ac:dyDescent="0.2">
      <c r="A810" s="32" t="s">
        <v>36</v>
      </c>
      <c r="B810" s="59"/>
      <c r="C810" s="24">
        <v>0</v>
      </c>
      <c r="D810" s="24">
        <f t="shared" ref="D810:H810" si="432">D812+D813+D814-D811</f>
        <v>0</v>
      </c>
      <c r="E810" s="24">
        <f t="shared" si="432"/>
        <v>0</v>
      </c>
      <c r="F810" s="24">
        <f t="shared" si="432"/>
        <v>0</v>
      </c>
      <c r="G810" s="24">
        <f t="shared" si="432"/>
        <v>0</v>
      </c>
      <c r="H810" s="25">
        <f t="shared" si="432"/>
        <v>0</v>
      </c>
      <c r="I810" s="3">
        <f t="shared" si="404"/>
        <v>0</v>
      </c>
    </row>
    <row r="811" spans="1:9" s="2" customFormat="1" hidden="1" x14ac:dyDescent="0.2">
      <c r="A811" s="32" t="s">
        <v>37</v>
      </c>
      <c r="B811" s="59"/>
      <c r="C811" s="24">
        <v>0</v>
      </c>
      <c r="D811" s="24"/>
      <c r="E811" s="24">
        <f t="shared" ref="E811:E814" si="433">C811+D811</f>
        <v>0</v>
      </c>
      <c r="F811" s="24"/>
      <c r="G811" s="24"/>
      <c r="H811" s="25"/>
      <c r="I811" s="3">
        <f t="shared" si="404"/>
        <v>0</v>
      </c>
    </row>
    <row r="812" spans="1:9" s="2" customFormat="1" hidden="1" x14ac:dyDescent="0.2">
      <c r="A812" s="20" t="s">
        <v>38</v>
      </c>
      <c r="B812" s="60" t="s">
        <v>39</v>
      </c>
      <c r="C812" s="21">
        <v>0</v>
      </c>
      <c r="D812" s="21"/>
      <c r="E812" s="21">
        <f t="shared" si="433"/>
        <v>0</v>
      </c>
      <c r="F812" s="21"/>
      <c r="G812" s="21"/>
      <c r="H812" s="22"/>
      <c r="I812" s="3">
        <f t="shared" si="404"/>
        <v>0</v>
      </c>
    </row>
    <row r="813" spans="1:9" s="2" customFormat="1" hidden="1" x14ac:dyDescent="0.2">
      <c r="A813" s="20" t="s">
        <v>40</v>
      </c>
      <c r="B813" s="60" t="s">
        <v>41</v>
      </c>
      <c r="C813" s="21">
        <v>0</v>
      </c>
      <c r="D813" s="21"/>
      <c r="E813" s="21">
        <f t="shared" si="433"/>
        <v>0</v>
      </c>
      <c r="F813" s="21"/>
      <c r="G813" s="21"/>
      <c r="H813" s="22"/>
      <c r="I813" s="3">
        <f t="shared" si="404"/>
        <v>0</v>
      </c>
    </row>
    <row r="814" spans="1:9" s="2" customFormat="1" hidden="1" x14ac:dyDescent="0.2">
      <c r="A814" s="20" t="s">
        <v>42</v>
      </c>
      <c r="B814" s="61" t="s">
        <v>43</v>
      </c>
      <c r="C814" s="21">
        <v>0</v>
      </c>
      <c r="D814" s="21"/>
      <c r="E814" s="21">
        <f t="shared" si="433"/>
        <v>0</v>
      </c>
      <c r="F814" s="21"/>
      <c r="G814" s="21"/>
      <c r="H814" s="22"/>
      <c r="I814" s="3">
        <f t="shared" si="404"/>
        <v>0</v>
      </c>
    </row>
    <row r="815" spans="1:9" s="2" customFormat="1" hidden="1" x14ac:dyDescent="0.2">
      <c r="A815" s="31" t="s">
        <v>44</v>
      </c>
      <c r="B815" s="62" t="s">
        <v>45</v>
      </c>
      <c r="C815" s="24">
        <v>0</v>
      </c>
      <c r="D815" s="24">
        <f t="shared" ref="D815:H815" si="434">SUM(D819,D820,D821)</f>
        <v>0</v>
      </c>
      <c r="E815" s="24">
        <f t="shared" si="434"/>
        <v>0</v>
      </c>
      <c r="F815" s="24">
        <f t="shared" si="434"/>
        <v>0</v>
      </c>
      <c r="G815" s="24">
        <f t="shared" si="434"/>
        <v>0</v>
      </c>
      <c r="H815" s="25">
        <f t="shared" si="434"/>
        <v>0</v>
      </c>
      <c r="I815" s="3">
        <f t="shared" si="404"/>
        <v>0</v>
      </c>
    </row>
    <row r="816" spans="1:9" s="2" customFormat="1" hidden="1" x14ac:dyDescent="0.2">
      <c r="A816" s="82" t="s">
        <v>1</v>
      </c>
      <c r="B816" s="62"/>
      <c r="C816" s="24"/>
      <c r="D816" s="24"/>
      <c r="E816" s="24"/>
      <c r="F816" s="24"/>
      <c r="G816" s="24"/>
      <c r="H816" s="25"/>
      <c r="I816" s="3">
        <f t="shared" si="404"/>
        <v>0</v>
      </c>
    </row>
    <row r="817" spans="1:11" s="2" customFormat="1" hidden="1" x14ac:dyDescent="0.2">
      <c r="A817" s="32" t="s">
        <v>36</v>
      </c>
      <c r="B817" s="59"/>
      <c r="C817" s="24">
        <v>0</v>
      </c>
      <c r="D817" s="24">
        <f t="shared" ref="D817:H817" si="435">D819+D820+D821-D818</f>
        <v>0</v>
      </c>
      <c r="E817" s="24">
        <f t="shared" si="435"/>
        <v>0</v>
      </c>
      <c r="F817" s="24">
        <f t="shared" si="435"/>
        <v>0</v>
      </c>
      <c r="G817" s="24">
        <f t="shared" si="435"/>
        <v>0</v>
      </c>
      <c r="H817" s="25">
        <f t="shared" si="435"/>
        <v>0</v>
      </c>
      <c r="I817" s="3">
        <f t="shared" si="404"/>
        <v>0</v>
      </c>
    </row>
    <row r="818" spans="1:11" s="2" customFormat="1" hidden="1" x14ac:dyDescent="0.2">
      <c r="A818" s="32" t="s">
        <v>37</v>
      </c>
      <c r="B818" s="59"/>
      <c r="C818" s="24">
        <v>0</v>
      </c>
      <c r="D818" s="24"/>
      <c r="E818" s="24">
        <f t="shared" ref="E818:E821" si="436">C818+D818</f>
        <v>0</v>
      </c>
      <c r="F818" s="24"/>
      <c r="G818" s="24"/>
      <c r="H818" s="25"/>
      <c r="I818" s="3">
        <f t="shared" ref="I818:I849" si="437">SUM(E818:H818)</f>
        <v>0</v>
      </c>
    </row>
    <row r="819" spans="1:11" s="2" customFormat="1" hidden="1" x14ac:dyDescent="0.2">
      <c r="A819" s="20" t="s">
        <v>38</v>
      </c>
      <c r="B819" s="61" t="s">
        <v>46</v>
      </c>
      <c r="C819" s="21">
        <v>0</v>
      </c>
      <c r="D819" s="21"/>
      <c r="E819" s="21">
        <f t="shared" si="436"/>
        <v>0</v>
      </c>
      <c r="F819" s="21"/>
      <c r="G819" s="21"/>
      <c r="H819" s="22"/>
      <c r="I819" s="3">
        <f t="shared" si="437"/>
        <v>0</v>
      </c>
    </row>
    <row r="820" spans="1:11" s="2" customFormat="1" hidden="1" x14ac:dyDescent="0.2">
      <c r="A820" s="20" t="s">
        <v>40</v>
      </c>
      <c r="B820" s="61" t="s">
        <v>47</v>
      </c>
      <c r="C820" s="21">
        <v>0</v>
      </c>
      <c r="D820" s="21"/>
      <c r="E820" s="21">
        <f t="shared" si="436"/>
        <v>0</v>
      </c>
      <c r="F820" s="21"/>
      <c r="G820" s="21"/>
      <c r="H820" s="22"/>
      <c r="I820" s="3">
        <f t="shared" si="437"/>
        <v>0</v>
      </c>
    </row>
    <row r="821" spans="1:11" s="2" customFormat="1" hidden="1" x14ac:dyDescent="0.2">
      <c r="A821" s="20" t="s">
        <v>42</v>
      </c>
      <c r="B821" s="61" t="s">
        <v>48</v>
      </c>
      <c r="C821" s="21">
        <v>0</v>
      </c>
      <c r="D821" s="21"/>
      <c r="E821" s="21">
        <f t="shared" si="436"/>
        <v>0</v>
      </c>
      <c r="F821" s="21"/>
      <c r="G821" s="21"/>
      <c r="H821" s="22"/>
      <c r="I821" s="3">
        <f t="shared" si="437"/>
        <v>0</v>
      </c>
    </row>
    <row r="822" spans="1:11" x14ac:dyDescent="0.2">
      <c r="A822" s="31" t="s">
        <v>49</v>
      </c>
      <c r="B822" s="63" t="s">
        <v>50</v>
      </c>
      <c r="C822" s="24">
        <f t="shared" ref="C822:H822" si="438">SUM(C826,C827,C828)</f>
        <v>132.69999999999999</v>
      </c>
      <c r="D822" s="24">
        <f t="shared" si="438"/>
        <v>0</v>
      </c>
      <c r="E822" s="24">
        <f t="shared" si="438"/>
        <v>132.69999999999999</v>
      </c>
      <c r="F822" s="24">
        <f t="shared" si="438"/>
        <v>0</v>
      </c>
      <c r="G822" s="24">
        <f t="shared" si="438"/>
        <v>0</v>
      </c>
      <c r="H822" s="25">
        <f t="shared" si="438"/>
        <v>0</v>
      </c>
      <c r="I822" s="119">
        <f t="shared" si="437"/>
        <v>132.69999999999999</v>
      </c>
    </row>
    <row r="823" spans="1:11" s="2" customFormat="1" hidden="1" x14ac:dyDescent="0.2">
      <c r="A823" s="82" t="s">
        <v>1</v>
      </c>
      <c r="B823" s="63"/>
      <c r="C823" s="24"/>
      <c r="D823" s="24"/>
      <c r="E823" s="24"/>
      <c r="F823" s="24"/>
      <c r="G823" s="24"/>
      <c r="H823" s="25"/>
      <c r="I823" s="3">
        <f t="shared" si="437"/>
        <v>0</v>
      </c>
    </row>
    <row r="824" spans="1:11" x14ac:dyDescent="0.2">
      <c r="A824" s="32" t="s">
        <v>36</v>
      </c>
      <c r="B824" s="59"/>
      <c r="C824" s="24">
        <f t="shared" ref="C824:H824" si="439">C826+C827+C828-C825</f>
        <v>132.69999999999999</v>
      </c>
      <c r="D824" s="24">
        <f t="shared" si="439"/>
        <v>0</v>
      </c>
      <c r="E824" s="24">
        <f t="shared" si="439"/>
        <v>132.69999999999999</v>
      </c>
      <c r="F824" s="24">
        <f t="shared" si="439"/>
        <v>0</v>
      </c>
      <c r="G824" s="24">
        <f t="shared" si="439"/>
        <v>0</v>
      </c>
      <c r="H824" s="25">
        <f t="shared" si="439"/>
        <v>0</v>
      </c>
      <c r="I824" s="119">
        <f t="shared" si="437"/>
        <v>132.69999999999999</v>
      </c>
    </row>
    <row r="825" spans="1:11" s="2" customFormat="1" hidden="1" x14ac:dyDescent="0.2">
      <c r="A825" s="32" t="s">
        <v>37</v>
      </c>
      <c r="B825" s="59"/>
      <c r="C825" s="24"/>
      <c r="D825" s="24"/>
      <c r="E825" s="24">
        <f>C825+D825</f>
        <v>0</v>
      </c>
      <c r="F825" s="24"/>
      <c r="G825" s="24"/>
      <c r="H825" s="25"/>
      <c r="I825" s="3">
        <f t="shared" si="437"/>
        <v>0</v>
      </c>
    </row>
    <row r="826" spans="1:11" x14ac:dyDescent="0.2">
      <c r="A826" s="20" t="s">
        <v>38</v>
      </c>
      <c r="B826" s="61" t="s">
        <v>51</v>
      </c>
      <c r="C826" s="101">
        <v>13.2</v>
      </c>
      <c r="D826" s="101"/>
      <c r="E826" s="101">
        <f t="shared" ref="E826:E828" si="440">C826+D826</f>
        <v>13.2</v>
      </c>
      <c r="F826" s="101"/>
      <c r="G826" s="101"/>
      <c r="H826" s="143"/>
      <c r="I826" s="119">
        <f t="shared" si="437"/>
        <v>13.2</v>
      </c>
      <c r="J826" s="117">
        <v>0.05</v>
      </c>
      <c r="K826" s="117">
        <v>0.05</v>
      </c>
    </row>
    <row r="827" spans="1:11" x14ac:dyDescent="0.2">
      <c r="A827" s="20" t="s">
        <v>40</v>
      </c>
      <c r="B827" s="61" t="s">
        <v>52</v>
      </c>
      <c r="C827" s="101">
        <f>132.7-13.2</f>
        <v>119.49999999999999</v>
      </c>
      <c r="D827" s="101"/>
      <c r="E827" s="101">
        <f t="shared" si="440"/>
        <v>119.49999999999999</v>
      </c>
      <c r="F827" s="101"/>
      <c r="G827" s="101"/>
      <c r="H827" s="143"/>
      <c r="I827" s="119">
        <f t="shared" si="437"/>
        <v>119.49999999999999</v>
      </c>
      <c r="J827" s="117">
        <v>0.9</v>
      </c>
    </row>
    <row r="828" spans="1:11" s="2" customFormat="1" hidden="1" x14ac:dyDescent="0.2">
      <c r="A828" s="20" t="s">
        <v>42</v>
      </c>
      <c r="B828" s="61" t="s">
        <v>53</v>
      </c>
      <c r="C828" s="21">
        <v>0</v>
      </c>
      <c r="D828" s="21"/>
      <c r="E828" s="21">
        <f t="shared" si="440"/>
        <v>0</v>
      </c>
      <c r="F828" s="21"/>
      <c r="G828" s="21"/>
      <c r="H828" s="22"/>
      <c r="I828" s="3">
        <f t="shared" si="437"/>
        <v>0</v>
      </c>
    </row>
    <row r="829" spans="1:11" s="2" customFormat="1" hidden="1" x14ac:dyDescent="0.2">
      <c r="A829" s="83"/>
      <c r="B829" s="95"/>
      <c r="C829" s="21"/>
      <c r="D829" s="21"/>
      <c r="E829" s="21"/>
      <c r="F829" s="21"/>
      <c r="G829" s="21"/>
      <c r="H829" s="22"/>
      <c r="I829" s="3">
        <f t="shared" si="437"/>
        <v>0</v>
      </c>
    </row>
    <row r="830" spans="1:11" s="2" customFormat="1" hidden="1" x14ac:dyDescent="0.2">
      <c r="A830" s="26" t="s">
        <v>54</v>
      </c>
      <c r="B830" s="63" t="s">
        <v>55</v>
      </c>
      <c r="C830" s="24">
        <v>0</v>
      </c>
      <c r="D830" s="24"/>
      <c r="E830" s="24">
        <f>C830+D830</f>
        <v>0</v>
      </c>
      <c r="F830" s="24"/>
      <c r="G830" s="24"/>
      <c r="H830" s="25"/>
      <c r="I830" s="3">
        <f t="shared" si="437"/>
        <v>0</v>
      </c>
    </row>
    <row r="831" spans="1:11" s="2" customFormat="1" hidden="1" x14ac:dyDescent="0.2">
      <c r="A831" s="83"/>
      <c r="B831" s="95"/>
      <c r="C831" s="21"/>
      <c r="D831" s="21"/>
      <c r="E831" s="21"/>
      <c r="F831" s="21"/>
      <c r="G831" s="21"/>
      <c r="H831" s="22"/>
      <c r="I831" s="3">
        <f t="shared" si="437"/>
        <v>0</v>
      </c>
    </row>
    <row r="832" spans="1:11" s="2" customFormat="1" hidden="1" x14ac:dyDescent="0.2">
      <c r="A832" s="26" t="s">
        <v>56</v>
      </c>
      <c r="B832" s="63"/>
      <c r="C832" s="24">
        <v>0</v>
      </c>
      <c r="D832" s="24">
        <f t="shared" ref="D832:H832" si="441">D785-D803</f>
        <v>0</v>
      </c>
      <c r="E832" s="24">
        <f t="shared" si="441"/>
        <v>0</v>
      </c>
      <c r="F832" s="24">
        <f t="shared" si="441"/>
        <v>0</v>
      </c>
      <c r="G832" s="24">
        <f t="shared" si="441"/>
        <v>0</v>
      </c>
      <c r="H832" s="25">
        <f t="shared" si="441"/>
        <v>0</v>
      </c>
      <c r="I832" s="3">
        <f t="shared" si="437"/>
        <v>0</v>
      </c>
    </row>
    <row r="833" spans="1:9" s="142" customFormat="1" ht="38.25" x14ac:dyDescent="0.2">
      <c r="A833" s="152" t="s">
        <v>74</v>
      </c>
      <c r="B833" s="153"/>
      <c r="C833" s="154">
        <f t="shared" ref="C833:H833" si="442">C834</f>
        <v>50</v>
      </c>
      <c r="D833" s="154">
        <f t="shared" si="442"/>
        <v>0</v>
      </c>
      <c r="E833" s="154">
        <f t="shared" si="442"/>
        <v>50</v>
      </c>
      <c r="F833" s="154">
        <f t="shared" si="442"/>
        <v>0</v>
      </c>
      <c r="G833" s="154">
        <f t="shared" si="442"/>
        <v>0</v>
      </c>
      <c r="H833" s="155">
        <f t="shared" si="442"/>
        <v>0</v>
      </c>
      <c r="I833" s="137">
        <f t="shared" si="437"/>
        <v>50</v>
      </c>
    </row>
    <row r="834" spans="1:9" x14ac:dyDescent="0.2">
      <c r="A834" s="148" t="s">
        <v>61</v>
      </c>
      <c r="B834" s="149"/>
      <c r="C834" s="150">
        <f t="shared" ref="C834:H834" si="443">SUM(C835,C836,C837,C838)</f>
        <v>50</v>
      </c>
      <c r="D834" s="150">
        <f t="shared" si="443"/>
        <v>0</v>
      </c>
      <c r="E834" s="150">
        <f t="shared" si="443"/>
        <v>50</v>
      </c>
      <c r="F834" s="150">
        <f t="shared" si="443"/>
        <v>0</v>
      </c>
      <c r="G834" s="150">
        <f t="shared" si="443"/>
        <v>0</v>
      </c>
      <c r="H834" s="151">
        <f t="shared" si="443"/>
        <v>0</v>
      </c>
      <c r="I834" s="119">
        <f t="shared" si="437"/>
        <v>50</v>
      </c>
    </row>
    <row r="835" spans="1:9" x14ac:dyDescent="0.2">
      <c r="A835" s="20" t="s">
        <v>6</v>
      </c>
      <c r="B835" s="48"/>
      <c r="C835" s="101">
        <v>50</v>
      </c>
      <c r="D835" s="101"/>
      <c r="E835" s="101">
        <f>SUM(C835,D835)</f>
        <v>50</v>
      </c>
      <c r="F835" s="101"/>
      <c r="G835" s="101"/>
      <c r="H835" s="143"/>
      <c r="I835" s="119">
        <f t="shared" si="437"/>
        <v>50</v>
      </c>
    </row>
    <row r="836" spans="1:9" s="2" customFormat="1" hidden="1" x14ac:dyDescent="0.2">
      <c r="A836" s="20" t="s">
        <v>7</v>
      </c>
      <c r="B836" s="94"/>
      <c r="C836" s="21">
        <v>0</v>
      </c>
      <c r="D836" s="21"/>
      <c r="E836" s="21">
        <f t="shared" ref="E836:E837" si="444">SUM(C836,D836)</f>
        <v>0</v>
      </c>
      <c r="F836" s="21"/>
      <c r="G836" s="21"/>
      <c r="H836" s="22"/>
      <c r="I836" s="3">
        <f t="shared" si="437"/>
        <v>0</v>
      </c>
    </row>
    <row r="837" spans="1:9" s="2" customFormat="1" ht="38.25" hidden="1" x14ac:dyDescent="0.2">
      <c r="A837" s="20" t="s">
        <v>8</v>
      </c>
      <c r="B837" s="48">
        <v>420269</v>
      </c>
      <c r="C837" s="21">
        <v>0</v>
      </c>
      <c r="D837" s="21"/>
      <c r="E837" s="21">
        <f t="shared" si="444"/>
        <v>0</v>
      </c>
      <c r="F837" s="21"/>
      <c r="G837" s="21"/>
      <c r="H837" s="22"/>
      <c r="I837" s="3">
        <f t="shared" si="437"/>
        <v>0</v>
      </c>
    </row>
    <row r="838" spans="1:9" s="2" customFormat="1" ht="25.5" hidden="1" x14ac:dyDescent="0.2">
      <c r="A838" s="23" t="s">
        <v>9</v>
      </c>
      <c r="B838" s="49" t="s">
        <v>10</v>
      </c>
      <c r="C838" s="24">
        <v>0</v>
      </c>
      <c r="D838" s="24">
        <f t="shared" ref="D838:H838" si="445">SUM(D839,D843,D847)</f>
        <v>0</v>
      </c>
      <c r="E838" s="24">
        <f t="shared" si="445"/>
        <v>0</v>
      </c>
      <c r="F838" s="24">
        <f t="shared" si="445"/>
        <v>0</v>
      </c>
      <c r="G838" s="24">
        <f t="shared" si="445"/>
        <v>0</v>
      </c>
      <c r="H838" s="25">
        <f t="shared" si="445"/>
        <v>0</v>
      </c>
      <c r="I838" s="3">
        <f t="shared" si="437"/>
        <v>0</v>
      </c>
    </row>
    <row r="839" spans="1:9" s="2" customFormat="1" hidden="1" x14ac:dyDescent="0.2">
      <c r="A839" s="26" t="s">
        <v>11</v>
      </c>
      <c r="B839" s="50" t="s">
        <v>12</v>
      </c>
      <c r="C839" s="24">
        <v>0</v>
      </c>
      <c r="D839" s="24">
        <f t="shared" ref="D839:H839" si="446">SUM(D840:D842)</f>
        <v>0</v>
      </c>
      <c r="E839" s="24">
        <f t="shared" si="446"/>
        <v>0</v>
      </c>
      <c r="F839" s="24">
        <f t="shared" si="446"/>
        <v>0</v>
      </c>
      <c r="G839" s="24">
        <f t="shared" si="446"/>
        <v>0</v>
      </c>
      <c r="H839" s="25">
        <f t="shared" si="446"/>
        <v>0</v>
      </c>
      <c r="I839" s="3">
        <f t="shared" si="437"/>
        <v>0</v>
      </c>
    </row>
    <row r="840" spans="1:9" s="2" customFormat="1" hidden="1" x14ac:dyDescent="0.2">
      <c r="A840" s="27" t="s">
        <v>13</v>
      </c>
      <c r="B840" s="51" t="s">
        <v>14</v>
      </c>
      <c r="C840" s="21">
        <v>0</v>
      </c>
      <c r="D840" s="21"/>
      <c r="E840" s="21">
        <f t="shared" ref="E840:E842" si="447">SUM(C840,D840)</f>
        <v>0</v>
      </c>
      <c r="F840" s="21"/>
      <c r="G840" s="21"/>
      <c r="H840" s="22"/>
      <c r="I840" s="3">
        <f t="shared" si="437"/>
        <v>0</v>
      </c>
    </row>
    <row r="841" spans="1:9" s="2" customFormat="1" hidden="1" x14ac:dyDescent="0.2">
      <c r="A841" s="27" t="s">
        <v>15</v>
      </c>
      <c r="B841" s="52" t="s">
        <v>16</v>
      </c>
      <c r="C841" s="21">
        <v>0</v>
      </c>
      <c r="D841" s="21"/>
      <c r="E841" s="21">
        <f t="shared" si="447"/>
        <v>0</v>
      </c>
      <c r="F841" s="21"/>
      <c r="G841" s="21"/>
      <c r="H841" s="22"/>
      <c r="I841" s="3">
        <f t="shared" si="437"/>
        <v>0</v>
      </c>
    </row>
    <row r="842" spans="1:9" s="2" customFormat="1" hidden="1" x14ac:dyDescent="0.2">
      <c r="A842" s="27" t="s">
        <v>17</v>
      </c>
      <c r="B842" s="52" t="s">
        <v>18</v>
      </c>
      <c r="C842" s="21">
        <v>0</v>
      </c>
      <c r="D842" s="21"/>
      <c r="E842" s="21">
        <f t="shared" si="447"/>
        <v>0</v>
      </c>
      <c r="F842" s="21"/>
      <c r="G842" s="21"/>
      <c r="H842" s="22"/>
      <c r="I842" s="3">
        <f t="shared" si="437"/>
        <v>0</v>
      </c>
    </row>
    <row r="843" spans="1:9" s="2" customFormat="1" hidden="1" x14ac:dyDescent="0.2">
      <c r="A843" s="26" t="s">
        <v>19</v>
      </c>
      <c r="B843" s="53" t="s">
        <v>20</v>
      </c>
      <c r="C843" s="24">
        <v>0</v>
      </c>
      <c r="D843" s="24">
        <f t="shared" ref="D843:H843" si="448">SUM(D844:D846)</f>
        <v>0</v>
      </c>
      <c r="E843" s="24">
        <f t="shared" si="448"/>
        <v>0</v>
      </c>
      <c r="F843" s="24">
        <f t="shared" si="448"/>
        <v>0</v>
      </c>
      <c r="G843" s="24">
        <f t="shared" si="448"/>
        <v>0</v>
      </c>
      <c r="H843" s="25">
        <f t="shared" si="448"/>
        <v>0</v>
      </c>
      <c r="I843" s="3">
        <f t="shared" si="437"/>
        <v>0</v>
      </c>
    </row>
    <row r="844" spans="1:9" s="2" customFormat="1" hidden="1" x14ac:dyDescent="0.2">
      <c r="A844" s="27" t="s">
        <v>13</v>
      </c>
      <c r="B844" s="52" t="s">
        <v>21</v>
      </c>
      <c r="C844" s="21">
        <v>0</v>
      </c>
      <c r="D844" s="21"/>
      <c r="E844" s="21">
        <f t="shared" ref="E844:E846" si="449">SUM(C844,D844)</f>
        <v>0</v>
      </c>
      <c r="F844" s="21"/>
      <c r="G844" s="21"/>
      <c r="H844" s="22"/>
      <c r="I844" s="3">
        <f t="shared" si="437"/>
        <v>0</v>
      </c>
    </row>
    <row r="845" spans="1:9" s="2" customFormat="1" hidden="1" x14ac:dyDescent="0.2">
      <c r="A845" s="27" t="s">
        <v>15</v>
      </c>
      <c r="B845" s="52" t="s">
        <v>22</v>
      </c>
      <c r="C845" s="21">
        <v>0</v>
      </c>
      <c r="D845" s="21"/>
      <c r="E845" s="21">
        <f t="shared" si="449"/>
        <v>0</v>
      </c>
      <c r="F845" s="21"/>
      <c r="G845" s="21"/>
      <c r="H845" s="22"/>
      <c r="I845" s="3">
        <f t="shared" si="437"/>
        <v>0</v>
      </c>
    </row>
    <row r="846" spans="1:9" s="2" customFormat="1" hidden="1" x14ac:dyDescent="0.2">
      <c r="A846" s="27" t="s">
        <v>17</v>
      </c>
      <c r="B846" s="52" t="s">
        <v>23</v>
      </c>
      <c r="C846" s="21">
        <v>0</v>
      </c>
      <c r="D846" s="21"/>
      <c r="E846" s="21">
        <f t="shared" si="449"/>
        <v>0</v>
      </c>
      <c r="F846" s="21"/>
      <c r="G846" s="21"/>
      <c r="H846" s="22"/>
      <c r="I846" s="3">
        <f t="shared" si="437"/>
        <v>0</v>
      </c>
    </row>
    <row r="847" spans="1:9" s="2" customFormat="1" hidden="1" x14ac:dyDescent="0.2">
      <c r="A847" s="26" t="s">
        <v>24</v>
      </c>
      <c r="B847" s="53" t="s">
        <v>25</v>
      </c>
      <c r="C847" s="24">
        <v>0</v>
      </c>
      <c r="D847" s="24">
        <f t="shared" ref="D847:H847" si="450">SUM(D848:D850)</f>
        <v>0</v>
      </c>
      <c r="E847" s="24">
        <f t="shared" si="450"/>
        <v>0</v>
      </c>
      <c r="F847" s="24">
        <f t="shared" si="450"/>
        <v>0</v>
      </c>
      <c r="G847" s="24">
        <f t="shared" si="450"/>
        <v>0</v>
      </c>
      <c r="H847" s="25">
        <f t="shared" si="450"/>
        <v>0</v>
      </c>
      <c r="I847" s="3">
        <f t="shared" si="437"/>
        <v>0</v>
      </c>
    </row>
    <row r="848" spans="1:9" s="2" customFormat="1" hidden="1" x14ac:dyDescent="0.2">
      <c r="A848" s="27" t="s">
        <v>13</v>
      </c>
      <c r="B848" s="52" t="s">
        <v>26</v>
      </c>
      <c r="C848" s="21">
        <v>0</v>
      </c>
      <c r="D848" s="21"/>
      <c r="E848" s="21">
        <f t="shared" ref="E848:E850" si="451">SUM(C848,D848)</f>
        <v>0</v>
      </c>
      <c r="F848" s="21"/>
      <c r="G848" s="21"/>
      <c r="H848" s="22"/>
      <c r="I848" s="3">
        <f t="shared" si="437"/>
        <v>0</v>
      </c>
    </row>
    <row r="849" spans="1:9" s="2" customFormat="1" hidden="1" x14ac:dyDescent="0.2">
      <c r="A849" s="27" t="s">
        <v>15</v>
      </c>
      <c r="B849" s="52" t="s">
        <v>27</v>
      </c>
      <c r="C849" s="21">
        <v>0</v>
      </c>
      <c r="D849" s="21"/>
      <c r="E849" s="21">
        <f t="shared" si="451"/>
        <v>0</v>
      </c>
      <c r="F849" s="21"/>
      <c r="G849" s="21"/>
      <c r="H849" s="22"/>
      <c r="I849" s="3">
        <f t="shared" si="437"/>
        <v>0</v>
      </c>
    </row>
    <row r="850" spans="1:9" s="2" customFormat="1" hidden="1" x14ac:dyDescent="0.2">
      <c r="A850" s="27" t="s">
        <v>17</v>
      </c>
      <c r="B850" s="52" t="s">
        <v>28</v>
      </c>
      <c r="C850" s="21">
        <v>0</v>
      </c>
      <c r="D850" s="21"/>
      <c r="E850" s="21">
        <f t="shared" si="451"/>
        <v>0</v>
      </c>
      <c r="F850" s="21"/>
      <c r="G850" s="21"/>
      <c r="H850" s="22"/>
      <c r="I850" s="3">
        <f t="shared" ref="I850:I913" si="452">SUM(E850:H850)</f>
        <v>0</v>
      </c>
    </row>
    <row r="851" spans="1:9" x14ac:dyDescent="0.2">
      <c r="A851" s="148" t="s">
        <v>80</v>
      </c>
      <c r="B851" s="149"/>
      <c r="C851" s="150">
        <f t="shared" ref="C851:H851" si="453">SUM(C852,C855,C878)</f>
        <v>50</v>
      </c>
      <c r="D851" s="150">
        <f t="shared" si="453"/>
        <v>0</v>
      </c>
      <c r="E851" s="150">
        <f t="shared" si="453"/>
        <v>50</v>
      </c>
      <c r="F851" s="150">
        <f t="shared" si="453"/>
        <v>0</v>
      </c>
      <c r="G851" s="150">
        <f t="shared" si="453"/>
        <v>0</v>
      </c>
      <c r="H851" s="151">
        <f t="shared" si="453"/>
        <v>0</v>
      </c>
      <c r="I851" s="119">
        <f t="shared" si="452"/>
        <v>50</v>
      </c>
    </row>
    <row r="852" spans="1:9" x14ac:dyDescent="0.2">
      <c r="A852" s="31" t="s">
        <v>30</v>
      </c>
      <c r="B852" s="55">
        <v>20</v>
      </c>
      <c r="C852" s="24">
        <f t="shared" ref="C852:H852" si="454">SUM(C853)</f>
        <v>2</v>
      </c>
      <c r="D852" s="24">
        <f t="shared" si="454"/>
        <v>0</v>
      </c>
      <c r="E852" s="24">
        <f t="shared" si="454"/>
        <v>2</v>
      </c>
      <c r="F852" s="24">
        <f t="shared" si="454"/>
        <v>0</v>
      </c>
      <c r="G852" s="24">
        <f t="shared" si="454"/>
        <v>0</v>
      </c>
      <c r="H852" s="25">
        <f t="shared" si="454"/>
        <v>0</v>
      </c>
      <c r="I852" s="119">
        <f t="shared" si="452"/>
        <v>2</v>
      </c>
    </row>
    <row r="853" spans="1:9" x14ac:dyDescent="0.2">
      <c r="A853" s="27" t="s">
        <v>31</v>
      </c>
      <c r="B853" s="56" t="s">
        <v>32</v>
      </c>
      <c r="C853" s="101">
        <v>2</v>
      </c>
      <c r="D853" s="101"/>
      <c r="E853" s="101">
        <f>C853+D853</f>
        <v>2</v>
      </c>
      <c r="F853" s="101"/>
      <c r="G853" s="101"/>
      <c r="H853" s="143"/>
      <c r="I853" s="119">
        <f t="shared" si="452"/>
        <v>2</v>
      </c>
    </row>
    <row r="854" spans="1:9" s="2" customFormat="1" hidden="1" x14ac:dyDescent="0.2">
      <c r="A854" s="27"/>
      <c r="B854" s="51"/>
      <c r="C854" s="21"/>
      <c r="D854" s="21"/>
      <c r="E854" s="21"/>
      <c r="F854" s="21"/>
      <c r="G854" s="21"/>
      <c r="H854" s="22"/>
      <c r="I854" s="3">
        <f t="shared" si="452"/>
        <v>0</v>
      </c>
    </row>
    <row r="855" spans="1:9" ht="25.5" x14ac:dyDescent="0.2">
      <c r="A855" s="31" t="s">
        <v>33</v>
      </c>
      <c r="B855" s="57">
        <v>58</v>
      </c>
      <c r="C855" s="24">
        <f t="shared" ref="C855:H855" si="455">SUM(C856,C863,C870)</f>
        <v>48</v>
      </c>
      <c r="D855" s="24">
        <f t="shared" si="455"/>
        <v>0</v>
      </c>
      <c r="E855" s="24">
        <f t="shared" si="455"/>
        <v>48</v>
      </c>
      <c r="F855" s="24">
        <f t="shared" si="455"/>
        <v>0</v>
      </c>
      <c r="G855" s="24">
        <f t="shared" si="455"/>
        <v>0</v>
      </c>
      <c r="H855" s="25">
        <f t="shared" si="455"/>
        <v>0</v>
      </c>
      <c r="I855" s="119">
        <f t="shared" si="452"/>
        <v>48</v>
      </c>
    </row>
    <row r="856" spans="1:9" s="2" customFormat="1" hidden="1" x14ac:dyDescent="0.2">
      <c r="A856" s="31" t="s">
        <v>34</v>
      </c>
      <c r="B856" s="58" t="s">
        <v>35</v>
      </c>
      <c r="C856" s="24">
        <v>0</v>
      </c>
      <c r="D856" s="24">
        <f t="shared" ref="D856:H856" si="456">SUM(D860,D861,D862)</f>
        <v>0</v>
      </c>
      <c r="E856" s="24">
        <f t="shared" si="456"/>
        <v>0</v>
      </c>
      <c r="F856" s="24">
        <f t="shared" si="456"/>
        <v>0</v>
      </c>
      <c r="G856" s="24">
        <f t="shared" si="456"/>
        <v>0</v>
      </c>
      <c r="H856" s="25">
        <f t="shared" si="456"/>
        <v>0</v>
      </c>
      <c r="I856" s="3">
        <f t="shared" si="452"/>
        <v>0</v>
      </c>
    </row>
    <row r="857" spans="1:9" s="2" customFormat="1" hidden="1" x14ac:dyDescent="0.2">
      <c r="A857" s="32" t="s">
        <v>1</v>
      </c>
      <c r="B857" s="59"/>
      <c r="C857" s="24"/>
      <c r="D857" s="24"/>
      <c r="E857" s="24"/>
      <c r="F857" s="24"/>
      <c r="G857" s="24"/>
      <c r="H857" s="25"/>
      <c r="I857" s="3">
        <f t="shared" si="452"/>
        <v>0</v>
      </c>
    </row>
    <row r="858" spans="1:9" s="2" customFormat="1" hidden="1" x14ac:dyDescent="0.2">
      <c r="A858" s="32" t="s">
        <v>36</v>
      </c>
      <c r="B858" s="59"/>
      <c r="C858" s="24">
        <v>0</v>
      </c>
      <c r="D858" s="24">
        <f t="shared" ref="D858:H858" si="457">D860+D861+D862-D859</f>
        <v>0</v>
      </c>
      <c r="E858" s="24">
        <f t="shared" si="457"/>
        <v>0</v>
      </c>
      <c r="F858" s="24">
        <f t="shared" si="457"/>
        <v>0</v>
      </c>
      <c r="G858" s="24">
        <f t="shared" si="457"/>
        <v>0</v>
      </c>
      <c r="H858" s="25">
        <f t="shared" si="457"/>
        <v>0</v>
      </c>
      <c r="I858" s="3">
        <f t="shared" si="452"/>
        <v>0</v>
      </c>
    </row>
    <row r="859" spans="1:9" s="2" customFormat="1" hidden="1" x14ac:dyDescent="0.2">
      <c r="A859" s="32" t="s">
        <v>37</v>
      </c>
      <c r="B859" s="59"/>
      <c r="C859" s="24">
        <v>0</v>
      </c>
      <c r="D859" s="24"/>
      <c r="E859" s="24">
        <f t="shared" ref="E859:E862" si="458">C859+D859</f>
        <v>0</v>
      </c>
      <c r="F859" s="24"/>
      <c r="G859" s="24"/>
      <c r="H859" s="25"/>
      <c r="I859" s="3">
        <f t="shared" si="452"/>
        <v>0</v>
      </c>
    </row>
    <row r="860" spans="1:9" s="2" customFormat="1" hidden="1" x14ac:dyDescent="0.2">
      <c r="A860" s="20" t="s">
        <v>38</v>
      </c>
      <c r="B860" s="60" t="s">
        <v>39</v>
      </c>
      <c r="C860" s="21">
        <v>0</v>
      </c>
      <c r="D860" s="21"/>
      <c r="E860" s="21">
        <f t="shared" si="458"/>
        <v>0</v>
      </c>
      <c r="F860" s="21"/>
      <c r="G860" s="21"/>
      <c r="H860" s="22"/>
      <c r="I860" s="3">
        <f t="shared" si="452"/>
        <v>0</v>
      </c>
    </row>
    <row r="861" spans="1:9" s="2" customFormat="1" hidden="1" x14ac:dyDescent="0.2">
      <c r="A861" s="20" t="s">
        <v>40</v>
      </c>
      <c r="B861" s="60" t="s">
        <v>41</v>
      </c>
      <c r="C861" s="21">
        <v>0</v>
      </c>
      <c r="D861" s="21"/>
      <c r="E861" s="21">
        <f t="shared" si="458"/>
        <v>0</v>
      </c>
      <c r="F861" s="21"/>
      <c r="G861" s="21"/>
      <c r="H861" s="22"/>
      <c r="I861" s="3">
        <f t="shared" si="452"/>
        <v>0</v>
      </c>
    </row>
    <row r="862" spans="1:9" s="2" customFormat="1" hidden="1" x14ac:dyDescent="0.2">
      <c r="A862" s="20" t="s">
        <v>42</v>
      </c>
      <c r="B862" s="61" t="s">
        <v>43</v>
      </c>
      <c r="C862" s="21">
        <v>0</v>
      </c>
      <c r="D862" s="21"/>
      <c r="E862" s="21">
        <f t="shared" si="458"/>
        <v>0</v>
      </c>
      <c r="F862" s="21"/>
      <c r="G862" s="21"/>
      <c r="H862" s="22"/>
      <c r="I862" s="3">
        <f t="shared" si="452"/>
        <v>0</v>
      </c>
    </row>
    <row r="863" spans="1:9" s="2" customFormat="1" hidden="1" x14ac:dyDescent="0.2">
      <c r="A863" s="31" t="s">
        <v>44</v>
      </c>
      <c r="B863" s="62" t="s">
        <v>45</v>
      </c>
      <c r="C863" s="24">
        <v>0</v>
      </c>
      <c r="D863" s="24">
        <f t="shared" ref="D863:H863" si="459">SUM(D867,D868,D869)</f>
        <v>0</v>
      </c>
      <c r="E863" s="24">
        <f t="shared" si="459"/>
        <v>0</v>
      </c>
      <c r="F863" s="24">
        <f t="shared" si="459"/>
        <v>0</v>
      </c>
      <c r="G863" s="24">
        <f t="shared" si="459"/>
        <v>0</v>
      </c>
      <c r="H863" s="25">
        <f t="shared" si="459"/>
        <v>0</v>
      </c>
      <c r="I863" s="3">
        <f t="shared" si="452"/>
        <v>0</v>
      </c>
    </row>
    <row r="864" spans="1:9" s="2" customFormat="1" hidden="1" x14ac:dyDescent="0.2">
      <c r="A864" s="82" t="s">
        <v>1</v>
      </c>
      <c r="B864" s="62"/>
      <c r="C864" s="24"/>
      <c r="D864" s="24"/>
      <c r="E864" s="24"/>
      <c r="F864" s="24"/>
      <c r="G864" s="24"/>
      <c r="H864" s="25"/>
      <c r="I864" s="3">
        <f t="shared" si="452"/>
        <v>0</v>
      </c>
    </row>
    <row r="865" spans="1:11" s="2" customFormat="1" hidden="1" x14ac:dyDescent="0.2">
      <c r="A865" s="32" t="s">
        <v>36</v>
      </c>
      <c r="B865" s="59"/>
      <c r="C865" s="24">
        <v>0</v>
      </c>
      <c r="D865" s="24">
        <f t="shared" ref="D865:H865" si="460">D867+D868+D869-D866</f>
        <v>0</v>
      </c>
      <c r="E865" s="24">
        <f t="shared" si="460"/>
        <v>0</v>
      </c>
      <c r="F865" s="24">
        <f t="shared" si="460"/>
        <v>0</v>
      </c>
      <c r="G865" s="24">
        <f t="shared" si="460"/>
        <v>0</v>
      </c>
      <c r="H865" s="25">
        <f t="shared" si="460"/>
        <v>0</v>
      </c>
      <c r="I865" s="3">
        <f t="shared" si="452"/>
        <v>0</v>
      </c>
    </row>
    <row r="866" spans="1:11" s="2" customFormat="1" hidden="1" x14ac:dyDescent="0.2">
      <c r="A866" s="32" t="s">
        <v>37</v>
      </c>
      <c r="B866" s="59"/>
      <c r="C866" s="24">
        <v>0</v>
      </c>
      <c r="D866" s="24"/>
      <c r="E866" s="24">
        <f t="shared" ref="E866:E869" si="461">C866+D866</f>
        <v>0</v>
      </c>
      <c r="F866" s="24"/>
      <c r="G866" s="24"/>
      <c r="H866" s="25"/>
      <c r="I866" s="3">
        <f t="shared" si="452"/>
        <v>0</v>
      </c>
    </row>
    <row r="867" spans="1:11" s="2" customFormat="1" hidden="1" x14ac:dyDescent="0.2">
      <c r="A867" s="20" t="s">
        <v>38</v>
      </c>
      <c r="B867" s="61" t="s">
        <v>46</v>
      </c>
      <c r="C867" s="21">
        <v>0</v>
      </c>
      <c r="D867" s="21"/>
      <c r="E867" s="21">
        <f t="shared" si="461"/>
        <v>0</v>
      </c>
      <c r="F867" s="21"/>
      <c r="G867" s="21"/>
      <c r="H867" s="22"/>
      <c r="I867" s="3">
        <f t="shared" si="452"/>
        <v>0</v>
      </c>
    </row>
    <row r="868" spans="1:11" s="2" customFormat="1" hidden="1" x14ac:dyDescent="0.2">
      <c r="A868" s="20" t="s">
        <v>40</v>
      </c>
      <c r="B868" s="61" t="s">
        <v>47</v>
      </c>
      <c r="C868" s="21">
        <v>0</v>
      </c>
      <c r="D868" s="21"/>
      <c r="E868" s="21">
        <f t="shared" si="461"/>
        <v>0</v>
      </c>
      <c r="F868" s="21"/>
      <c r="G868" s="21"/>
      <c r="H868" s="22"/>
      <c r="I868" s="3">
        <f t="shared" si="452"/>
        <v>0</v>
      </c>
    </row>
    <row r="869" spans="1:11" s="2" customFormat="1" hidden="1" x14ac:dyDescent="0.2">
      <c r="A869" s="20" t="s">
        <v>42</v>
      </c>
      <c r="B869" s="61" t="s">
        <v>48</v>
      </c>
      <c r="C869" s="21">
        <v>0</v>
      </c>
      <c r="D869" s="21"/>
      <c r="E869" s="21">
        <f t="shared" si="461"/>
        <v>0</v>
      </c>
      <c r="F869" s="21"/>
      <c r="G869" s="21"/>
      <c r="H869" s="22"/>
      <c r="I869" s="3">
        <f t="shared" si="452"/>
        <v>0</v>
      </c>
    </row>
    <row r="870" spans="1:11" x14ac:dyDescent="0.2">
      <c r="A870" s="31" t="s">
        <v>49</v>
      </c>
      <c r="B870" s="63" t="s">
        <v>50</v>
      </c>
      <c r="C870" s="24">
        <f t="shared" ref="C870:H870" si="462">SUM(C874,C875,C876)</f>
        <v>48</v>
      </c>
      <c r="D870" s="24">
        <f t="shared" si="462"/>
        <v>0</v>
      </c>
      <c r="E870" s="24">
        <f t="shared" si="462"/>
        <v>48</v>
      </c>
      <c r="F870" s="24">
        <f t="shared" si="462"/>
        <v>0</v>
      </c>
      <c r="G870" s="24">
        <f t="shared" si="462"/>
        <v>0</v>
      </c>
      <c r="H870" s="25">
        <f t="shared" si="462"/>
        <v>0</v>
      </c>
      <c r="I870" s="119">
        <f t="shared" si="452"/>
        <v>48</v>
      </c>
    </row>
    <row r="871" spans="1:11" s="2" customFormat="1" hidden="1" x14ac:dyDescent="0.2">
      <c r="A871" s="82" t="s">
        <v>1</v>
      </c>
      <c r="B871" s="63"/>
      <c r="C871" s="24"/>
      <c r="D871" s="24"/>
      <c r="E871" s="24"/>
      <c r="F871" s="24"/>
      <c r="G871" s="24"/>
      <c r="H871" s="25"/>
      <c r="I871" s="3">
        <f t="shared" si="452"/>
        <v>0</v>
      </c>
    </row>
    <row r="872" spans="1:11" s="161" customFormat="1" x14ac:dyDescent="0.2">
      <c r="A872" s="32" t="s">
        <v>36</v>
      </c>
      <c r="B872" s="59"/>
      <c r="C872" s="41">
        <f>C874+C875+C876-C873</f>
        <v>48</v>
      </c>
      <c r="D872" s="41">
        <f t="shared" ref="D872:H872" si="463">D874+D875+D876-D873</f>
        <v>0</v>
      </c>
      <c r="E872" s="41">
        <f t="shared" si="463"/>
        <v>48</v>
      </c>
      <c r="F872" s="41">
        <f t="shared" si="463"/>
        <v>0</v>
      </c>
      <c r="G872" s="41">
        <f t="shared" si="463"/>
        <v>0</v>
      </c>
      <c r="H872" s="42">
        <f t="shared" si="463"/>
        <v>0</v>
      </c>
      <c r="I872" s="160">
        <f t="shared" si="452"/>
        <v>48</v>
      </c>
    </row>
    <row r="873" spans="1:11" s="40" customFormat="1" hidden="1" x14ac:dyDescent="0.2">
      <c r="A873" s="32" t="s">
        <v>37</v>
      </c>
      <c r="B873" s="59"/>
      <c r="C873" s="41">
        <v>0</v>
      </c>
      <c r="D873" s="41"/>
      <c r="E873" s="41">
        <f t="shared" ref="E873:E876" si="464">C873+D873</f>
        <v>0</v>
      </c>
      <c r="F873" s="41"/>
      <c r="G873" s="41"/>
      <c r="H873" s="42"/>
      <c r="I873" s="39">
        <f t="shared" si="452"/>
        <v>0</v>
      </c>
    </row>
    <row r="874" spans="1:11" x14ac:dyDescent="0.2">
      <c r="A874" s="20" t="s">
        <v>38</v>
      </c>
      <c r="B874" s="61" t="s">
        <v>51</v>
      </c>
      <c r="C874" s="101">
        <v>4.8</v>
      </c>
      <c r="D874" s="101"/>
      <c r="E874" s="101">
        <f t="shared" si="464"/>
        <v>4.8</v>
      </c>
      <c r="F874" s="101"/>
      <c r="G874" s="101"/>
      <c r="H874" s="143"/>
      <c r="I874" s="119">
        <f t="shared" si="452"/>
        <v>4.8</v>
      </c>
      <c r="J874" s="117">
        <v>0.05</v>
      </c>
      <c r="K874" s="117">
        <v>0.05</v>
      </c>
    </row>
    <row r="875" spans="1:11" x14ac:dyDescent="0.2">
      <c r="A875" s="20" t="s">
        <v>40</v>
      </c>
      <c r="B875" s="61" t="s">
        <v>52</v>
      </c>
      <c r="C875" s="101">
        <f>48-4.8</f>
        <v>43.2</v>
      </c>
      <c r="D875" s="101"/>
      <c r="E875" s="101">
        <f t="shared" si="464"/>
        <v>43.2</v>
      </c>
      <c r="F875" s="101"/>
      <c r="G875" s="101"/>
      <c r="H875" s="143"/>
      <c r="I875" s="119">
        <f t="shared" si="452"/>
        <v>43.2</v>
      </c>
      <c r="J875" s="117">
        <v>0.9</v>
      </c>
    </row>
    <row r="876" spans="1:11" s="2" customFormat="1" hidden="1" x14ac:dyDescent="0.2">
      <c r="A876" s="20" t="s">
        <v>42</v>
      </c>
      <c r="B876" s="61" t="s">
        <v>53</v>
      </c>
      <c r="C876" s="21">
        <v>0</v>
      </c>
      <c r="D876" s="21"/>
      <c r="E876" s="21">
        <f t="shared" si="464"/>
        <v>0</v>
      </c>
      <c r="F876" s="21"/>
      <c r="G876" s="21"/>
      <c r="H876" s="22"/>
      <c r="I876" s="3">
        <f t="shared" si="452"/>
        <v>0</v>
      </c>
    </row>
    <row r="877" spans="1:11" s="2" customFormat="1" hidden="1" x14ac:dyDescent="0.2">
      <c r="A877" s="83"/>
      <c r="B877" s="95"/>
      <c r="C877" s="21"/>
      <c r="D877" s="21"/>
      <c r="E877" s="21"/>
      <c r="F877" s="21"/>
      <c r="G877" s="21"/>
      <c r="H877" s="22"/>
      <c r="I877" s="3">
        <f t="shared" si="452"/>
        <v>0</v>
      </c>
    </row>
    <row r="878" spans="1:11" s="2" customFormat="1" hidden="1" x14ac:dyDescent="0.2">
      <c r="A878" s="26" t="s">
        <v>54</v>
      </c>
      <c r="B878" s="63" t="s">
        <v>55</v>
      </c>
      <c r="C878" s="24">
        <v>0</v>
      </c>
      <c r="D878" s="24"/>
      <c r="E878" s="24">
        <f>C878+D878</f>
        <v>0</v>
      </c>
      <c r="F878" s="24"/>
      <c r="G878" s="24"/>
      <c r="H878" s="25"/>
      <c r="I878" s="3">
        <f t="shared" si="452"/>
        <v>0</v>
      </c>
    </row>
    <row r="879" spans="1:11" s="2" customFormat="1" hidden="1" x14ac:dyDescent="0.2">
      <c r="A879" s="83"/>
      <c r="B879" s="95"/>
      <c r="C879" s="21"/>
      <c r="D879" s="21"/>
      <c r="E879" s="21"/>
      <c r="F879" s="21"/>
      <c r="G879" s="21"/>
      <c r="H879" s="22"/>
      <c r="I879" s="3">
        <f t="shared" si="452"/>
        <v>0</v>
      </c>
    </row>
    <row r="880" spans="1:11" s="2" customFormat="1" hidden="1" x14ac:dyDescent="0.2">
      <c r="A880" s="26" t="s">
        <v>56</v>
      </c>
      <c r="B880" s="63"/>
      <c r="C880" s="24">
        <v>0</v>
      </c>
      <c r="D880" s="24">
        <f t="shared" ref="D880:H880" si="465">D833-D851</f>
        <v>0</v>
      </c>
      <c r="E880" s="24">
        <f t="shared" si="465"/>
        <v>0</v>
      </c>
      <c r="F880" s="24">
        <f t="shared" si="465"/>
        <v>0</v>
      </c>
      <c r="G880" s="24">
        <f t="shared" si="465"/>
        <v>0</v>
      </c>
      <c r="H880" s="25">
        <f t="shared" si="465"/>
        <v>0</v>
      </c>
      <c r="I880" s="3">
        <f t="shared" si="452"/>
        <v>0</v>
      </c>
    </row>
    <row r="881" spans="1:9" s="2" customFormat="1" hidden="1" x14ac:dyDescent="0.2">
      <c r="A881" s="81"/>
      <c r="B881" s="95"/>
      <c r="C881" s="21"/>
      <c r="D881" s="21"/>
      <c r="E881" s="21"/>
      <c r="F881" s="21"/>
      <c r="G881" s="21"/>
      <c r="H881" s="22"/>
      <c r="I881" s="3">
        <f t="shared" si="452"/>
        <v>0</v>
      </c>
    </row>
    <row r="882" spans="1:9" s="6" customFormat="1" ht="63.75" hidden="1" x14ac:dyDescent="0.2">
      <c r="A882" s="77" t="s">
        <v>75</v>
      </c>
      <c r="B882" s="78"/>
      <c r="C882" s="79">
        <f t="shared" ref="C882:H882" si="466">C883</f>
        <v>0</v>
      </c>
      <c r="D882" s="79">
        <f t="shared" si="466"/>
        <v>0</v>
      </c>
      <c r="E882" s="79">
        <f t="shared" si="466"/>
        <v>0</v>
      </c>
      <c r="F882" s="79">
        <f t="shared" si="466"/>
        <v>0</v>
      </c>
      <c r="G882" s="79">
        <f t="shared" si="466"/>
        <v>0</v>
      </c>
      <c r="H882" s="80">
        <f t="shared" si="466"/>
        <v>0</v>
      </c>
      <c r="I882" s="19">
        <f t="shared" si="452"/>
        <v>0</v>
      </c>
    </row>
    <row r="883" spans="1:9" s="40" customFormat="1" hidden="1" x14ac:dyDescent="0.2">
      <c r="A883" s="36" t="s">
        <v>61</v>
      </c>
      <c r="B883" s="65"/>
      <c r="C883" s="37">
        <f t="shared" ref="C883:H883" si="467">SUM(C884,C885,C886,C887)</f>
        <v>0</v>
      </c>
      <c r="D883" s="37">
        <f t="shared" si="467"/>
        <v>0</v>
      </c>
      <c r="E883" s="37">
        <f t="shared" si="467"/>
        <v>0</v>
      </c>
      <c r="F883" s="37">
        <f t="shared" si="467"/>
        <v>0</v>
      </c>
      <c r="G883" s="37">
        <f t="shared" si="467"/>
        <v>0</v>
      </c>
      <c r="H883" s="38">
        <f t="shared" si="467"/>
        <v>0</v>
      </c>
      <c r="I883" s="39">
        <f t="shared" si="452"/>
        <v>0</v>
      </c>
    </row>
    <row r="884" spans="1:9" s="2" customFormat="1" hidden="1" x14ac:dyDescent="0.2">
      <c r="A884" s="20" t="s">
        <v>6</v>
      </c>
      <c r="B884" s="48"/>
      <c r="C884" s="21"/>
      <c r="D884" s="21"/>
      <c r="E884" s="21">
        <f>SUM(C884,D884)</f>
        <v>0</v>
      </c>
      <c r="F884" s="21"/>
      <c r="G884" s="21"/>
      <c r="H884" s="22"/>
      <c r="I884" s="3">
        <f t="shared" si="452"/>
        <v>0</v>
      </c>
    </row>
    <row r="885" spans="1:9" s="2" customFormat="1" hidden="1" x14ac:dyDescent="0.2">
      <c r="A885" s="20" t="s">
        <v>7</v>
      </c>
      <c r="B885" s="94"/>
      <c r="C885" s="21">
        <v>0</v>
      </c>
      <c r="D885" s="21"/>
      <c r="E885" s="21">
        <f t="shared" ref="E885:E886" si="468">SUM(C885,D885)</f>
        <v>0</v>
      </c>
      <c r="F885" s="21"/>
      <c r="G885" s="21"/>
      <c r="H885" s="22"/>
      <c r="I885" s="3">
        <f t="shared" si="452"/>
        <v>0</v>
      </c>
    </row>
    <row r="886" spans="1:9" s="2" customFormat="1" ht="38.25" hidden="1" x14ac:dyDescent="0.2">
      <c r="A886" s="20" t="s">
        <v>8</v>
      </c>
      <c r="B886" s="48">
        <v>420269</v>
      </c>
      <c r="C886" s="21">
        <v>0</v>
      </c>
      <c r="D886" s="21"/>
      <c r="E886" s="21">
        <f t="shared" si="468"/>
        <v>0</v>
      </c>
      <c r="F886" s="21"/>
      <c r="G886" s="21"/>
      <c r="H886" s="22"/>
      <c r="I886" s="3">
        <f t="shared" si="452"/>
        <v>0</v>
      </c>
    </row>
    <row r="887" spans="1:9" s="2" customFormat="1" ht="25.5" hidden="1" x14ac:dyDescent="0.2">
      <c r="A887" s="23" t="s">
        <v>9</v>
      </c>
      <c r="B887" s="49" t="s">
        <v>10</v>
      </c>
      <c r="C887" s="24">
        <v>0</v>
      </c>
      <c r="D887" s="24">
        <f t="shared" ref="D887:H887" si="469">SUM(D888,D892,D896)</f>
        <v>0</v>
      </c>
      <c r="E887" s="24">
        <f t="shared" si="469"/>
        <v>0</v>
      </c>
      <c r="F887" s="24">
        <f t="shared" si="469"/>
        <v>0</v>
      </c>
      <c r="G887" s="24">
        <f t="shared" si="469"/>
        <v>0</v>
      </c>
      <c r="H887" s="25">
        <f t="shared" si="469"/>
        <v>0</v>
      </c>
      <c r="I887" s="3">
        <f t="shared" si="452"/>
        <v>0</v>
      </c>
    </row>
    <row r="888" spans="1:9" s="2" customFormat="1" hidden="1" x14ac:dyDescent="0.2">
      <c r="A888" s="26" t="s">
        <v>11</v>
      </c>
      <c r="B888" s="50" t="s">
        <v>12</v>
      </c>
      <c r="C888" s="24">
        <v>0</v>
      </c>
      <c r="D888" s="24">
        <f t="shared" ref="D888:H888" si="470">SUM(D889:D891)</f>
        <v>0</v>
      </c>
      <c r="E888" s="24">
        <f t="shared" si="470"/>
        <v>0</v>
      </c>
      <c r="F888" s="24">
        <f t="shared" si="470"/>
        <v>0</v>
      </c>
      <c r="G888" s="24">
        <f t="shared" si="470"/>
        <v>0</v>
      </c>
      <c r="H888" s="25">
        <f t="shared" si="470"/>
        <v>0</v>
      </c>
      <c r="I888" s="3">
        <f t="shared" si="452"/>
        <v>0</v>
      </c>
    </row>
    <row r="889" spans="1:9" s="2" customFormat="1" hidden="1" x14ac:dyDescent="0.2">
      <c r="A889" s="27" t="s">
        <v>13</v>
      </c>
      <c r="B889" s="51" t="s">
        <v>14</v>
      </c>
      <c r="C889" s="21">
        <v>0</v>
      </c>
      <c r="D889" s="21"/>
      <c r="E889" s="21">
        <f t="shared" ref="E889:E891" si="471">SUM(C889,D889)</f>
        <v>0</v>
      </c>
      <c r="F889" s="21"/>
      <c r="G889" s="21"/>
      <c r="H889" s="22"/>
      <c r="I889" s="3">
        <f t="shared" si="452"/>
        <v>0</v>
      </c>
    </row>
    <row r="890" spans="1:9" s="2" customFormat="1" hidden="1" x14ac:dyDescent="0.2">
      <c r="A890" s="27" t="s">
        <v>15</v>
      </c>
      <c r="B890" s="52" t="s">
        <v>16</v>
      </c>
      <c r="C890" s="21">
        <v>0</v>
      </c>
      <c r="D890" s="21"/>
      <c r="E890" s="21">
        <f t="shared" si="471"/>
        <v>0</v>
      </c>
      <c r="F890" s="21"/>
      <c r="G890" s="21"/>
      <c r="H890" s="22"/>
      <c r="I890" s="3">
        <f t="shared" si="452"/>
        <v>0</v>
      </c>
    </row>
    <row r="891" spans="1:9" s="2" customFormat="1" hidden="1" x14ac:dyDescent="0.2">
      <c r="A891" s="27" t="s">
        <v>17</v>
      </c>
      <c r="B891" s="52" t="s">
        <v>18</v>
      </c>
      <c r="C891" s="21">
        <v>0</v>
      </c>
      <c r="D891" s="21"/>
      <c r="E891" s="21">
        <f t="shared" si="471"/>
        <v>0</v>
      </c>
      <c r="F891" s="21"/>
      <c r="G891" s="21"/>
      <c r="H891" s="22"/>
      <c r="I891" s="3">
        <f t="shared" si="452"/>
        <v>0</v>
      </c>
    </row>
    <row r="892" spans="1:9" s="2" customFormat="1" hidden="1" x14ac:dyDescent="0.2">
      <c r="A892" s="26" t="s">
        <v>19</v>
      </c>
      <c r="B892" s="53" t="s">
        <v>20</v>
      </c>
      <c r="C892" s="24">
        <v>0</v>
      </c>
      <c r="D892" s="24">
        <f t="shared" ref="D892:H892" si="472">SUM(D893:D895)</f>
        <v>0</v>
      </c>
      <c r="E892" s="24">
        <f t="shared" si="472"/>
        <v>0</v>
      </c>
      <c r="F892" s="24">
        <f t="shared" si="472"/>
        <v>0</v>
      </c>
      <c r="G892" s="24">
        <f t="shared" si="472"/>
        <v>0</v>
      </c>
      <c r="H892" s="25">
        <f t="shared" si="472"/>
        <v>0</v>
      </c>
      <c r="I892" s="3">
        <f t="shared" si="452"/>
        <v>0</v>
      </c>
    </row>
    <row r="893" spans="1:9" s="2" customFormat="1" hidden="1" x14ac:dyDescent="0.2">
      <c r="A893" s="27" t="s">
        <v>13</v>
      </c>
      <c r="B893" s="52" t="s">
        <v>21</v>
      </c>
      <c r="C893" s="21">
        <v>0</v>
      </c>
      <c r="D893" s="21"/>
      <c r="E893" s="21">
        <f t="shared" ref="E893:E895" si="473">SUM(C893,D893)</f>
        <v>0</v>
      </c>
      <c r="F893" s="21"/>
      <c r="G893" s="21"/>
      <c r="H893" s="22"/>
      <c r="I893" s="3">
        <f t="shared" si="452"/>
        <v>0</v>
      </c>
    </row>
    <row r="894" spans="1:9" s="2" customFormat="1" hidden="1" x14ac:dyDescent="0.2">
      <c r="A894" s="27" t="s">
        <v>15</v>
      </c>
      <c r="B894" s="52" t="s">
        <v>22</v>
      </c>
      <c r="C894" s="21">
        <v>0</v>
      </c>
      <c r="D894" s="21"/>
      <c r="E894" s="21">
        <f t="shared" si="473"/>
        <v>0</v>
      </c>
      <c r="F894" s="21"/>
      <c r="G894" s="21"/>
      <c r="H894" s="22"/>
      <c r="I894" s="3">
        <f t="shared" si="452"/>
        <v>0</v>
      </c>
    </row>
    <row r="895" spans="1:9" s="2" customFormat="1" hidden="1" x14ac:dyDescent="0.2">
      <c r="A895" s="27" t="s">
        <v>17</v>
      </c>
      <c r="B895" s="52" t="s">
        <v>23</v>
      </c>
      <c r="C895" s="21">
        <v>0</v>
      </c>
      <c r="D895" s="21"/>
      <c r="E895" s="21">
        <f t="shared" si="473"/>
        <v>0</v>
      </c>
      <c r="F895" s="21"/>
      <c r="G895" s="21"/>
      <c r="H895" s="22"/>
      <c r="I895" s="3">
        <f t="shared" si="452"/>
        <v>0</v>
      </c>
    </row>
    <row r="896" spans="1:9" s="2" customFormat="1" hidden="1" x14ac:dyDescent="0.2">
      <c r="A896" s="26" t="s">
        <v>24</v>
      </c>
      <c r="B896" s="53" t="s">
        <v>25</v>
      </c>
      <c r="C896" s="24">
        <v>0</v>
      </c>
      <c r="D896" s="24">
        <f t="shared" ref="D896:H896" si="474">SUM(D897:D899)</f>
        <v>0</v>
      </c>
      <c r="E896" s="24">
        <f t="shared" si="474"/>
        <v>0</v>
      </c>
      <c r="F896" s="24">
        <f t="shared" si="474"/>
        <v>0</v>
      </c>
      <c r="G896" s="24">
        <f t="shared" si="474"/>
        <v>0</v>
      </c>
      <c r="H896" s="25">
        <f t="shared" si="474"/>
        <v>0</v>
      </c>
      <c r="I896" s="3">
        <f t="shared" si="452"/>
        <v>0</v>
      </c>
    </row>
    <row r="897" spans="1:11" s="2" customFormat="1" hidden="1" x14ac:dyDescent="0.2">
      <c r="A897" s="27" t="s">
        <v>13</v>
      </c>
      <c r="B897" s="52" t="s">
        <v>26</v>
      </c>
      <c r="C897" s="21">
        <v>0</v>
      </c>
      <c r="D897" s="21"/>
      <c r="E897" s="21">
        <f t="shared" ref="E897:E899" si="475">SUM(C897,D897)</f>
        <v>0</v>
      </c>
      <c r="F897" s="21"/>
      <c r="G897" s="21"/>
      <c r="H897" s="22"/>
      <c r="I897" s="3">
        <f t="shared" si="452"/>
        <v>0</v>
      </c>
    </row>
    <row r="898" spans="1:11" s="2" customFormat="1" hidden="1" x14ac:dyDescent="0.2">
      <c r="A898" s="27" t="s">
        <v>15</v>
      </c>
      <c r="B898" s="52" t="s">
        <v>27</v>
      </c>
      <c r="C898" s="21">
        <v>0</v>
      </c>
      <c r="D898" s="21"/>
      <c r="E898" s="21">
        <f t="shared" si="475"/>
        <v>0</v>
      </c>
      <c r="F898" s="21"/>
      <c r="G898" s="21"/>
      <c r="H898" s="22"/>
      <c r="I898" s="3">
        <f t="shared" si="452"/>
        <v>0</v>
      </c>
    </row>
    <row r="899" spans="1:11" s="2" customFormat="1" hidden="1" x14ac:dyDescent="0.2">
      <c r="A899" s="27" t="s">
        <v>17</v>
      </c>
      <c r="B899" s="52" t="s">
        <v>28</v>
      </c>
      <c r="C899" s="21">
        <v>0</v>
      </c>
      <c r="D899" s="21"/>
      <c r="E899" s="21">
        <f t="shared" si="475"/>
        <v>0</v>
      </c>
      <c r="F899" s="21"/>
      <c r="G899" s="21"/>
      <c r="H899" s="22"/>
      <c r="I899" s="3">
        <f t="shared" si="452"/>
        <v>0</v>
      </c>
    </row>
    <row r="900" spans="1:11" s="40" customFormat="1" hidden="1" x14ac:dyDescent="0.2">
      <c r="A900" s="36" t="s">
        <v>80</v>
      </c>
      <c r="B900" s="65"/>
      <c r="C900" s="37">
        <f t="shared" ref="C900:H900" si="476">SUM(C901,C904,C927)</f>
        <v>0</v>
      </c>
      <c r="D900" s="37">
        <f t="shared" si="476"/>
        <v>0</v>
      </c>
      <c r="E900" s="37">
        <f t="shared" si="476"/>
        <v>0</v>
      </c>
      <c r="F900" s="37">
        <f t="shared" si="476"/>
        <v>0</v>
      </c>
      <c r="G900" s="37">
        <f t="shared" si="476"/>
        <v>0</v>
      </c>
      <c r="H900" s="38">
        <f t="shared" si="476"/>
        <v>0</v>
      </c>
      <c r="I900" s="39">
        <f t="shared" si="452"/>
        <v>0</v>
      </c>
    </row>
    <row r="901" spans="1:11" s="2" customFormat="1" hidden="1" x14ac:dyDescent="0.2">
      <c r="A901" s="31" t="s">
        <v>30</v>
      </c>
      <c r="B901" s="55">
        <v>20</v>
      </c>
      <c r="C901" s="24">
        <v>0</v>
      </c>
      <c r="D901" s="24">
        <f t="shared" ref="D901:H901" si="477">SUM(D902)</f>
        <v>0</v>
      </c>
      <c r="E901" s="24">
        <f t="shared" si="477"/>
        <v>0</v>
      </c>
      <c r="F901" s="24">
        <f t="shared" si="477"/>
        <v>0</v>
      </c>
      <c r="G901" s="24">
        <f t="shared" si="477"/>
        <v>0</v>
      </c>
      <c r="H901" s="25">
        <f t="shared" si="477"/>
        <v>0</v>
      </c>
      <c r="I901" s="3">
        <f t="shared" si="452"/>
        <v>0</v>
      </c>
    </row>
    <row r="902" spans="1:11" s="2" customFormat="1" hidden="1" x14ac:dyDescent="0.2">
      <c r="A902" s="27" t="s">
        <v>31</v>
      </c>
      <c r="B902" s="56" t="s">
        <v>32</v>
      </c>
      <c r="C902" s="21">
        <v>0</v>
      </c>
      <c r="D902" s="21"/>
      <c r="E902" s="21">
        <f>C902+D902</f>
        <v>0</v>
      </c>
      <c r="F902" s="21"/>
      <c r="G902" s="21"/>
      <c r="H902" s="22"/>
      <c r="I902" s="3">
        <f t="shared" si="452"/>
        <v>0</v>
      </c>
    </row>
    <row r="903" spans="1:11" s="2" customFormat="1" hidden="1" x14ac:dyDescent="0.2">
      <c r="A903" s="27"/>
      <c r="B903" s="51"/>
      <c r="C903" s="21"/>
      <c r="D903" s="21"/>
      <c r="E903" s="21"/>
      <c r="F903" s="21"/>
      <c r="G903" s="21"/>
      <c r="H903" s="22"/>
      <c r="I903" s="3">
        <f t="shared" si="452"/>
        <v>0</v>
      </c>
    </row>
    <row r="904" spans="1:11" s="2" customFormat="1" ht="25.5" hidden="1" x14ac:dyDescent="0.2">
      <c r="A904" s="31" t="s">
        <v>33</v>
      </c>
      <c r="B904" s="57">
        <v>58</v>
      </c>
      <c r="C904" s="24">
        <f t="shared" ref="C904:H904" si="478">SUM(C905,C912,C919)</f>
        <v>0</v>
      </c>
      <c r="D904" s="24">
        <f t="shared" si="478"/>
        <v>0</v>
      </c>
      <c r="E904" s="24">
        <f t="shared" si="478"/>
        <v>0</v>
      </c>
      <c r="F904" s="24">
        <f t="shared" si="478"/>
        <v>0</v>
      </c>
      <c r="G904" s="24">
        <f t="shared" si="478"/>
        <v>0</v>
      </c>
      <c r="H904" s="25">
        <f t="shared" si="478"/>
        <v>0</v>
      </c>
      <c r="I904" s="3">
        <f t="shared" si="452"/>
        <v>0</v>
      </c>
    </row>
    <row r="905" spans="1:11" s="2" customFormat="1" hidden="1" x14ac:dyDescent="0.2">
      <c r="A905" s="31" t="s">
        <v>34</v>
      </c>
      <c r="B905" s="58" t="s">
        <v>35</v>
      </c>
      <c r="C905" s="24">
        <f t="shared" ref="C905:H905" si="479">SUM(C909,C910,C911)</f>
        <v>0</v>
      </c>
      <c r="D905" s="24">
        <f t="shared" si="479"/>
        <v>0</v>
      </c>
      <c r="E905" s="24">
        <f t="shared" si="479"/>
        <v>0</v>
      </c>
      <c r="F905" s="24">
        <f t="shared" si="479"/>
        <v>0</v>
      </c>
      <c r="G905" s="24">
        <f t="shared" si="479"/>
        <v>0</v>
      </c>
      <c r="H905" s="25">
        <f t="shared" si="479"/>
        <v>0</v>
      </c>
      <c r="I905" s="3">
        <f t="shared" si="452"/>
        <v>0</v>
      </c>
    </row>
    <row r="906" spans="1:11" s="2" customFormat="1" hidden="1" x14ac:dyDescent="0.2">
      <c r="A906" s="32" t="s">
        <v>1</v>
      </c>
      <c r="B906" s="59"/>
      <c r="C906" s="24"/>
      <c r="D906" s="24"/>
      <c r="E906" s="24"/>
      <c r="F906" s="24"/>
      <c r="G906" s="24"/>
      <c r="H906" s="25"/>
      <c r="I906" s="3">
        <f t="shared" si="452"/>
        <v>0</v>
      </c>
    </row>
    <row r="907" spans="1:11" s="2" customFormat="1" hidden="1" x14ac:dyDescent="0.2">
      <c r="A907" s="32" t="s">
        <v>36</v>
      </c>
      <c r="B907" s="59"/>
      <c r="C907" s="24">
        <v>0</v>
      </c>
      <c r="D907" s="24">
        <f t="shared" ref="D907:H907" si="480">D909+D910+D911-D908</f>
        <v>0</v>
      </c>
      <c r="E907" s="24">
        <f t="shared" si="480"/>
        <v>0</v>
      </c>
      <c r="F907" s="24">
        <f t="shared" si="480"/>
        <v>0</v>
      </c>
      <c r="G907" s="24">
        <f t="shared" si="480"/>
        <v>0</v>
      </c>
      <c r="H907" s="25">
        <f t="shared" si="480"/>
        <v>0</v>
      </c>
      <c r="I907" s="3">
        <f t="shared" si="452"/>
        <v>0</v>
      </c>
    </row>
    <row r="908" spans="1:11" s="40" customFormat="1" hidden="1" x14ac:dyDescent="0.2">
      <c r="A908" s="32" t="s">
        <v>37</v>
      </c>
      <c r="B908" s="59"/>
      <c r="C908" s="41"/>
      <c r="D908" s="41"/>
      <c r="E908" s="41">
        <f t="shared" ref="E908:E911" si="481">C908+D908</f>
        <v>0</v>
      </c>
      <c r="F908" s="41"/>
      <c r="G908" s="41"/>
      <c r="H908" s="42"/>
      <c r="I908" s="39">
        <f t="shared" si="452"/>
        <v>0</v>
      </c>
    </row>
    <row r="909" spans="1:11" s="2" customFormat="1" hidden="1" x14ac:dyDescent="0.2">
      <c r="A909" s="20" t="s">
        <v>38</v>
      </c>
      <c r="B909" s="60" t="s">
        <v>39</v>
      </c>
      <c r="C909" s="21"/>
      <c r="D909" s="21"/>
      <c r="E909" s="21">
        <f t="shared" si="481"/>
        <v>0</v>
      </c>
      <c r="F909" s="21"/>
      <c r="G909" s="21"/>
      <c r="H909" s="22"/>
      <c r="I909" s="3">
        <f t="shared" si="452"/>
        <v>0</v>
      </c>
      <c r="J909" s="2">
        <v>0.02</v>
      </c>
      <c r="K909" s="2">
        <v>0.13</v>
      </c>
    </row>
    <row r="910" spans="1:11" s="2" customFormat="1" hidden="1" x14ac:dyDescent="0.2">
      <c r="A910" s="20" t="s">
        <v>40</v>
      </c>
      <c r="B910" s="60" t="s">
        <v>41</v>
      </c>
      <c r="C910" s="21"/>
      <c r="D910" s="21"/>
      <c r="E910" s="21">
        <f t="shared" si="481"/>
        <v>0</v>
      </c>
      <c r="F910" s="21"/>
      <c r="G910" s="21"/>
      <c r="H910" s="22"/>
      <c r="I910" s="3">
        <f t="shared" si="452"/>
        <v>0</v>
      </c>
      <c r="J910" s="2">
        <v>0.85</v>
      </c>
    </row>
    <row r="911" spans="1:11" s="2" customFormat="1" hidden="1" x14ac:dyDescent="0.2">
      <c r="A911" s="20" t="s">
        <v>42</v>
      </c>
      <c r="B911" s="61" t="s">
        <v>43</v>
      </c>
      <c r="C911" s="21">
        <v>0</v>
      </c>
      <c r="D911" s="21"/>
      <c r="E911" s="21">
        <f t="shared" si="481"/>
        <v>0</v>
      </c>
      <c r="F911" s="21"/>
      <c r="G911" s="21"/>
      <c r="H911" s="22"/>
      <c r="I911" s="3">
        <f t="shared" si="452"/>
        <v>0</v>
      </c>
    </row>
    <row r="912" spans="1:11" s="2" customFormat="1" hidden="1" x14ac:dyDescent="0.2">
      <c r="A912" s="31" t="s">
        <v>44</v>
      </c>
      <c r="B912" s="62" t="s">
        <v>45</v>
      </c>
      <c r="C912" s="24">
        <v>0</v>
      </c>
      <c r="D912" s="24">
        <f t="shared" ref="D912:H912" si="482">SUM(D916,D917,D918)</f>
        <v>0</v>
      </c>
      <c r="E912" s="24">
        <f t="shared" si="482"/>
        <v>0</v>
      </c>
      <c r="F912" s="24">
        <f t="shared" si="482"/>
        <v>0</v>
      </c>
      <c r="G912" s="24">
        <f t="shared" si="482"/>
        <v>0</v>
      </c>
      <c r="H912" s="25">
        <f t="shared" si="482"/>
        <v>0</v>
      </c>
      <c r="I912" s="3">
        <f t="shared" si="452"/>
        <v>0</v>
      </c>
    </row>
    <row r="913" spans="1:9" s="2" customFormat="1" hidden="1" x14ac:dyDescent="0.2">
      <c r="A913" s="82" t="s">
        <v>1</v>
      </c>
      <c r="B913" s="62"/>
      <c r="C913" s="24"/>
      <c r="D913" s="24"/>
      <c r="E913" s="24"/>
      <c r="F913" s="24"/>
      <c r="G913" s="24"/>
      <c r="H913" s="25"/>
      <c r="I913" s="3">
        <f t="shared" si="452"/>
        <v>0</v>
      </c>
    </row>
    <row r="914" spans="1:9" s="2" customFormat="1" hidden="1" x14ac:dyDescent="0.2">
      <c r="A914" s="32" t="s">
        <v>36</v>
      </c>
      <c r="B914" s="59"/>
      <c r="C914" s="24">
        <v>0</v>
      </c>
      <c r="D914" s="24">
        <f t="shared" ref="D914:H914" si="483">D916+D917+D918-D915</f>
        <v>0</v>
      </c>
      <c r="E914" s="24">
        <f t="shared" si="483"/>
        <v>0</v>
      </c>
      <c r="F914" s="24">
        <f t="shared" si="483"/>
        <v>0</v>
      </c>
      <c r="G914" s="24">
        <f t="shared" si="483"/>
        <v>0</v>
      </c>
      <c r="H914" s="25">
        <f t="shared" si="483"/>
        <v>0</v>
      </c>
      <c r="I914" s="3">
        <f t="shared" ref="I914:I929" si="484">SUM(E914:H914)</f>
        <v>0</v>
      </c>
    </row>
    <row r="915" spans="1:9" s="2" customFormat="1" hidden="1" x14ac:dyDescent="0.2">
      <c r="A915" s="32" t="s">
        <v>37</v>
      </c>
      <c r="B915" s="59"/>
      <c r="C915" s="24">
        <v>0</v>
      </c>
      <c r="D915" s="24"/>
      <c r="E915" s="24">
        <f t="shared" ref="E915:E918" si="485">C915+D915</f>
        <v>0</v>
      </c>
      <c r="F915" s="24"/>
      <c r="G915" s="24"/>
      <c r="H915" s="25"/>
      <c r="I915" s="3">
        <f t="shared" si="484"/>
        <v>0</v>
      </c>
    </row>
    <row r="916" spans="1:9" s="2" customFormat="1" hidden="1" x14ac:dyDescent="0.2">
      <c r="A916" s="20" t="s">
        <v>38</v>
      </c>
      <c r="B916" s="61" t="s">
        <v>46</v>
      </c>
      <c r="C916" s="21">
        <v>0</v>
      </c>
      <c r="D916" s="21"/>
      <c r="E916" s="21">
        <f t="shared" si="485"/>
        <v>0</v>
      </c>
      <c r="F916" s="21"/>
      <c r="G916" s="21"/>
      <c r="H916" s="22"/>
      <c r="I916" s="3">
        <f t="shared" si="484"/>
        <v>0</v>
      </c>
    </row>
    <row r="917" spans="1:9" s="2" customFormat="1" hidden="1" x14ac:dyDescent="0.2">
      <c r="A917" s="20" t="s">
        <v>40</v>
      </c>
      <c r="B917" s="61" t="s">
        <v>47</v>
      </c>
      <c r="C917" s="21">
        <v>0</v>
      </c>
      <c r="D917" s="21"/>
      <c r="E917" s="21">
        <f t="shared" si="485"/>
        <v>0</v>
      </c>
      <c r="F917" s="21"/>
      <c r="G917" s="21"/>
      <c r="H917" s="22"/>
      <c r="I917" s="3">
        <f t="shared" si="484"/>
        <v>0</v>
      </c>
    </row>
    <row r="918" spans="1:9" s="2" customFormat="1" hidden="1" x14ac:dyDescent="0.2">
      <c r="A918" s="20" t="s">
        <v>42</v>
      </c>
      <c r="B918" s="61" t="s">
        <v>48</v>
      </c>
      <c r="C918" s="21">
        <v>0</v>
      </c>
      <c r="D918" s="21"/>
      <c r="E918" s="21">
        <f t="shared" si="485"/>
        <v>0</v>
      </c>
      <c r="F918" s="21"/>
      <c r="G918" s="21"/>
      <c r="H918" s="22"/>
      <c r="I918" s="3">
        <f t="shared" si="484"/>
        <v>0</v>
      </c>
    </row>
    <row r="919" spans="1:9" s="2" customFormat="1" hidden="1" x14ac:dyDescent="0.2">
      <c r="A919" s="31" t="s">
        <v>49</v>
      </c>
      <c r="B919" s="63" t="s">
        <v>50</v>
      </c>
      <c r="C919" s="24">
        <v>0</v>
      </c>
      <c r="D919" s="24">
        <f t="shared" ref="D919:H919" si="486">SUM(D923,D924,D925)</f>
        <v>0</v>
      </c>
      <c r="E919" s="24">
        <f t="shared" si="486"/>
        <v>0</v>
      </c>
      <c r="F919" s="24">
        <f t="shared" si="486"/>
        <v>0</v>
      </c>
      <c r="G919" s="24">
        <f t="shared" si="486"/>
        <v>0</v>
      </c>
      <c r="H919" s="25">
        <f t="shared" si="486"/>
        <v>0</v>
      </c>
      <c r="I919" s="3">
        <f t="shared" si="484"/>
        <v>0</v>
      </c>
    </row>
    <row r="920" spans="1:9" s="2" customFormat="1" hidden="1" x14ac:dyDescent="0.2">
      <c r="A920" s="82" t="s">
        <v>1</v>
      </c>
      <c r="B920" s="63"/>
      <c r="C920" s="24"/>
      <c r="D920" s="24"/>
      <c r="E920" s="24"/>
      <c r="F920" s="24"/>
      <c r="G920" s="24"/>
      <c r="H920" s="25"/>
      <c r="I920" s="3">
        <f t="shared" si="484"/>
        <v>0</v>
      </c>
    </row>
    <row r="921" spans="1:9" s="2" customFormat="1" hidden="1" x14ac:dyDescent="0.2">
      <c r="A921" s="32" t="s">
        <v>36</v>
      </c>
      <c r="B921" s="59"/>
      <c r="C921" s="24">
        <v>0</v>
      </c>
      <c r="D921" s="24">
        <f t="shared" ref="D921:H921" si="487">D923+D924+D925-D922</f>
        <v>0</v>
      </c>
      <c r="E921" s="24">
        <f t="shared" si="487"/>
        <v>0</v>
      </c>
      <c r="F921" s="24">
        <f t="shared" si="487"/>
        <v>0</v>
      </c>
      <c r="G921" s="24">
        <f t="shared" si="487"/>
        <v>0</v>
      </c>
      <c r="H921" s="25">
        <f t="shared" si="487"/>
        <v>0</v>
      </c>
      <c r="I921" s="3">
        <f t="shared" si="484"/>
        <v>0</v>
      </c>
    </row>
    <row r="922" spans="1:9" s="2" customFormat="1" hidden="1" x14ac:dyDescent="0.2">
      <c r="A922" s="32" t="s">
        <v>37</v>
      </c>
      <c r="B922" s="59"/>
      <c r="C922" s="24">
        <v>0</v>
      </c>
      <c r="D922" s="24"/>
      <c r="E922" s="24">
        <f t="shared" ref="E922:E925" si="488">C922+D922</f>
        <v>0</v>
      </c>
      <c r="F922" s="24"/>
      <c r="G922" s="24"/>
      <c r="H922" s="25"/>
      <c r="I922" s="3">
        <f t="shared" si="484"/>
        <v>0</v>
      </c>
    </row>
    <row r="923" spans="1:9" s="2" customFormat="1" hidden="1" x14ac:dyDescent="0.2">
      <c r="A923" s="20" t="s">
        <v>38</v>
      </c>
      <c r="B923" s="61" t="s">
        <v>51</v>
      </c>
      <c r="C923" s="21">
        <v>0</v>
      </c>
      <c r="D923" s="21"/>
      <c r="E923" s="21">
        <f t="shared" si="488"/>
        <v>0</v>
      </c>
      <c r="F923" s="21"/>
      <c r="G923" s="21"/>
      <c r="H923" s="22"/>
      <c r="I923" s="3">
        <f t="shared" si="484"/>
        <v>0</v>
      </c>
    </row>
    <row r="924" spans="1:9" s="2" customFormat="1" hidden="1" x14ac:dyDescent="0.2">
      <c r="A924" s="20" t="s">
        <v>40</v>
      </c>
      <c r="B924" s="61" t="s">
        <v>52</v>
      </c>
      <c r="C924" s="21">
        <v>0</v>
      </c>
      <c r="D924" s="21"/>
      <c r="E924" s="21">
        <f t="shared" si="488"/>
        <v>0</v>
      </c>
      <c r="F924" s="21"/>
      <c r="G924" s="21"/>
      <c r="H924" s="22"/>
      <c r="I924" s="3">
        <f t="shared" si="484"/>
        <v>0</v>
      </c>
    </row>
    <row r="925" spans="1:9" s="2" customFormat="1" hidden="1" x14ac:dyDescent="0.2">
      <c r="A925" s="20" t="s">
        <v>42</v>
      </c>
      <c r="B925" s="61" t="s">
        <v>53</v>
      </c>
      <c r="C925" s="21">
        <v>0</v>
      </c>
      <c r="D925" s="21"/>
      <c r="E925" s="21">
        <f t="shared" si="488"/>
        <v>0</v>
      </c>
      <c r="F925" s="21"/>
      <c r="G925" s="21"/>
      <c r="H925" s="22"/>
      <c r="I925" s="3">
        <f t="shared" si="484"/>
        <v>0</v>
      </c>
    </row>
    <row r="926" spans="1:9" s="2" customFormat="1" hidden="1" x14ac:dyDescent="0.2">
      <c r="A926" s="83"/>
      <c r="B926" s="95"/>
      <c r="C926" s="21"/>
      <c r="D926" s="21"/>
      <c r="E926" s="21"/>
      <c r="F926" s="21"/>
      <c r="G926" s="21"/>
      <c r="H926" s="22"/>
      <c r="I926" s="3">
        <f t="shared" si="484"/>
        <v>0</v>
      </c>
    </row>
    <row r="927" spans="1:9" s="2" customFormat="1" hidden="1" x14ac:dyDescent="0.2">
      <c r="A927" s="26" t="s">
        <v>54</v>
      </c>
      <c r="B927" s="63" t="s">
        <v>55</v>
      </c>
      <c r="C927" s="24">
        <v>0</v>
      </c>
      <c r="D927" s="24"/>
      <c r="E927" s="24">
        <f>C927+D927</f>
        <v>0</v>
      </c>
      <c r="F927" s="24"/>
      <c r="G927" s="24"/>
      <c r="H927" s="25"/>
      <c r="I927" s="3">
        <f t="shared" si="484"/>
        <v>0</v>
      </c>
    </row>
    <row r="928" spans="1:9" s="2" customFormat="1" hidden="1" x14ac:dyDescent="0.2">
      <c r="A928" s="83"/>
      <c r="B928" s="95"/>
      <c r="C928" s="21"/>
      <c r="D928" s="21"/>
      <c r="E928" s="21"/>
      <c r="F928" s="21"/>
      <c r="G928" s="21"/>
      <c r="H928" s="22"/>
      <c r="I928" s="3">
        <f t="shared" si="484"/>
        <v>0</v>
      </c>
    </row>
    <row r="929" spans="1:9" s="2" customFormat="1" ht="13.5" hidden="1" thickBot="1" x14ac:dyDescent="0.25">
      <c r="A929" s="91" t="s">
        <v>56</v>
      </c>
      <c r="B929" s="98"/>
      <c r="C929" s="92">
        <v>0</v>
      </c>
      <c r="D929" s="92">
        <f t="shared" ref="D929:H929" si="489">D882-D900</f>
        <v>0</v>
      </c>
      <c r="E929" s="92">
        <f t="shared" si="489"/>
        <v>0</v>
      </c>
      <c r="F929" s="92">
        <f t="shared" si="489"/>
        <v>0</v>
      </c>
      <c r="G929" s="92">
        <f t="shared" si="489"/>
        <v>0</v>
      </c>
      <c r="H929" s="93">
        <f t="shared" si="489"/>
        <v>0</v>
      </c>
      <c r="I929" s="3">
        <f t="shared" si="484"/>
        <v>0</v>
      </c>
    </row>
    <row r="930" spans="1:9" ht="25.5" x14ac:dyDescent="0.2">
      <c r="A930" s="105" t="s">
        <v>102</v>
      </c>
      <c r="B930" s="106"/>
      <c r="C930" s="107"/>
      <c r="D930" s="107"/>
      <c r="E930" s="107"/>
      <c r="F930" s="107"/>
      <c r="G930" s="107"/>
      <c r="H930" s="108"/>
      <c r="I930" s="119" t="str">
        <f>A930</f>
        <v>Proiecte cu finanțare din sumele reprezentând asistența financiară nerambursabilă aferentă PNRR</v>
      </c>
    </row>
    <row r="931" spans="1:9" s="142" customFormat="1" x14ac:dyDescent="0.2">
      <c r="A931" s="138" t="s">
        <v>57</v>
      </c>
      <c r="B931" s="139"/>
      <c r="C931" s="140">
        <f t="shared" ref="C931:H931" si="490">SUM(C932,C933,C934,C938)</f>
        <v>1253.5999999999999</v>
      </c>
      <c r="D931" s="140">
        <f t="shared" si="490"/>
        <v>25.2</v>
      </c>
      <c r="E931" s="140">
        <f t="shared" si="490"/>
        <v>1278.8</v>
      </c>
      <c r="F931" s="140">
        <f t="shared" si="490"/>
        <v>36257.9</v>
      </c>
      <c r="G931" s="140">
        <f t="shared" si="490"/>
        <v>20000</v>
      </c>
      <c r="H931" s="141">
        <f t="shared" si="490"/>
        <v>0</v>
      </c>
      <c r="I931" s="137">
        <f>SUM(E931:H931)</f>
        <v>57536.700000000004</v>
      </c>
    </row>
    <row r="932" spans="1:9" x14ac:dyDescent="0.2">
      <c r="A932" s="20" t="s">
        <v>6</v>
      </c>
      <c r="B932" s="48"/>
      <c r="C932" s="101">
        <f>SUM(C1016,C1098,C1149,C1201,C1284,C1366,C1418,C1469,C1521,C1603,C1685,C1737,C1788,C1840)</f>
        <v>30.8</v>
      </c>
      <c r="D932" s="101">
        <f>SUM(D1016,D1098,D1149,D1201,D1284,D1366,D1418,D1469,D1521,D1603,D1685,D1737,D1788,D1840)</f>
        <v>0</v>
      </c>
      <c r="E932" s="101">
        <f>SUM(C932,D932)</f>
        <v>30.8</v>
      </c>
      <c r="F932" s="101">
        <f t="shared" ref="F932:H937" si="491">SUM(F1016,F1098,F1149,F1201,F1284,F1366,F1418,F1469,F1521,F1603,F1685,F1737,F1788,F1840)</f>
        <v>0</v>
      </c>
      <c r="G932" s="101">
        <f t="shared" si="491"/>
        <v>0</v>
      </c>
      <c r="H932" s="143">
        <f t="shared" si="491"/>
        <v>0</v>
      </c>
      <c r="I932" s="119">
        <f t="shared" ref="I932:I998" si="492">SUM(E932:H932)</f>
        <v>30.8</v>
      </c>
    </row>
    <row r="933" spans="1:9" s="2" customFormat="1" hidden="1" x14ac:dyDescent="0.2">
      <c r="A933" s="20" t="s">
        <v>7</v>
      </c>
      <c r="B933" s="94"/>
      <c r="C933" s="21">
        <v>0</v>
      </c>
      <c r="D933" s="21">
        <f>SUM(D1017,D1099,D1150,D1202,D1285,D1367,D1419,D1470,D1522,D1604,D1686,D1738,D1789,D1841)</f>
        <v>0</v>
      </c>
      <c r="E933" s="21">
        <f t="shared" ref="E933" si="493">SUM(C933,D933)</f>
        <v>0</v>
      </c>
      <c r="F933" s="21">
        <f t="shared" si="491"/>
        <v>0</v>
      </c>
      <c r="G933" s="21">
        <f t="shared" si="491"/>
        <v>0</v>
      </c>
      <c r="H933" s="22">
        <f t="shared" si="491"/>
        <v>0</v>
      </c>
      <c r="I933" s="3">
        <f t="shared" si="492"/>
        <v>0</v>
      </c>
    </row>
    <row r="934" spans="1:9" ht="25.5" x14ac:dyDescent="0.2">
      <c r="A934" s="23" t="s">
        <v>110</v>
      </c>
      <c r="B934" s="49" t="s">
        <v>103</v>
      </c>
      <c r="C934" s="24">
        <f>SUM(C1018,C1100,C1151,C1203,C1286,C1368,C1420,C1471,C1523,C1605,C1687,C1739,C1790,C1842)</f>
        <v>1222.8</v>
      </c>
      <c r="D934" s="24">
        <f>SUM(D1018,D1100,D1151,D1203,D1286,D1368,D1420,D1471,D1523,D1605,D1687,D1739,D1790,D1842)</f>
        <v>25.2</v>
      </c>
      <c r="E934" s="24">
        <f>SUM(C934,D934)</f>
        <v>1248</v>
      </c>
      <c r="F934" s="24">
        <f t="shared" si="491"/>
        <v>36257.9</v>
      </c>
      <c r="G934" s="24">
        <f t="shared" si="491"/>
        <v>20000</v>
      </c>
      <c r="H934" s="25">
        <f t="shared" si="491"/>
        <v>0</v>
      </c>
      <c r="I934" s="119">
        <f t="shared" si="492"/>
        <v>57505.9</v>
      </c>
    </row>
    <row r="935" spans="1:9" x14ac:dyDescent="0.2">
      <c r="A935" s="109" t="s">
        <v>104</v>
      </c>
      <c r="B935" s="48" t="s">
        <v>105</v>
      </c>
      <c r="C935" s="101">
        <f t="shared" ref="C935:D937" si="494">SUM(C1019,C1101,C1152,C1204,C1287,C1369,C1421,C1472,C1524,C1606,C1688,C1740,C1791,C1843)</f>
        <v>1027.5999999999999</v>
      </c>
      <c r="D935" s="101">
        <f t="shared" si="494"/>
        <v>21.2</v>
      </c>
      <c r="E935" s="101">
        <f>SUM(C935,D935)</f>
        <v>1048.8</v>
      </c>
      <c r="F935" s="101">
        <f t="shared" si="491"/>
        <v>30468.9</v>
      </c>
      <c r="G935" s="101">
        <f t="shared" si="491"/>
        <v>16806.8</v>
      </c>
      <c r="H935" s="143">
        <f t="shared" si="491"/>
        <v>0</v>
      </c>
      <c r="I935" s="119">
        <f t="shared" si="492"/>
        <v>48324.5</v>
      </c>
    </row>
    <row r="936" spans="1:9" s="2" customFormat="1" hidden="1" x14ac:dyDescent="0.2">
      <c r="A936" s="109" t="s">
        <v>106</v>
      </c>
      <c r="B936" s="48" t="s">
        <v>107</v>
      </c>
      <c r="C936" s="21">
        <f t="shared" si="494"/>
        <v>0</v>
      </c>
      <c r="D936" s="21">
        <f t="shared" si="494"/>
        <v>0</v>
      </c>
      <c r="E936" s="21">
        <f t="shared" ref="E936:E937" si="495">SUM(C936,D936)</f>
        <v>0</v>
      </c>
      <c r="F936" s="21">
        <f t="shared" si="491"/>
        <v>0</v>
      </c>
      <c r="G936" s="21">
        <f t="shared" si="491"/>
        <v>0</v>
      </c>
      <c r="H936" s="22">
        <f t="shared" si="491"/>
        <v>0</v>
      </c>
      <c r="I936" s="3">
        <f t="shared" si="492"/>
        <v>0</v>
      </c>
    </row>
    <row r="937" spans="1:9" x14ac:dyDescent="0.2">
      <c r="A937" s="109" t="s">
        <v>108</v>
      </c>
      <c r="B937" s="48" t="s">
        <v>109</v>
      </c>
      <c r="C937" s="101">
        <f t="shared" si="494"/>
        <v>195.2</v>
      </c>
      <c r="D937" s="101">
        <f t="shared" si="494"/>
        <v>4</v>
      </c>
      <c r="E937" s="101">
        <f t="shared" si="495"/>
        <v>199.2</v>
      </c>
      <c r="F937" s="101">
        <f t="shared" si="491"/>
        <v>5789</v>
      </c>
      <c r="G937" s="101">
        <f t="shared" si="491"/>
        <v>3193.2</v>
      </c>
      <c r="H937" s="143">
        <f t="shared" si="491"/>
        <v>0</v>
      </c>
      <c r="I937" s="119">
        <f t="shared" si="492"/>
        <v>9181.4</v>
      </c>
    </row>
    <row r="938" spans="1:9" s="2" customFormat="1" ht="25.5" hidden="1" x14ac:dyDescent="0.2">
      <c r="A938" s="23" t="s">
        <v>9</v>
      </c>
      <c r="B938" s="49" t="s">
        <v>10</v>
      </c>
      <c r="C938" s="24">
        <f t="shared" ref="C938:D938" si="496">SUM(C939,C943,C947)</f>
        <v>0</v>
      </c>
      <c r="D938" s="24">
        <f t="shared" si="496"/>
        <v>0</v>
      </c>
      <c r="E938" s="24">
        <f>SUM(E939,E943,E947)</f>
        <v>0</v>
      </c>
      <c r="F938" s="24">
        <f t="shared" ref="F938:H938" si="497">SUM(F939,F943,F947)</f>
        <v>0</v>
      </c>
      <c r="G938" s="24">
        <f t="shared" si="497"/>
        <v>0</v>
      </c>
      <c r="H938" s="25">
        <f t="shared" si="497"/>
        <v>0</v>
      </c>
      <c r="I938" s="3">
        <f t="shared" si="492"/>
        <v>0</v>
      </c>
    </row>
    <row r="939" spans="1:9" s="2" customFormat="1" hidden="1" x14ac:dyDescent="0.2">
      <c r="A939" s="26" t="s">
        <v>11</v>
      </c>
      <c r="B939" s="50" t="s">
        <v>12</v>
      </c>
      <c r="C939" s="24">
        <f t="shared" ref="C939:H939" si="498">SUM(C940:C942)</f>
        <v>0</v>
      </c>
      <c r="D939" s="24">
        <f t="shared" si="498"/>
        <v>0</v>
      </c>
      <c r="E939" s="24">
        <f t="shared" si="498"/>
        <v>0</v>
      </c>
      <c r="F939" s="24">
        <f t="shared" si="498"/>
        <v>0</v>
      </c>
      <c r="G939" s="24">
        <f t="shared" si="498"/>
        <v>0</v>
      </c>
      <c r="H939" s="25">
        <f t="shared" si="498"/>
        <v>0</v>
      </c>
      <c r="I939" s="3">
        <f t="shared" si="492"/>
        <v>0</v>
      </c>
    </row>
    <row r="940" spans="1:9" s="2" customFormat="1" hidden="1" x14ac:dyDescent="0.2">
      <c r="A940" s="27" t="s">
        <v>13</v>
      </c>
      <c r="B940" s="51" t="s">
        <v>14</v>
      </c>
      <c r="C940" s="21">
        <f t="shared" ref="C940:D942" si="499">SUM(C1024,C1106,C1157,C1209,C1292,C1374,C1426,C1477,C1529,C1611,C1693,C1745,C1796,C1848)</f>
        <v>0</v>
      </c>
      <c r="D940" s="21">
        <f t="shared" si="499"/>
        <v>0</v>
      </c>
      <c r="E940" s="21">
        <f t="shared" ref="E940:E942" si="500">SUM(C940,D940)</f>
        <v>0</v>
      </c>
      <c r="F940" s="21">
        <f t="shared" ref="F940:H942" si="501">SUM(F1024,F1106,F1157,F1209,F1292,F1374,F1426,F1477,F1529,F1611,F1693,F1745,F1796,F1848)</f>
        <v>0</v>
      </c>
      <c r="G940" s="21">
        <f t="shared" si="501"/>
        <v>0</v>
      </c>
      <c r="H940" s="22">
        <f t="shared" si="501"/>
        <v>0</v>
      </c>
      <c r="I940" s="3">
        <f t="shared" si="492"/>
        <v>0</v>
      </c>
    </row>
    <row r="941" spans="1:9" s="2" customFormat="1" hidden="1" x14ac:dyDescent="0.2">
      <c r="A941" s="27" t="s">
        <v>15</v>
      </c>
      <c r="B941" s="52" t="s">
        <v>16</v>
      </c>
      <c r="C941" s="21">
        <f t="shared" si="499"/>
        <v>0</v>
      </c>
      <c r="D941" s="21">
        <f t="shared" si="499"/>
        <v>0</v>
      </c>
      <c r="E941" s="21">
        <f t="shared" si="500"/>
        <v>0</v>
      </c>
      <c r="F941" s="21">
        <f t="shared" si="501"/>
        <v>0</v>
      </c>
      <c r="G941" s="21">
        <f t="shared" si="501"/>
        <v>0</v>
      </c>
      <c r="H941" s="22">
        <f t="shared" si="501"/>
        <v>0</v>
      </c>
      <c r="I941" s="3">
        <f t="shared" si="492"/>
        <v>0</v>
      </c>
    </row>
    <row r="942" spans="1:9" s="2" customFormat="1" hidden="1" x14ac:dyDescent="0.2">
      <c r="A942" s="27" t="s">
        <v>17</v>
      </c>
      <c r="B942" s="52" t="s">
        <v>18</v>
      </c>
      <c r="C942" s="21">
        <f t="shared" si="499"/>
        <v>0</v>
      </c>
      <c r="D942" s="21">
        <f t="shared" si="499"/>
        <v>0</v>
      </c>
      <c r="E942" s="21">
        <f t="shared" si="500"/>
        <v>0</v>
      </c>
      <c r="F942" s="21">
        <f t="shared" si="501"/>
        <v>0</v>
      </c>
      <c r="G942" s="21">
        <f t="shared" si="501"/>
        <v>0</v>
      </c>
      <c r="H942" s="22">
        <f t="shared" si="501"/>
        <v>0</v>
      </c>
      <c r="I942" s="3">
        <f t="shared" si="492"/>
        <v>0</v>
      </c>
    </row>
    <row r="943" spans="1:9" s="2" customFormat="1" hidden="1" x14ac:dyDescent="0.2">
      <c r="A943" s="26" t="s">
        <v>19</v>
      </c>
      <c r="B943" s="53" t="s">
        <v>20</v>
      </c>
      <c r="C943" s="24">
        <f t="shared" ref="C943:H943" si="502">SUM(C944:C946)</f>
        <v>0</v>
      </c>
      <c r="D943" s="24">
        <f t="shared" si="502"/>
        <v>0</v>
      </c>
      <c r="E943" s="24">
        <f t="shared" si="502"/>
        <v>0</v>
      </c>
      <c r="F943" s="24">
        <f t="shared" si="502"/>
        <v>0</v>
      </c>
      <c r="G943" s="24">
        <f t="shared" si="502"/>
        <v>0</v>
      </c>
      <c r="H943" s="25">
        <f t="shared" si="502"/>
        <v>0</v>
      </c>
      <c r="I943" s="3">
        <f t="shared" si="492"/>
        <v>0</v>
      </c>
    </row>
    <row r="944" spans="1:9" s="2" customFormat="1" hidden="1" x14ac:dyDescent="0.2">
      <c r="A944" s="27" t="s">
        <v>13</v>
      </c>
      <c r="B944" s="52" t="s">
        <v>21</v>
      </c>
      <c r="C944" s="21">
        <f>SUM(C1028,C1110,C1161,C1213,C1296,C1378,C1430,C1481,C1533,C1615,C1697,C1749,C1800,C1852)</f>
        <v>0</v>
      </c>
      <c r="D944" s="21">
        <f>SUM(D1028,D1110,D1161,D1213,D1296,D1378,D1430,D1481,D1533,D1615,D1697,D1749,D1800,D1852)</f>
        <v>0</v>
      </c>
      <c r="E944" s="21">
        <f t="shared" ref="E944:E946" si="503">SUM(C944,D944)</f>
        <v>0</v>
      </c>
      <c r="F944" s="21">
        <f t="shared" ref="F944:H946" si="504">SUM(F1028,F1110,F1161,F1213,F1296,F1378,F1430,F1481,F1533,F1615,F1697,F1749,F1800,F1852)</f>
        <v>0</v>
      </c>
      <c r="G944" s="21">
        <f t="shared" si="504"/>
        <v>0</v>
      </c>
      <c r="H944" s="22">
        <f t="shared" si="504"/>
        <v>0</v>
      </c>
      <c r="I944" s="3">
        <f t="shared" si="492"/>
        <v>0</v>
      </c>
    </row>
    <row r="945" spans="1:9" s="2" customFormat="1" hidden="1" x14ac:dyDescent="0.2">
      <c r="A945" s="27" t="s">
        <v>15</v>
      </c>
      <c r="B945" s="52" t="s">
        <v>22</v>
      </c>
      <c r="C945" s="21">
        <f>SUM(C1029,C1111,C1162,C1214,C1297,C1379,C1431,C1482,C1534,C1616,C1698,C1750,C1801,C1853)</f>
        <v>0</v>
      </c>
      <c r="D945" s="21">
        <f>SUM(D1029,D1111,D1162,D1214,D1297,D1379,D1431,D1482,D1534,D1616,D1698,D1750,D1801,D1853)</f>
        <v>0</v>
      </c>
      <c r="E945" s="21">
        <f t="shared" si="503"/>
        <v>0</v>
      </c>
      <c r="F945" s="21">
        <f t="shared" si="504"/>
        <v>0</v>
      </c>
      <c r="G945" s="21">
        <f t="shared" si="504"/>
        <v>0</v>
      </c>
      <c r="H945" s="22">
        <f t="shared" si="504"/>
        <v>0</v>
      </c>
      <c r="I945" s="3">
        <f t="shared" si="492"/>
        <v>0</v>
      </c>
    </row>
    <row r="946" spans="1:9" s="2" customFormat="1" hidden="1" x14ac:dyDescent="0.2">
      <c r="A946" s="27" t="s">
        <v>17</v>
      </c>
      <c r="B946" s="52" t="s">
        <v>23</v>
      </c>
      <c r="C946" s="21">
        <v>0</v>
      </c>
      <c r="D946" s="21">
        <f>SUM(D1030,D1112,D1163,D1215,D1298,D1380,D1432,D1483,D1535,D1617,D1699,D1751,D1802,D1854)</f>
        <v>0</v>
      </c>
      <c r="E946" s="21">
        <f t="shared" si="503"/>
        <v>0</v>
      </c>
      <c r="F946" s="21">
        <f t="shared" si="504"/>
        <v>0</v>
      </c>
      <c r="G946" s="21">
        <f t="shared" si="504"/>
        <v>0</v>
      </c>
      <c r="H946" s="22">
        <f t="shared" si="504"/>
        <v>0</v>
      </c>
      <c r="I946" s="3">
        <f t="shared" si="492"/>
        <v>0</v>
      </c>
    </row>
    <row r="947" spans="1:9" s="2" customFormat="1" hidden="1" x14ac:dyDescent="0.2">
      <c r="A947" s="26" t="s">
        <v>24</v>
      </c>
      <c r="B947" s="53" t="s">
        <v>25</v>
      </c>
      <c r="C947" s="24">
        <v>0</v>
      </c>
      <c r="D947" s="24">
        <f t="shared" ref="D947:H947" si="505">SUM(D948:D950)</f>
        <v>0</v>
      </c>
      <c r="E947" s="24">
        <f t="shared" si="505"/>
        <v>0</v>
      </c>
      <c r="F947" s="24">
        <f t="shared" si="505"/>
        <v>0</v>
      </c>
      <c r="G947" s="24">
        <f t="shared" si="505"/>
        <v>0</v>
      </c>
      <c r="H947" s="25">
        <f t="shared" si="505"/>
        <v>0</v>
      </c>
      <c r="I947" s="3">
        <f t="shared" si="492"/>
        <v>0</v>
      </c>
    </row>
    <row r="948" spans="1:9" s="2" customFormat="1" hidden="1" x14ac:dyDescent="0.2">
      <c r="A948" s="27" t="s">
        <v>13</v>
      </c>
      <c r="B948" s="52" t="s">
        <v>26</v>
      </c>
      <c r="C948" s="21">
        <v>0</v>
      </c>
      <c r="D948" s="21">
        <f>SUM(D1032,D1114,D1165,D1217,D1300,D1382,D1434,D1485,D1537,D1619,D1701,D1753,D1804,D1856)</f>
        <v>0</v>
      </c>
      <c r="E948" s="21">
        <f t="shared" ref="E948:E950" si="506">SUM(C948,D948)</f>
        <v>0</v>
      </c>
      <c r="F948" s="21">
        <f t="shared" ref="F948:H950" si="507">SUM(F1032,F1114,F1165,F1217,F1300,F1382,F1434,F1485,F1537,F1619,F1701,F1753,F1804,F1856)</f>
        <v>0</v>
      </c>
      <c r="G948" s="21">
        <f t="shared" si="507"/>
        <v>0</v>
      </c>
      <c r="H948" s="22">
        <f t="shared" si="507"/>
        <v>0</v>
      </c>
      <c r="I948" s="3">
        <f t="shared" si="492"/>
        <v>0</v>
      </c>
    </row>
    <row r="949" spans="1:9" s="2" customFormat="1" hidden="1" x14ac:dyDescent="0.2">
      <c r="A949" s="27" t="s">
        <v>15</v>
      </c>
      <c r="B949" s="52" t="s">
        <v>27</v>
      </c>
      <c r="C949" s="21">
        <v>0</v>
      </c>
      <c r="D949" s="21">
        <f>SUM(D1033,D1115,D1166,D1218,D1301,D1383,D1435,D1486,D1538,D1620,D1702,D1754,D1805,D1857)</f>
        <v>0</v>
      </c>
      <c r="E949" s="21">
        <f t="shared" si="506"/>
        <v>0</v>
      </c>
      <c r="F949" s="21">
        <f t="shared" si="507"/>
        <v>0</v>
      </c>
      <c r="G949" s="21">
        <f t="shared" si="507"/>
        <v>0</v>
      </c>
      <c r="H949" s="22">
        <f t="shared" si="507"/>
        <v>0</v>
      </c>
      <c r="I949" s="3">
        <f t="shared" si="492"/>
        <v>0</v>
      </c>
    </row>
    <row r="950" spans="1:9" s="2" customFormat="1" hidden="1" x14ac:dyDescent="0.2">
      <c r="A950" s="27" t="s">
        <v>17</v>
      </c>
      <c r="B950" s="52" t="s">
        <v>28</v>
      </c>
      <c r="C950" s="21">
        <v>0</v>
      </c>
      <c r="D950" s="21">
        <f>SUM(D1034,D1116,D1167,D1219,D1302,D1384,D1436,D1487,D1539,D1621,D1703,D1755,D1806,D1858)</f>
        <v>0</v>
      </c>
      <c r="E950" s="21">
        <f t="shared" si="506"/>
        <v>0</v>
      </c>
      <c r="F950" s="21">
        <f t="shared" si="507"/>
        <v>0</v>
      </c>
      <c r="G950" s="21">
        <f t="shared" si="507"/>
        <v>0</v>
      </c>
      <c r="H950" s="22">
        <f t="shared" si="507"/>
        <v>0</v>
      </c>
      <c r="I950" s="3">
        <f t="shared" si="492"/>
        <v>0</v>
      </c>
    </row>
    <row r="951" spans="1:9" s="2" customFormat="1" hidden="1" x14ac:dyDescent="0.2">
      <c r="A951" s="81"/>
      <c r="B951" s="95"/>
      <c r="C951" s="21"/>
      <c r="D951" s="21"/>
      <c r="E951" s="21"/>
      <c r="F951" s="21"/>
      <c r="G951" s="21"/>
      <c r="H951" s="22"/>
      <c r="I951" s="3">
        <f t="shared" si="492"/>
        <v>0</v>
      </c>
    </row>
    <row r="952" spans="1:9" s="142" customFormat="1" x14ac:dyDescent="0.2">
      <c r="A952" s="144" t="s">
        <v>58</v>
      </c>
      <c r="B952" s="145"/>
      <c r="C952" s="146">
        <f>SUM(C953,C956,C979)</f>
        <v>1253.6000000000001</v>
      </c>
      <c r="D952" s="146">
        <f>SUM(D953,D956,D979)</f>
        <v>25.2</v>
      </c>
      <c r="E952" s="146">
        <f t="shared" ref="E952:H952" si="508">SUM(E953,E956,E979)</f>
        <v>1278.8000000000002</v>
      </c>
      <c r="F952" s="146">
        <f t="shared" si="508"/>
        <v>36257.9</v>
      </c>
      <c r="G952" s="146">
        <f t="shared" si="508"/>
        <v>20000</v>
      </c>
      <c r="H952" s="147">
        <f t="shared" si="508"/>
        <v>0</v>
      </c>
      <c r="I952" s="119">
        <f t="shared" si="492"/>
        <v>57536.700000000004</v>
      </c>
    </row>
    <row r="953" spans="1:9" s="2" customFormat="1" hidden="1" x14ac:dyDescent="0.2">
      <c r="A953" s="31" t="s">
        <v>30</v>
      </c>
      <c r="B953" s="55">
        <v>20</v>
      </c>
      <c r="C953" s="24">
        <f t="shared" ref="C953:H953" si="509">SUM(C954)</f>
        <v>0</v>
      </c>
      <c r="D953" s="24">
        <f t="shared" si="509"/>
        <v>0</v>
      </c>
      <c r="E953" s="24">
        <f t="shared" si="509"/>
        <v>0</v>
      </c>
      <c r="F953" s="24">
        <f t="shared" si="509"/>
        <v>0</v>
      </c>
      <c r="G953" s="24">
        <f t="shared" si="509"/>
        <v>0</v>
      </c>
      <c r="H953" s="25">
        <f t="shared" si="509"/>
        <v>0</v>
      </c>
      <c r="I953" s="3">
        <f t="shared" si="492"/>
        <v>0</v>
      </c>
    </row>
    <row r="954" spans="1:9" s="2" customFormat="1" hidden="1" x14ac:dyDescent="0.2">
      <c r="A954" s="27" t="s">
        <v>31</v>
      </c>
      <c r="B954" s="56" t="s">
        <v>32</v>
      </c>
      <c r="C954" s="21">
        <f>SUM(C987,C1069,C1255,C1337,C1574,C1656)</f>
        <v>0</v>
      </c>
      <c r="D954" s="21">
        <f>SUM(D987,D1069,D1255,D1337,D1574,D1656)</f>
        <v>0</v>
      </c>
      <c r="E954" s="21">
        <f>C954+D954</f>
        <v>0</v>
      </c>
      <c r="F954" s="21">
        <f>SUM(F987,F1069,F1255,F1337,F1574,F1656)</f>
        <v>0</v>
      </c>
      <c r="G954" s="21">
        <f>SUM(G987,G1069,G1255,G1337,G1574,G1656)</f>
        <v>0</v>
      </c>
      <c r="H954" s="22">
        <f>SUM(H987,H1069,H1255,H1337,H1574,H1656)</f>
        <v>0</v>
      </c>
      <c r="I954" s="3">
        <f t="shared" si="492"/>
        <v>0</v>
      </c>
    </row>
    <row r="955" spans="1:9" s="2" customFormat="1" hidden="1" x14ac:dyDescent="0.2">
      <c r="A955" s="27"/>
      <c r="B955" s="51"/>
      <c r="C955" s="21"/>
      <c r="D955" s="21"/>
      <c r="E955" s="21"/>
      <c r="F955" s="21"/>
      <c r="G955" s="21"/>
      <c r="H955" s="22"/>
      <c r="I955" s="3">
        <f t="shared" si="492"/>
        <v>0</v>
      </c>
    </row>
    <row r="956" spans="1:9" ht="25.5" x14ac:dyDescent="0.2">
      <c r="A956" s="110" t="s">
        <v>112</v>
      </c>
      <c r="B956" s="57">
        <v>60</v>
      </c>
      <c r="C956" s="24">
        <f t="shared" ref="C956:H956" si="510">SUM(C957,C964,C971)</f>
        <v>1253.6000000000001</v>
      </c>
      <c r="D956" s="24">
        <f t="shared" si="510"/>
        <v>25.2</v>
      </c>
      <c r="E956" s="24">
        <f t="shared" si="510"/>
        <v>1278.8000000000002</v>
      </c>
      <c r="F956" s="24">
        <f t="shared" si="510"/>
        <v>36257.9</v>
      </c>
      <c r="G956" s="24">
        <f t="shared" si="510"/>
        <v>20000</v>
      </c>
      <c r="H956" s="25">
        <f t="shared" si="510"/>
        <v>0</v>
      </c>
      <c r="I956" s="119">
        <f t="shared" si="492"/>
        <v>57536.700000000004</v>
      </c>
    </row>
    <row r="957" spans="1:9" ht="25.5" x14ac:dyDescent="0.2">
      <c r="A957" s="31" t="s">
        <v>113</v>
      </c>
      <c r="B957" s="58">
        <v>60</v>
      </c>
      <c r="C957" s="24">
        <f t="shared" ref="C957:H957" si="511">SUM(C961,C962,C963)</f>
        <v>1253.6000000000001</v>
      </c>
      <c r="D957" s="24">
        <f t="shared" si="511"/>
        <v>25.2</v>
      </c>
      <c r="E957" s="24">
        <f t="shared" si="511"/>
        <v>1278.8000000000002</v>
      </c>
      <c r="F957" s="24">
        <f t="shared" si="511"/>
        <v>36257.9</v>
      </c>
      <c r="G957" s="24">
        <f t="shared" si="511"/>
        <v>20000</v>
      </c>
      <c r="H957" s="25">
        <f t="shared" si="511"/>
        <v>0</v>
      </c>
      <c r="I957" s="119">
        <f t="shared" si="492"/>
        <v>57536.700000000004</v>
      </c>
    </row>
    <row r="958" spans="1:9" s="2" customFormat="1" hidden="1" x14ac:dyDescent="0.2">
      <c r="A958" s="32" t="s">
        <v>1</v>
      </c>
      <c r="B958" s="59"/>
      <c r="C958" s="24"/>
      <c r="D958" s="24"/>
      <c r="E958" s="24"/>
      <c r="F958" s="24"/>
      <c r="G958" s="24"/>
      <c r="H958" s="25"/>
      <c r="I958" s="3">
        <f t="shared" si="492"/>
        <v>0</v>
      </c>
    </row>
    <row r="959" spans="1:9" s="2" customFormat="1" x14ac:dyDescent="0.2">
      <c r="A959" s="32" t="s">
        <v>36</v>
      </c>
      <c r="B959" s="59"/>
      <c r="C959" s="24">
        <f t="shared" ref="C959:E959" si="512">C961+C962+C963-C960</f>
        <v>0</v>
      </c>
      <c r="D959" s="24">
        <f t="shared" si="512"/>
        <v>17.899999999999999</v>
      </c>
      <c r="E959" s="24">
        <f t="shared" si="512"/>
        <v>17.900000000000091</v>
      </c>
      <c r="F959" s="24">
        <f>F961+F962+F963-F960</f>
        <v>0</v>
      </c>
      <c r="G959" s="24">
        <f t="shared" ref="G959:H959" si="513">G961+G962+G963-G960</f>
        <v>0</v>
      </c>
      <c r="H959" s="25">
        <f t="shared" si="513"/>
        <v>0</v>
      </c>
      <c r="I959" s="3">
        <f t="shared" si="492"/>
        <v>17.900000000000091</v>
      </c>
    </row>
    <row r="960" spans="1:9" x14ac:dyDescent="0.2">
      <c r="A960" s="32" t="s">
        <v>37</v>
      </c>
      <c r="B960" s="59"/>
      <c r="C960" s="24">
        <f>SUM(C993,C1075,C1261,C1343,C1580,C1662)</f>
        <v>1253.5999999999999</v>
      </c>
      <c r="D960" s="24">
        <f>SUM(D993,D1075,D1261,D1343,D1580,D1662)</f>
        <v>7.3</v>
      </c>
      <c r="E960" s="24">
        <f>SUM(E993,E1075,E1261,E1343,E1580,E1662)</f>
        <v>1260.9000000000001</v>
      </c>
      <c r="F960" s="24">
        <f t="shared" ref="F960:H963" si="514">SUM(F993,F1075,F1261,F1343,F1580,F1662)</f>
        <v>36257.9</v>
      </c>
      <c r="G960" s="24">
        <f t="shared" si="514"/>
        <v>20000</v>
      </c>
      <c r="H960" s="25">
        <f t="shared" si="514"/>
        <v>0</v>
      </c>
      <c r="I960" s="119">
        <f t="shared" si="492"/>
        <v>57518.8</v>
      </c>
    </row>
    <row r="961" spans="1:9" x14ac:dyDescent="0.2">
      <c r="A961" s="20" t="s">
        <v>114</v>
      </c>
      <c r="B961" s="60" t="s">
        <v>126</v>
      </c>
      <c r="C961" s="101">
        <f t="shared" ref="C961:D963" si="515">SUM(C994,C1076,C1262,C1344,C1581,C1663)</f>
        <v>1053.4000000000001</v>
      </c>
      <c r="D961" s="101">
        <f t="shared" si="515"/>
        <v>21.2</v>
      </c>
      <c r="E961" s="101">
        <f t="shared" ref="E961:E963" si="516">C961+D961</f>
        <v>1074.6000000000001</v>
      </c>
      <c r="F961" s="101">
        <f t="shared" si="514"/>
        <v>30468.9</v>
      </c>
      <c r="G961" s="101">
        <f t="shared" si="514"/>
        <v>16806.8</v>
      </c>
      <c r="H961" s="143">
        <f t="shared" si="514"/>
        <v>0</v>
      </c>
      <c r="I961" s="119">
        <f t="shared" si="492"/>
        <v>48350.3</v>
      </c>
    </row>
    <row r="962" spans="1:9" s="2" customFormat="1" hidden="1" x14ac:dyDescent="0.2">
      <c r="A962" s="20" t="s">
        <v>106</v>
      </c>
      <c r="B962" s="60" t="s">
        <v>116</v>
      </c>
      <c r="C962" s="21">
        <f t="shared" si="515"/>
        <v>0</v>
      </c>
      <c r="D962" s="21">
        <f t="shared" si="515"/>
        <v>0</v>
      </c>
      <c r="E962" s="21">
        <f t="shared" si="516"/>
        <v>0</v>
      </c>
      <c r="F962" s="21">
        <f t="shared" si="514"/>
        <v>0</v>
      </c>
      <c r="G962" s="21">
        <f t="shared" si="514"/>
        <v>0</v>
      </c>
      <c r="H962" s="22">
        <f t="shared" si="514"/>
        <v>0</v>
      </c>
      <c r="I962" s="3">
        <f t="shared" si="492"/>
        <v>0</v>
      </c>
    </row>
    <row r="963" spans="1:9" x14ac:dyDescent="0.2">
      <c r="A963" s="20" t="s">
        <v>108</v>
      </c>
      <c r="B963" s="61" t="s">
        <v>127</v>
      </c>
      <c r="C963" s="101">
        <f t="shared" si="515"/>
        <v>200.20000000000002</v>
      </c>
      <c r="D963" s="101">
        <f t="shared" si="515"/>
        <v>4</v>
      </c>
      <c r="E963" s="101">
        <f t="shared" si="516"/>
        <v>204.20000000000002</v>
      </c>
      <c r="F963" s="101">
        <f t="shared" si="514"/>
        <v>5789</v>
      </c>
      <c r="G963" s="101">
        <f t="shared" si="514"/>
        <v>3193.2</v>
      </c>
      <c r="H963" s="143">
        <f t="shared" si="514"/>
        <v>0</v>
      </c>
      <c r="I963" s="119">
        <f t="shared" si="492"/>
        <v>9186.4</v>
      </c>
    </row>
    <row r="964" spans="1:9" s="2" customFormat="1" hidden="1" x14ac:dyDescent="0.2">
      <c r="A964" s="31" t="s">
        <v>44</v>
      </c>
      <c r="B964" s="62" t="s">
        <v>45</v>
      </c>
      <c r="C964" s="24">
        <f t="shared" ref="C964:H964" si="517">SUM(C968,C969,C970)</f>
        <v>0</v>
      </c>
      <c r="D964" s="24">
        <f t="shared" si="517"/>
        <v>0</v>
      </c>
      <c r="E964" s="24">
        <f t="shared" si="517"/>
        <v>0</v>
      </c>
      <c r="F964" s="24">
        <f t="shared" si="517"/>
        <v>0</v>
      </c>
      <c r="G964" s="24">
        <f t="shared" si="517"/>
        <v>0</v>
      </c>
      <c r="H964" s="25">
        <f t="shared" si="517"/>
        <v>0</v>
      </c>
      <c r="I964" s="3">
        <f t="shared" si="492"/>
        <v>0</v>
      </c>
    </row>
    <row r="965" spans="1:9" s="2" customFormat="1" hidden="1" x14ac:dyDescent="0.2">
      <c r="A965" s="82" t="s">
        <v>1</v>
      </c>
      <c r="B965" s="62"/>
      <c r="C965" s="24"/>
      <c r="D965" s="24"/>
      <c r="E965" s="24"/>
      <c r="F965" s="24"/>
      <c r="G965" s="24"/>
      <c r="H965" s="25"/>
      <c r="I965" s="3">
        <f t="shared" si="492"/>
        <v>0</v>
      </c>
    </row>
    <row r="966" spans="1:9" s="2" customFormat="1" hidden="1" x14ac:dyDescent="0.2">
      <c r="A966" s="32" t="s">
        <v>36</v>
      </c>
      <c r="B966" s="59"/>
      <c r="C966" s="24">
        <f t="shared" ref="C966:H966" si="518">C968+C969+C970-C967</f>
        <v>0</v>
      </c>
      <c r="D966" s="24">
        <f t="shared" si="518"/>
        <v>0</v>
      </c>
      <c r="E966" s="24">
        <f t="shared" si="518"/>
        <v>0</v>
      </c>
      <c r="F966" s="24">
        <f t="shared" si="518"/>
        <v>0</v>
      </c>
      <c r="G966" s="24">
        <f t="shared" si="518"/>
        <v>0</v>
      </c>
      <c r="H966" s="25">
        <f t="shared" si="518"/>
        <v>0</v>
      </c>
      <c r="I966" s="3">
        <f t="shared" si="492"/>
        <v>0</v>
      </c>
    </row>
    <row r="967" spans="1:9" s="2" customFormat="1" hidden="1" x14ac:dyDescent="0.2">
      <c r="A967" s="32" t="s">
        <v>37</v>
      </c>
      <c r="B967" s="59"/>
      <c r="C967" s="24">
        <f t="shared" ref="C967:H970" si="519">SUM(C1000,C1082,C1268,C1350,C1587,C1669)</f>
        <v>0</v>
      </c>
      <c r="D967" s="24">
        <f t="shared" si="519"/>
        <v>0</v>
      </c>
      <c r="E967" s="24">
        <f t="shared" si="519"/>
        <v>0</v>
      </c>
      <c r="F967" s="24">
        <f t="shared" si="519"/>
        <v>0</v>
      </c>
      <c r="G967" s="24">
        <f t="shared" si="519"/>
        <v>0</v>
      </c>
      <c r="H967" s="25">
        <f t="shared" si="519"/>
        <v>0</v>
      </c>
      <c r="I967" s="3">
        <f t="shared" si="492"/>
        <v>0</v>
      </c>
    </row>
    <row r="968" spans="1:9" s="2" customFormat="1" hidden="1" x14ac:dyDescent="0.2">
      <c r="A968" s="20" t="s">
        <v>38</v>
      </c>
      <c r="B968" s="61" t="s">
        <v>46</v>
      </c>
      <c r="C968" s="21">
        <f t="shared" si="519"/>
        <v>0</v>
      </c>
      <c r="D968" s="21">
        <f t="shared" si="519"/>
        <v>0</v>
      </c>
      <c r="E968" s="21">
        <f t="shared" ref="E968:E970" si="520">C968+D968</f>
        <v>0</v>
      </c>
      <c r="F968" s="21">
        <f t="shared" si="519"/>
        <v>0</v>
      </c>
      <c r="G968" s="21">
        <f t="shared" si="519"/>
        <v>0</v>
      </c>
      <c r="H968" s="22">
        <f t="shared" si="519"/>
        <v>0</v>
      </c>
      <c r="I968" s="3">
        <f t="shared" si="492"/>
        <v>0</v>
      </c>
    </row>
    <row r="969" spans="1:9" s="2" customFormat="1" hidden="1" x14ac:dyDescent="0.2">
      <c r="A969" s="20" t="s">
        <v>40</v>
      </c>
      <c r="B969" s="61" t="s">
        <v>47</v>
      </c>
      <c r="C969" s="21">
        <f t="shared" si="519"/>
        <v>0</v>
      </c>
      <c r="D969" s="21">
        <f t="shared" si="519"/>
        <v>0</v>
      </c>
      <c r="E969" s="21">
        <f t="shared" si="520"/>
        <v>0</v>
      </c>
      <c r="F969" s="21">
        <f t="shared" si="519"/>
        <v>0</v>
      </c>
      <c r="G969" s="21">
        <f t="shared" si="519"/>
        <v>0</v>
      </c>
      <c r="H969" s="22">
        <f t="shared" si="519"/>
        <v>0</v>
      </c>
      <c r="I969" s="3">
        <f t="shared" si="492"/>
        <v>0</v>
      </c>
    </row>
    <row r="970" spans="1:9" s="2" customFormat="1" hidden="1" x14ac:dyDescent="0.2">
      <c r="A970" s="20" t="s">
        <v>42</v>
      </c>
      <c r="B970" s="61" t="s">
        <v>48</v>
      </c>
      <c r="C970" s="21">
        <v>0</v>
      </c>
      <c r="D970" s="21">
        <f t="shared" si="519"/>
        <v>0</v>
      </c>
      <c r="E970" s="21">
        <f t="shared" si="520"/>
        <v>0</v>
      </c>
      <c r="F970" s="21">
        <f t="shared" si="519"/>
        <v>0</v>
      </c>
      <c r="G970" s="21">
        <f t="shared" si="519"/>
        <v>0</v>
      </c>
      <c r="H970" s="22">
        <f t="shared" si="519"/>
        <v>0</v>
      </c>
      <c r="I970" s="3">
        <f t="shared" si="492"/>
        <v>0</v>
      </c>
    </row>
    <row r="971" spans="1:9" s="2" customFormat="1" hidden="1" x14ac:dyDescent="0.2">
      <c r="A971" s="31" t="s">
        <v>49</v>
      </c>
      <c r="B971" s="63" t="s">
        <v>50</v>
      </c>
      <c r="C971" s="24">
        <f t="shared" ref="C971:H971" si="521">SUM(C975,C976,C977)</f>
        <v>0</v>
      </c>
      <c r="D971" s="24">
        <f t="shared" si="521"/>
        <v>0</v>
      </c>
      <c r="E971" s="24">
        <f t="shared" si="521"/>
        <v>0</v>
      </c>
      <c r="F971" s="24">
        <f t="shared" si="521"/>
        <v>0</v>
      </c>
      <c r="G971" s="24">
        <f t="shared" si="521"/>
        <v>0</v>
      </c>
      <c r="H971" s="25">
        <f t="shared" si="521"/>
        <v>0</v>
      </c>
      <c r="I971" s="3">
        <f t="shared" si="492"/>
        <v>0</v>
      </c>
    </row>
    <row r="972" spans="1:9" s="2" customFormat="1" hidden="1" x14ac:dyDescent="0.2">
      <c r="A972" s="82" t="s">
        <v>1</v>
      </c>
      <c r="B972" s="63"/>
      <c r="C972" s="24"/>
      <c r="D972" s="24"/>
      <c r="E972" s="24"/>
      <c r="F972" s="24"/>
      <c r="G972" s="24"/>
      <c r="H972" s="25"/>
      <c r="I972" s="3">
        <f t="shared" si="492"/>
        <v>0</v>
      </c>
    </row>
    <row r="973" spans="1:9" s="2" customFormat="1" hidden="1" x14ac:dyDescent="0.2">
      <c r="A973" s="32" t="s">
        <v>36</v>
      </c>
      <c r="B973" s="59"/>
      <c r="C973" s="24">
        <f t="shared" ref="C973:H973" si="522">C975+C976+C977-C974</f>
        <v>0</v>
      </c>
      <c r="D973" s="24">
        <f t="shared" si="522"/>
        <v>0</v>
      </c>
      <c r="E973" s="24">
        <f t="shared" si="522"/>
        <v>0</v>
      </c>
      <c r="F973" s="24">
        <f t="shared" si="522"/>
        <v>0</v>
      </c>
      <c r="G973" s="24">
        <f t="shared" si="522"/>
        <v>0</v>
      </c>
      <c r="H973" s="25">
        <f t="shared" si="522"/>
        <v>0</v>
      </c>
      <c r="I973" s="3">
        <f t="shared" si="492"/>
        <v>0</v>
      </c>
    </row>
    <row r="974" spans="1:9" s="2" customFormat="1" hidden="1" x14ac:dyDescent="0.2">
      <c r="A974" s="32" t="s">
        <v>37</v>
      </c>
      <c r="B974" s="59"/>
      <c r="C974" s="24">
        <f t="shared" ref="C974:H977" si="523">SUM(C1007,C1089,C1275,C1357,C1594,C1676)</f>
        <v>0</v>
      </c>
      <c r="D974" s="24">
        <f t="shared" si="523"/>
        <v>0</v>
      </c>
      <c r="E974" s="24">
        <f t="shared" si="523"/>
        <v>0</v>
      </c>
      <c r="F974" s="24">
        <f t="shared" si="523"/>
        <v>0</v>
      </c>
      <c r="G974" s="24">
        <f t="shared" si="523"/>
        <v>0</v>
      </c>
      <c r="H974" s="25">
        <f t="shared" si="523"/>
        <v>0</v>
      </c>
      <c r="I974" s="3">
        <f t="shared" si="492"/>
        <v>0</v>
      </c>
    </row>
    <row r="975" spans="1:9" s="2" customFormat="1" hidden="1" x14ac:dyDescent="0.2">
      <c r="A975" s="20" t="s">
        <v>38</v>
      </c>
      <c r="B975" s="61" t="s">
        <v>51</v>
      </c>
      <c r="C975" s="21">
        <f t="shared" si="523"/>
        <v>0</v>
      </c>
      <c r="D975" s="21">
        <f t="shared" si="523"/>
        <v>0</v>
      </c>
      <c r="E975" s="21">
        <f t="shared" ref="E975:E977" si="524">C975+D975</f>
        <v>0</v>
      </c>
      <c r="F975" s="21">
        <f t="shared" si="523"/>
        <v>0</v>
      </c>
      <c r="G975" s="21">
        <f t="shared" si="523"/>
        <v>0</v>
      </c>
      <c r="H975" s="22">
        <f t="shared" si="523"/>
        <v>0</v>
      </c>
      <c r="I975" s="3">
        <f t="shared" si="492"/>
        <v>0</v>
      </c>
    </row>
    <row r="976" spans="1:9" s="2" customFormat="1" hidden="1" x14ac:dyDescent="0.2">
      <c r="A976" s="20" t="s">
        <v>40</v>
      </c>
      <c r="B976" s="61" t="s">
        <v>52</v>
      </c>
      <c r="C976" s="21">
        <f t="shared" si="523"/>
        <v>0</v>
      </c>
      <c r="D976" s="21">
        <f t="shared" si="523"/>
        <v>0</v>
      </c>
      <c r="E976" s="21">
        <f t="shared" si="524"/>
        <v>0</v>
      </c>
      <c r="F976" s="21">
        <f t="shared" si="523"/>
        <v>0</v>
      </c>
      <c r="G976" s="21">
        <f t="shared" si="523"/>
        <v>0</v>
      </c>
      <c r="H976" s="22">
        <f t="shared" si="523"/>
        <v>0</v>
      </c>
      <c r="I976" s="3">
        <f t="shared" si="492"/>
        <v>0</v>
      </c>
    </row>
    <row r="977" spans="1:9" s="2" customFormat="1" hidden="1" x14ac:dyDescent="0.2">
      <c r="A977" s="20" t="s">
        <v>42</v>
      </c>
      <c r="B977" s="61" t="s">
        <v>53</v>
      </c>
      <c r="C977" s="21">
        <v>0</v>
      </c>
      <c r="D977" s="21">
        <f t="shared" si="523"/>
        <v>0</v>
      </c>
      <c r="E977" s="21">
        <f t="shared" si="524"/>
        <v>0</v>
      </c>
      <c r="F977" s="21">
        <f t="shared" si="523"/>
        <v>0</v>
      </c>
      <c r="G977" s="21">
        <f t="shared" si="523"/>
        <v>0</v>
      </c>
      <c r="H977" s="22">
        <f t="shared" si="523"/>
        <v>0</v>
      </c>
      <c r="I977" s="3">
        <f t="shared" si="492"/>
        <v>0</v>
      </c>
    </row>
    <row r="978" spans="1:9" s="2" customFormat="1" hidden="1" x14ac:dyDescent="0.2">
      <c r="A978" s="83"/>
      <c r="B978" s="95"/>
      <c r="C978" s="21"/>
      <c r="D978" s="21"/>
      <c r="E978" s="21"/>
      <c r="F978" s="21"/>
      <c r="G978" s="21"/>
      <c r="H978" s="22"/>
      <c r="I978" s="3">
        <f t="shared" si="492"/>
        <v>0</v>
      </c>
    </row>
    <row r="979" spans="1:9" s="2" customFormat="1" hidden="1" x14ac:dyDescent="0.2">
      <c r="A979" s="26" t="s">
        <v>54</v>
      </c>
      <c r="B979" s="63" t="s">
        <v>55</v>
      </c>
      <c r="C979" s="24">
        <v>0</v>
      </c>
      <c r="D979" s="24">
        <f>SUM(D1012,D1094,D1280,D1362,D1599,D1681)</f>
        <v>0</v>
      </c>
      <c r="E979" s="24">
        <f>C979+D979</f>
        <v>0</v>
      </c>
      <c r="F979" s="24">
        <f>SUM(F1012,F1094,F1280,F1362,F1599,F1681)</f>
        <v>0</v>
      </c>
      <c r="G979" s="24">
        <f>SUM(G1012,G1094,G1280,G1362,G1599,G1681)</f>
        <v>0</v>
      </c>
      <c r="H979" s="25">
        <f>SUM(H1012,H1094,H1280,H1362,H1599,H1681)</f>
        <v>0</v>
      </c>
      <c r="I979" s="3">
        <f t="shared" si="492"/>
        <v>0</v>
      </c>
    </row>
    <row r="980" spans="1:9" s="2" customFormat="1" hidden="1" x14ac:dyDescent="0.2">
      <c r="A980" s="83"/>
      <c r="B980" s="95"/>
      <c r="C980" s="21"/>
      <c r="D980" s="21"/>
      <c r="E980" s="21"/>
      <c r="F980" s="21"/>
      <c r="G980" s="21"/>
      <c r="H980" s="22"/>
      <c r="I980" s="3">
        <f t="shared" si="492"/>
        <v>0</v>
      </c>
    </row>
    <row r="981" spans="1:9" s="2" customFormat="1" x14ac:dyDescent="0.2">
      <c r="A981" s="26" t="s">
        <v>56</v>
      </c>
      <c r="B981" s="63"/>
      <c r="C981" s="24">
        <v>0</v>
      </c>
      <c r="D981" s="24">
        <f t="shared" ref="D981:H981" si="525">D931-D952</f>
        <v>0</v>
      </c>
      <c r="E981" s="24">
        <f t="shared" si="525"/>
        <v>0</v>
      </c>
      <c r="F981" s="24">
        <f t="shared" si="525"/>
        <v>0</v>
      </c>
      <c r="G981" s="24">
        <f t="shared" si="525"/>
        <v>0</v>
      </c>
      <c r="H981" s="25">
        <f t="shared" si="525"/>
        <v>0</v>
      </c>
      <c r="I981" s="3">
        <f t="shared" si="492"/>
        <v>0</v>
      </c>
    </row>
    <row r="982" spans="1:9" s="2" customFormat="1" hidden="1" x14ac:dyDescent="0.2">
      <c r="A982" s="84"/>
      <c r="B982" s="94"/>
      <c r="C982" s="21"/>
      <c r="D982" s="21"/>
      <c r="E982" s="21"/>
      <c r="F982" s="21"/>
      <c r="G982" s="21"/>
      <c r="H982" s="22"/>
      <c r="I982" s="3">
        <f t="shared" si="492"/>
        <v>0</v>
      </c>
    </row>
    <row r="983" spans="1:9" s="2" customFormat="1" hidden="1" x14ac:dyDescent="0.2">
      <c r="A983" s="81" t="s">
        <v>1</v>
      </c>
      <c r="B983" s="95"/>
      <c r="C983" s="21"/>
      <c r="D983" s="21"/>
      <c r="E983" s="21"/>
      <c r="F983" s="21"/>
      <c r="G983" s="21"/>
      <c r="H983" s="22"/>
      <c r="I983" s="3">
        <f t="shared" si="492"/>
        <v>0</v>
      </c>
    </row>
    <row r="984" spans="1:9" s="142" customFormat="1" x14ac:dyDescent="0.2">
      <c r="A984" s="144" t="s">
        <v>59</v>
      </c>
      <c r="B984" s="145" t="s">
        <v>60</v>
      </c>
      <c r="C984" s="146">
        <f t="shared" ref="C984" si="526">SUM(C1014)</f>
        <v>932.3</v>
      </c>
      <c r="D984" s="146">
        <f t="shared" ref="D984:H984" si="527">SUM(D1014)</f>
        <v>0</v>
      </c>
      <c r="E984" s="146">
        <f t="shared" si="527"/>
        <v>932.3</v>
      </c>
      <c r="F984" s="146">
        <f t="shared" si="527"/>
        <v>10000</v>
      </c>
      <c r="G984" s="146">
        <f t="shared" si="527"/>
        <v>10000</v>
      </c>
      <c r="H984" s="147">
        <f t="shared" si="527"/>
        <v>0</v>
      </c>
      <c r="I984" s="119">
        <f t="shared" si="492"/>
        <v>20932.3</v>
      </c>
    </row>
    <row r="985" spans="1:9" x14ac:dyDescent="0.2">
      <c r="A985" s="148" t="s">
        <v>80</v>
      </c>
      <c r="B985" s="149"/>
      <c r="C985" s="150">
        <f t="shared" ref="C985:H985" si="528">SUM(C986,C989,C1012)</f>
        <v>0</v>
      </c>
      <c r="D985" s="150">
        <f t="shared" si="528"/>
        <v>0</v>
      </c>
      <c r="E985" s="150">
        <f t="shared" si="528"/>
        <v>932.3</v>
      </c>
      <c r="F985" s="150">
        <f t="shared" si="528"/>
        <v>10000</v>
      </c>
      <c r="G985" s="150">
        <f t="shared" si="528"/>
        <v>10000</v>
      </c>
      <c r="H985" s="151">
        <f t="shared" si="528"/>
        <v>0</v>
      </c>
      <c r="I985" s="119">
        <f t="shared" si="492"/>
        <v>20932.3</v>
      </c>
    </row>
    <row r="986" spans="1:9" s="2" customFormat="1" hidden="1" x14ac:dyDescent="0.2">
      <c r="A986" s="31" t="s">
        <v>30</v>
      </c>
      <c r="B986" s="55">
        <v>20</v>
      </c>
      <c r="C986" s="24">
        <v>0</v>
      </c>
      <c r="D986" s="24">
        <f t="shared" ref="D986:H986" si="529">SUM(D987)</f>
        <v>0</v>
      </c>
      <c r="E986" s="24">
        <f t="shared" si="529"/>
        <v>0</v>
      </c>
      <c r="F986" s="24">
        <f t="shared" si="529"/>
        <v>0</v>
      </c>
      <c r="G986" s="24">
        <f t="shared" si="529"/>
        <v>0</v>
      </c>
      <c r="H986" s="25">
        <f t="shared" si="529"/>
        <v>0</v>
      </c>
      <c r="I986" s="3">
        <f t="shared" si="492"/>
        <v>0</v>
      </c>
    </row>
    <row r="987" spans="1:9" s="2" customFormat="1" hidden="1" x14ac:dyDescent="0.2">
      <c r="A987" s="27" t="s">
        <v>31</v>
      </c>
      <c r="B987" s="56" t="s">
        <v>32</v>
      </c>
      <c r="C987" s="21">
        <v>0</v>
      </c>
      <c r="D987" s="21">
        <f>D1037</f>
        <v>0</v>
      </c>
      <c r="E987" s="21">
        <f>C987+D987</f>
        <v>0</v>
      </c>
      <c r="F987" s="21">
        <f t="shared" ref="F987:H987" si="530">F1037</f>
        <v>0</v>
      </c>
      <c r="G987" s="21">
        <f t="shared" si="530"/>
        <v>0</v>
      </c>
      <c r="H987" s="22">
        <f t="shared" si="530"/>
        <v>0</v>
      </c>
      <c r="I987" s="3">
        <f t="shared" si="492"/>
        <v>0</v>
      </c>
    </row>
    <row r="988" spans="1:9" s="2" customFormat="1" hidden="1" x14ac:dyDescent="0.2">
      <c r="A988" s="27"/>
      <c r="B988" s="51"/>
      <c r="C988" s="21"/>
      <c r="D988" s="21"/>
      <c r="E988" s="21"/>
      <c r="F988" s="21"/>
      <c r="G988" s="21"/>
      <c r="H988" s="22"/>
      <c r="I988" s="3">
        <f t="shared" si="492"/>
        <v>0</v>
      </c>
    </row>
    <row r="989" spans="1:9" ht="25.5" x14ac:dyDescent="0.2">
      <c r="A989" s="110" t="s">
        <v>112</v>
      </c>
      <c r="B989" s="57">
        <v>60</v>
      </c>
      <c r="C989" s="24">
        <f t="shared" ref="C989:H989" si="531">SUM(C990,C997,C1004)</f>
        <v>0</v>
      </c>
      <c r="D989" s="24">
        <f t="shared" si="531"/>
        <v>0</v>
      </c>
      <c r="E989" s="24">
        <f t="shared" si="531"/>
        <v>932.3</v>
      </c>
      <c r="F989" s="24">
        <f t="shared" si="531"/>
        <v>10000</v>
      </c>
      <c r="G989" s="24">
        <f t="shared" si="531"/>
        <v>10000</v>
      </c>
      <c r="H989" s="25">
        <f t="shared" si="531"/>
        <v>0</v>
      </c>
      <c r="I989" s="119">
        <f t="shared" si="492"/>
        <v>20932.3</v>
      </c>
    </row>
    <row r="990" spans="1:9" ht="25.5" x14ac:dyDescent="0.2">
      <c r="A990" s="31" t="s">
        <v>113</v>
      </c>
      <c r="B990" s="58">
        <v>60</v>
      </c>
      <c r="C990" s="24">
        <v>0</v>
      </c>
      <c r="D990" s="24">
        <f t="shared" ref="D990:H990" si="532">SUM(D994,D995,D996)</f>
        <v>0</v>
      </c>
      <c r="E990" s="24">
        <f t="shared" si="532"/>
        <v>932.3</v>
      </c>
      <c r="F990" s="24">
        <f t="shared" si="532"/>
        <v>10000</v>
      </c>
      <c r="G990" s="24">
        <f t="shared" si="532"/>
        <v>10000</v>
      </c>
      <c r="H990" s="25">
        <f t="shared" si="532"/>
        <v>0</v>
      </c>
      <c r="I990" s="119">
        <f t="shared" si="492"/>
        <v>20932.3</v>
      </c>
    </row>
    <row r="991" spans="1:9" s="2" customFormat="1" hidden="1" x14ac:dyDescent="0.2">
      <c r="A991" s="32" t="s">
        <v>1</v>
      </c>
      <c r="B991" s="59"/>
      <c r="C991" s="24"/>
      <c r="D991" s="24"/>
      <c r="E991" s="24"/>
      <c r="F991" s="24"/>
      <c r="G991" s="24"/>
      <c r="H991" s="25"/>
      <c r="I991" s="3">
        <f t="shared" si="492"/>
        <v>0</v>
      </c>
    </row>
    <row r="992" spans="1:9" s="2" customFormat="1" hidden="1" x14ac:dyDescent="0.2">
      <c r="A992" s="113" t="s">
        <v>36</v>
      </c>
      <c r="B992" s="114"/>
      <c r="C992" s="111">
        <f t="shared" ref="C992:H992" si="533">C994+C995+C996-C993</f>
        <v>0</v>
      </c>
      <c r="D992" s="111">
        <f t="shared" si="533"/>
        <v>0</v>
      </c>
      <c r="E992" s="111">
        <f t="shared" si="533"/>
        <v>0</v>
      </c>
      <c r="F992" s="111">
        <f t="shared" si="533"/>
        <v>0</v>
      </c>
      <c r="G992" s="111">
        <f t="shared" si="533"/>
        <v>0</v>
      </c>
      <c r="H992" s="112">
        <f t="shared" si="533"/>
        <v>0</v>
      </c>
      <c r="I992" s="3">
        <f t="shared" si="492"/>
        <v>0</v>
      </c>
    </row>
    <row r="993" spans="1:9" x14ac:dyDescent="0.2">
      <c r="A993" s="32" t="s">
        <v>37</v>
      </c>
      <c r="B993" s="59"/>
      <c r="C993" s="24">
        <f t="shared" ref="C993:H995" si="534">C1043</f>
        <v>932.3</v>
      </c>
      <c r="D993" s="24">
        <f t="shared" si="534"/>
        <v>0</v>
      </c>
      <c r="E993" s="24">
        <f t="shared" si="534"/>
        <v>932.3</v>
      </c>
      <c r="F993" s="24">
        <f t="shared" si="534"/>
        <v>10000</v>
      </c>
      <c r="G993" s="24">
        <f t="shared" si="534"/>
        <v>10000</v>
      </c>
      <c r="H993" s="25">
        <f t="shared" si="534"/>
        <v>0</v>
      </c>
      <c r="I993" s="119">
        <f t="shared" si="492"/>
        <v>20932.3</v>
      </c>
    </row>
    <row r="994" spans="1:9" x14ac:dyDescent="0.2">
      <c r="A994" s="20" t="s">
        <v>114</v>
      </c>
      <c r="B994" s="60" t="s">
        <v>126</v>
      </c>
      <c r="C994" s="101">
        <f t="shared" si="534"/>
        <v>783.4</v>
      </c>
      <c r="D994" s="101">
        <f t="shared" si="534"/>
        <v>0</v>
      </c>
      <c r="E994" s="101">
        <f t="shared" si="534"/>
        <v>783.4</v>
      </c>
      <c r="F994" s="101">
        <f t="shared" si="534"/>
        <v>8403.4</v>
      </c>
      <c r="G994" s="101">
        <f t="shared" si="534"/>
        <v>8403.4</v>
      </c>
      <c r="H994" s="143">
        <f t="shared" si="534"/>
        <v>0</v>
      </c>
      <c r="I994" s="119">
        <f t="shared" si="492"/>
        <v>17590.199999999997</v>
      </c>
    </row>
    <row r="995" spans="1:9" s="2" customFormat="1" hidden="1" x14ac:dyDescent="0.2">
      <c r="A995" s="20" t="s">
        <v>106</v>
      </c>
      <c r="B995" s="60" t="s">
        <v>116</v>
      </c>
      <c r="C995" s="21">
        <v>0</v>
      </c>
      <c r="D995" s="21">
        <f t="shared" si="534"/>
        <v>0</v>
      </c>
      <c r="E995" s="21">
        <f t="shared" ref="E995" si="535">C995+D995</f>
        <v>0</v>
      </c>
      <c r="F995" s="21">
        <f t="shared" si="534"/>
        <v>0</v>
      </c>
      <c r="G995" s="21">
        <f t="shared" si="534"/>
        <v>0</v>
      </c>
      <c r="H995" s="22">
        <f t="shared" si="534"/>
        <v>0</v>
      </c>
      <c r="I995" s="3">
        <f t="shared" si="492"/>
        <v>0</v>
      </c>
    </row>
    <row r="996" spans="1:9" x14ac:dyDescent="0.2">
      <c r="A996" s="20" t="s">
        <v>108</v>
      </c>
      <c r="B996" s="61" t="s">
        <v>127</v>
      </c>
      <c r="C996" s="101">
        <f t="shared" ref="C996:H996" si="536">C1046</f>
        <v>148.9</v>
      </c>
      <c r="D996" s="101">
        <f t="shared" si="536"/>
        <v>0</v>
      </c>
      <c r="E996" s="101">
        <f t="shared" si="536"/>
        <v>148.9</v>
      </c>
      <c r="F996" s="101">
        <f t="shared" si="536"/>
        <v>1596.6</v>
      </c>
      <c r="G996" s="101">
        <f t="shared" si="536"/>
        <v>1596.6</v>
      </c>
      <c r="H996" s="143">
        <f t="shared" si="536"/>
        <v>0</v>
      </c>
      <c r="I996" s="119">
        <f t="shared" si="492"/>
        <v>3342.1</v>
      </c>
    </row>
    <row r="997" spans="1:9" s="2" customFormat="1" hidden="1" x14ac:dyDescent="0.2">
      <c r="A997" s="31" t="s">
        <v>44</v>
      </c>
      <c r="B997" s="62" t="s">
        <v>45</v>
      </c>
      <c r="C997" s="24">
        <f t="shared" ref="C997:H997" si="537">SUM(C1001,C1002,C1003)</f>
        <v>0</v>
      </c>
      <c r="D997" s="24">
        <f t="shared" si="537"/>
        <v>0</v>
      </c>
      <c r="E997" s="24">
        <f t="shared" si="537"/>
        <v>0</v>
      </c>
      <c r="F997" s="24">
        <f t="shared" si="537"/>
        <v>0</v>
      </c>
      <c r="G997" s="24">
        <f t="shared" si="537"/>
        <v>0</v>
      </c>
      <c r="H997" s="25">
        <f t="shared" si="537"/>
        <v>0</v>
      </c>
      <c r="I997" s="3">
        <f t="shared" si="492"/>
        <v>0</v>
      </c>
    </row>
    <row r="998" spans="1:9" s="2" customFormat="1" hidden="1" x14ac:dyDescent="0.2">
      <c r="A998" s="82" t="s">
        <v>1</v>
      </c>
      <c r="B998" s="62"/>
      <c r="C998" s="24"/>
      <c r="D998" s="24"/>
      <c r="E998" s="24"/>
      <c r="F998" s="24"/>
      <c r="G998" s="24"/>
      <c r="H998" s="25"/>
      <c r="I998" s="3">
        <f t="shared" si="492"/>
        <v>0</v>
      </c>
    </row>
    <row r="999" spans="1:9" s="2" customFormat="1" hidden="1" x14ac:dyDescent="0.2">
      <c r="A999" s="32" t="s">
        <v>36</v>
      </c>
      <c r="B999" s="59"/>
      <c r="C999" s="24">
        <f t="shared" ref="C999:H999" si="538">C1001+C1002+C1003-C1000</f>
        <v>0</v>
      </c>
      <c r="D999" s="24">
        <f t="shared" si="538"/>
        <v>0</v>
      </c>
      <c r="E999" s="24">
        <f t="shared" si="538"/>
        <v>0</v>
      </c>
      <c r="F999" s="24">
        <f t="shared" si="538"/>
        <v>0</v>
      </c>
      <c r="G999" s="24">
        <f t="shared" si="538"/>
        <v>0</v>
      </c>
      <c r="H999" s="25">
        <f t="shared" si="538"/>
        <v>0</v>
      </c>
      <c r="I999" s="3">
        <f t="shared" ref="I999:I1062" si="539">SUM(E999:H999)</f>
        <v>0</v>
      </c>
    </row>
    <row r="1000" spans="1:9" s="2" customFormat="1" hidden="1" x14ac:dyDescent="0.2">
      <c r="A1000" s="32" t="s">
        <v>37</v>
      </c>
      <c r="B1000" s="59"/>
      <c r="C1000" s="24">
        <f t="shared" ref="C1000:H1003" si="540">C1050</f>
        <v>0</v>
      </c>
      <c r="D1000" s="24">
        <f t="shared" si="540"/>
        <v>0</v>
      </c>
      <c r="E1000" s="24">
        <f t="shared" si="540"/>
        <v>0</v>
      </c>
      <c r="F1000" s="24">
        <f t="shared" si="540"/>
        <v>0</v>
      </c>
      <c r="G1000" s="24">
        <f t="shared" si="540"/>
        <v>0</v>
      </c>
      <c r="H1000" s="25">
        <f t="shared" si="540"/>
        <v>0</v>
      </c>
      <c r="I1000" s="3">
        <f t="shared" si="539"/>
        <v>0</v>
      </c>
    </row>
    <row r="1001" spans="1:9" s="2" customFormat="1" hidden="1" x14ac:dyDescent="0.2">
      <c r="A1001" s="20" t="s">
        <v>38</v>
      </c>
      <c r="B1001" s="61" t="s">
        <v>46</v>
      </c>
      <c r="C1001" s="21">
        <f t="shared" si="540"/>
        <v>0</v>
      </c>
      <c r="D1001" s="21">
        <f t="shared" si="540"/>
        <v>0</v>
      </c>
      <c r="E1001" s="21">
        <f t="shared" ref="E1001:E1003" si="541">C1001+D1001</f>
        <v>0</v>
      </c>
      <c r="F1001" s="21">
        <f t="shared" si="540"/>
        <v>0</v>
      </c>
      <c r="G1001" s="21">
        <f t="shared" si="540"/>
        <v>0</v>
      </c>
      <c r="H1001" s="22">
        <f t="shared" si="540"/>
        <v>0</v>
      </c>
      <c r="I1001" s="3">
        <f t="shared" si="539"/>
        <v>0</v>
      </c>
    </row>
    <row r="1002" spans="1:9" s="2" customFormat="1" hidden="1" x14ac:dyDescent="0.2">
      <c r="A1002" s="20" t="s">
        <v>40</v>
      </c>
      <c r="B1002" s="61" t="s">
        <v>47</v>
      </c>
      <c r="C1002" s="21">
        <f t="shared" si="540"/>
        <v>0</v>
      </c>
      <c r="D1002" s="21">
        <f t="shared" si="540"/>
        <v>0</v>
      </c>
      <c r="E1002" s="21">
        <f t="shared" si="541"/>
        <v>0</v>
      </c>
      <c r="F1002" s="21">
        <f t="shared" si="540"/>
        <v>0</v>
      </c>
      <c r="G1002" s="21">
        <f t="shared" si="540"/>
        <v>0</v>
      </c>
      <c r="H1002" s="22">
        <f t="shared" si="540"/>
        <v>0</v>
      </c>
      <c r="I1002" s="3">
        <f t="shared" si="539"/>
        <v>0</v>
      </c>
    </row>
    <row r="1003" spans="1:9" s="2" customFormat="1" hidden="1" x14ac:dyDescent="0.2">
      <c r="A1003" s="20" t="s">
        <v>42</v>
      </c>
      <c r="B1003" s="61" t="s">
        <v>48</v>
      </c>
      <c r="C1003" s="21">
        <v>0</v>
      </c>
      <c r="D1003" s="21">
        <f t="shared" si="540"/>
        <v>0</v>
      </c>
      <c r="E1003" s="21">
        <f t="shared" si="541"/>
        <v>0</v>
      </c>
      <c r="F1003" s="21">
        <f t="shared" si="540"/>
        <v>0</v>
      </c>
      <c r="G1003" s="21">
        <f t="shared" si="540"/>
        <v>0</v>
      </c>
      <c r="H1003" s="22">
        <f t="shared" si="540"/>
        <v>0</v>
      </c>
      <c r="I1003" s="3">
        <f t="shared" si="539"/>
        <v>0</v>
      </c>
    </row>
    <row r="1004" spans="1:9" s="2" customFormat="1" hidden="1" x14ac:dyDescent="0.2">
      <c r="A1004" s="31" t="s">
        <v>49</v>
      </c>
      <c r="B1004" s="63" t="s">
        <v>50</v>
      </c>
      <c r="C1004" s="24">
        <v>0</v>
      </c>
      <c r="D1004" s="24">
        <f t="shared" ref="D1004:H1004" si="542">SUM(D1008,D1009,D1010)</f>
        <v>0</v>
      </c>
      <c r="E1004" s="24">
        <f t="shared" si="542"/>
        <v>0</v>
      </c>
      <c r="F1004" s="24">
        <f t="shared" si="542"/>
        <v>0</v>
      </c>
      <c r="G1004" s="24">
        <f t="shared" si="542"/>
        <v>0</v>
      </c>
      <c r="H1004" s="25">
        <f t="shared" si="542"/>
        <v>0</v>
      </c>
      <c r="I1004" s="3">
        <f t="shared" si="539"/>
        <v>0</v>
      </c>
    </row>
    <row r="1005" spans="1:9" s="2" customFormat="1" hidden="1" x14ac:dyDescent="0.2">
      <c r="A1005" s="82" t="s">
        <v>1</v>
      </c>
      <c r="B1005" s="63"/>
      <c r="C1005" s="24"/>
      <c r="D1005" s="24"/>
      <c r="E1005" s="24"/>
      <c r="F1005" s="24"/>
      <c r="G1005" s="24"/>
      <c r="H1005" s="25"/>
      <c r="I1005" s="3">
        <f t="shared" si="539"/>
        <v>0</v>
      </c>
    </row>
    <row r="1006" spans="1:9" s="2" customFormat="1" hidden="1" x14ac:dyDescent="0.2">
      <c r="A1006" s="32" t="s">
        <v>36</v>
      </c>
      <c r="B1006" s="59"/>
      <c r="C1006" s="24">
        <v>0</v>
      </c>
      <c r="D1006" s="24">
        <f t="shared" ref="D1006:H1006" si="543">D1008+D1009+D1010-D1007</f>
        <v>0</v>
      </c>
      <c r="E1006" s="24">
        <f t="shared" si="543"/>
        <v>0</v>
      </c>
      <c r="F1006" s="24">
        <f t="shared" si="543"/>
        <v>0</v>
      </c>
      <c r="G1006" s="24">
        <f t="shared" si="543"/>
        <v>0</v>
      </c>
      <c r="H1006" s="25">
        <f t="shared" si="543"/>
        <v>0</v>
      </c>
      <c r="I1006" s="3">
        <f t="shared" si="539"/>
        <v>0</v>
      </c>
    </row>
    <row r="1007" spans="1:9" s="2" customFormat="1" hidden="1" x14ac:dyDescent="0.2">
      <c r="A1007" s="32" t="s">
        <v>37</v>
      </c>
      <c r="B1007" s="59"/>
      <c r="C1007" s="24">
        <v>0</v>
      </c>
      <c r="D1007" s="24">
        <f t="shared" ref="D1007:H1010" si="544">D1057</f>
        <v>0</v>
      </c>
      <c r="E1007" s="24">
        <f t="shared" si="544"/>
        <v>0</v>
      </c>
      <c r="F1007" s="24">
        <f t="shared" si="544"/>
        <v>0</v>
      </c>
      <c r="G1007" s="24">
        <f t="shared" si="544"/>
        <v>0</v>
      </c>
      <c r="H1007" s="25">
        <f t="shared" si="544"/>
        <v>0</v>
      </c>
      <c r="I1007" s="3">
        <f t="shared" si="539"/>
        <v>0</v>
      </c>
    </row>
    <row r="1008" spans="1:9" s="2" customFormat="1" hidden="1" x14ac:dyDescent="0.2">
      <c r="A1008" s="20" t="s">
        <v>38</v>
      </c>
      <c r="B1008" s="61" t="s">
        <v>51</v>
      </c>
      <c r="C1008" s="21">
        <v>0</v>
      </c>
      <c r="D1008" s="21">
        <f t="shared" si="544"/>
        <v>0</v>
      </c>
      <c r="E1008" s="21">
        <f t="shared" ref="E1008:E1010" si="545">C1008+D1008</f>
        <v>0</v>
      </c>
      <c r="F1008" s="21">
        <f t="shared" si="544"/>
        <v>0</v>
      </c>
      <c r="G1008" s="21">
        <f t="shared" si="544"/>
        <v>0</v>
      </c>
      <c r="H1008" s="22">
        <f t="shared" si="544"/>
        <v>0</v>
      </c>
      <c r="I1008" s="3">
        <f t="shared" si="539"/>
        <v>0</v>
      </c>
    </row>
    <row r="1009" spans="1:10" s="2" customFormat="1" hidden="1" x14ac:dyDescent="0.2">
      <c r="A1009" s="20" t="s">
        <v>40</v>
      </c>
      <c r="B1009" s="61" t="s">
        <v>52</v>
      </c>
      <c r="C1009" s="21">
        <v>0</v>
      </c>
      <c r="D1009" s="21">
        <f t="shared" si="544"/>
        <v>0</v>
      </c>
      <c r="E1009" s="21">
        <f t="shared" si="545"/>
        <v>0</v>
      </c>
      <c r="F1009" s="21">
        <f t="shared" si="544"/>
        <v>0</v>
      </c>
      <c r="G1009" s="21">
        <f t="shared" si="544"/>
        <v>0</v>
      </c>
      <c r="H1009" s="22">
        <f t="shared" si="544"/>
        <v>0</v>
      </c>
      <c r="I1009" s="3">
        <f t="shared" si="539"/>
        <v>0</v>
      </c>
    </row>
    <row r="1010" spans="1:10" s="2" customFormat="1" hidden="1" x14ac:dyDescent="0.2">
      <c r="A1010" s="20" t="s">
        <v>42</v>
      </c>
      <c r="B1010" s="61" t="s">
        <v>53</v>
      </c>
      <c r="C1010" s="21">
        <v>0</v>
      </c>
      <c r="D1010" s="21">
        <f t="shared" si="544"/>
        <v>0</v>
      </c>
      <c r="E1010" s="21">
        <f t="shared" si="545"/>
        <v>0</v>
      </c>
      <c r="F1010" s="21">
        <f t="shared" si="544"/>
        <v>0</v>
      </c>
      <c r="G1010" s="21">
        <f t="shared" si="544"/>
        <v>0</v>
      </c>
      <c r="H1010" s="22">
        <f t="shared" si="544"/>
        <v>0</v>
      </c>
      <c r="I1010" s="3">
        <f t="shared" si="539"/>
        <v>0</v>
      </c>
    </row>
    <row r="1011" spans="1:10" s="2" customFormat="1" hidden="1" x14ac:dyDescent="0.2">
      <c r="A1011" s="83"/>
      <c r="B1011" s="95"/>
      <c r="C1011" s="21"/>
      <c r="D1011" s="21"/>
      <c r="E1011" s="21"/>
      <c r="F1011" s="21"/>
      <c r="G1011" s="21"/>
      <c r="H1011" s="22"/>
      <c r="I1011" s="3">
        <f t="shared" si="539"/>
        <v>0</v>
      </c>
    </row>
    <row r="1012" spans="1:10" s="2" customFormat="1" hidden="1" x14ac:dyDescent="0.2">
      <c r="A1012" s="26" t="s">
        <v>54</v>
      </c>
      <c r="B1012" s="63" t="s">
        <v>55</v>
      </c>
      <c r="C1012" s="24">
        <v>0</v>
      </c>
      <c r="D1012" s="24">
        <f t="shared" ref="D1012" si="546">D1062</f>
        <v>0</v>
      </c>
      <c r="E1012" s="24">
        <f>C1012+D1012</f>
        <v>0</v>
      </c>
      <c r="F1012" s="24">
        <f t="shared" ref="F1012:H1012" si="547">F1062</f>
        <v>0</v>
      </c>
      <c r="G1012" s="24">
        <f t="shared" si="547"/>
        <v>0</v>
      </c>
      <c r="H1012" s="25">
        <f t="shared" si="547"/>
        <v>0</v>
      </c>
      <c r="I1012" s="3">
        <f t="shared" si="539"/>
        <v>0</v>
      </c>
    </row>
    <row r="1013" spans="1:10" s="2" customFormat="1" hidden="1" x14ac:dyDescent="0.2">
      <c r="A1013" s="85"/>
      <c r="B1013" s="96"/>
      <c r="C1013" s="86"/>
      <c r="D1013" s="86"/>
      <c r="E1013" s="86"/>
      <c r="F1013" s="86"/>
      <c r="G1013" s="86"/>
      <c r="H1013" s="87"/>
      <c r="I1013" s="3">
        <f t="shared" si="539"/>
        <v>0</v>
      </c>
    </row>
    <row r="1014" spans="1:10" s="142" customFormat="1" ht="25.5" x14ac:dyDescent="0.2">
      <c r="A1014" s="152" t="s">
        <v>119</v>
      </c>
      <c r="B1014" s="153"/>
      <c r="C1014" s="154">
        <f t="shared" ref="C1014:H1014" si="548">C1015</f>
        <v>932.3</v>
      </c>
      <c r="D1014" s="154">
        <f t="shared" si="548"/>
        <v>0</v>
      </c>
      <c r="E1014" s="154">
        <f t="shared" si="548"/>
        <v>932.3</v>
      </c>
      <c r="F1014" s="154">
        <f t="shared" si="548"/>
        <v>10000</v>
      </c>
      <c r="G1014" s="154">
        <f t="shared" si="548"/>
        <v>10000</v>
      </c>
      <c r="H1014" s="155">
        <f t="shared" si="548"/>
        <v>0</v>
      </c>
      <c r="I1014" s="119">
        <f t="shared" si="539"/>
        <v>20932.3</v>
      </c>
    </row>
    <row r="1015" spans="1:10" s="161" customFormat="1" x14ac:dyDescent="0.2">
      <c r="A1015" s="166" t="s">
        <v>61</v>
      </c>
      <c r="B1015" s="167"/>
      <c r="C1015" s="168">
        <f t="shared" ref="C1015:H1015" si="549">SUM(C1016,C1017,C1018,C1022)</f>
        <v>932.3</v>
      </c>
      <c r="D1015" s="168">
        <f t="shared" si="549"/>
        <v>0</v>
      </c>
      <c r="E1015" s="168">
        <f t="shared" si="549"/>
        <v>932.3</v>
      </c>
      <c r="F1015" s="168">
        <f t="shared" si="549"/>
        <v>10000</v>
      </c>
      <c r="G1015" s="168">
        <f t="shared" si="549"/>
        <v>10000</v>
      </c>
      <c r="H1015" s="169">
        <f t="shared" si="549"/>
        <v>0</v>
      </c>
      <c r="I1015" s="119">
        <f t="shared" si="539"/>
        <v>20932.3</v>
      </c>
    </row>
    <row r="1016" spans="1:10" x14ac:dyDescent="0.2">
      <c r="A1016" s="20" t="s">
        <v>6</v>
      </c>
      <c r="B1016" s="48"/>
      <c r="C1016" s="101">
        <v>19.5</v>
      </c>
      <c r="D1016" s="101"/>
      <c r="E1016" s="101">
        <f>SUM(C1016,D1016)</f>
        <v>19.5</v>
      </c>
      <c r="F1016" s="101"/>
      <c r="G1016" s="101"/>
      <c r="H1016" s="143"/>
      <c r="I1016" s="119">
        <f t="shared" si="539"/>
        <v>19.5</v>
      </c>
    </row>
    <row r="1017" spans="1:10" s="2" customFormat="1" hidden="1" x14ac:dyDescent="0.2">
      <c r="A1017" s="20" t="s">
        <v>7</v>
      </c>
      <c r="B1017" s="94"/>
      <c r="C1017" s="21">
        <v>0</v>
      </c>
      <c r="D1017" s="21"/>
      <c r="E1017" s="21">
        <f t="shared" ref="E1017" si="550">SUM(C1017,D1017)</f>
        <v>0</v>
      </c>
      <c r="F1017" s="21"/>
      <c r="G1017" s="21"/>
      <c r="H1017" s="22"/>
      <c r="I1017" s="3">
        <f t="shared" si="539"/>
        <v>0</v>
      </c>
    </row>
    <row r="1018" spans="1:10" x14ac:dyDescent="0.2">
      <c r="A1018" s="23" t="s">
        <v>111</v>
      </c>
      <c r="B1018" s="49" t="s">
        <v>103</v>
      </c>
      <c r="C1018" s="24">
        <f>SUM(C1019:C1021)</f>
        <v>912.8</v>
      </c>
      <c r="D1018" s="24">
        <f>SUM(D1019:D1021)</f>
        <v>0</v>
      </c>
      <c r="E1018" s="24">
        <f>SUM(C1018,D1018)</f>
        <v>912.8</v>
      </c>
      <c r="F1018" s="24">
        <f t="shared" ref="F1018:H1018" si="551">SUM(F1019:F1021)</f>
        <v>10000</v>
      </c>
      <c r="G1018" s="24">
        <f t="shared" si="551"/>
        <v>10000</v>
      </c>
      <c r="H1018" s="25">
        <f t="shared" si="551"/>
        <v>0</v>
      </c>
      <c r="I1018" s="119">
        <f t="shared" si="539"/>
        <v>20912.8</v>
      </c>
    </row>
    <row r="1019" spans="1:10" x14ac:dyDescent="0.2">
      <c r="A1019" s="109" t="s">
        <v>104</v>
      </c>
      <c r="B1019" s="48" t="s">
        <v>105</v>
      </c>
      <c r="C1019" s="101">
        <f>ROUND(912.8*J1019,1)</f>
        <v>767.1</v>
      </c>
      <c r="D1019" s="101"/>
      <c r="E1019" s="101">
        <f t="shared" ref="E1019:E1021" si="552">SUM(C1019,D1019)</f>
        <v>767.1</v>
      </c>
      <c r="F1019" s="101">
        <f>ROUND(10000*J1019,1)</f>
        <v>8403.4</v>
      </c>
      <c r="G1019" s="101">
        <f>ROUND(10000*J1019,1)</f>
        <v>8403.4</v>
      </c>
      <c r="H1019" s="143"/>
      <c r="I1019" s="119">
        <f t="shared" si="539"/>
        <v>17573.900000000001</v>
      </c>
      <c r="J1019" s="117">
        <f>100/119</f>
        <v>0.84033613445378152</v>
      </c>
    </row>
    <row r="1020" spans="1:10" s="2" customFormat="1" hidden="1" x14ac:dyDescent="0.2">
      <c r="A1020" s="109" t="s">
        <v>106</v>
      </c>
      <c r="B1020" s="48" t="s">
        <v>107</v>
      </c>
      <c r="C1020" s="21"/>
      <c r="D1020" s="21"/>
      <c r="E1020" s="21">
        <f t="shared" si="552"/>
        <v>0</v>
      </c>
      <c r="F1020" s="21"/>
      <c r="G1020" s="21"/>
      <c r="H1020" s="22"/>
      <c r="I1020" s="3">
        <f t="shared" si="539"/>
        <v>0</v>
      </c>
    </row>
    <row r="1021" spans="1:10" x14ac:dyDescent="0.2">
      <c r="A1021" s="109" t="s">
        <v>108</v>
      </c>
      <c r="B1021" s="48" t="s">
        <v>109</v>
      </c>
      <c r="C1021" s="101">
        <f>ROUND(912.8*J1021,1)</f>
        <v>145.69999999999999</v>
      </c>
      <c r="D1021" s="101"/>
      <c r="E1021" s="101">
        <f t="shared" si="552"/>
        <v>145.69999999999999</v>
      </c>
      <c r="F1021" s="101">
        <f>ROUND(10000*J1021,1)</f>
        <v>1596.6</v>
      </c>
      <c r="G1021" s="101">
        <f>ROUND(10000*J1021,1)</f>
        <v>1596.6</v>
      </c>
      <c r="H1021" s="143"/>
      <c r="I1021" s="119">
        <f t="shared" si="539"/>
        <v>3338.8999999999996</v>
      </c>
      <c r="J1021" s="117">
        <f>19/119</f>
        <v>0.15966386554621848</v>
      </c>
    </row>
    <row r="1022" spans="1:10" s="2" customFormat="1" ht="25.5" hidden="1" x14ac:dyDescent="0.2">
      <c r="A1022" s="23" t="s">
        <v>9</v>
      </c>
      <c r="B1022" s="49" t="s">
        <v>10</v>
      </c>
      <c r="C1022" s="24">
        <f t="shared" ref="C1022:H1022" si="553">SUM(C1023,C1027,C1031)</f>
        <v>0</v>
      </c>
      <c r="D1022" s="24">
        <f t="shared" si="553"/>
        <v>0</v>
      </c>
      <c r="E1022" s="24">
        <f t="shared" si="553"/>
        <v>0</v>
      </c>
      <c r="F1022" s="24">
        <f t="shared" si="553"/>
        <v>0</v>
      </c>
      <c r="G1022" s="24">
        <f t="shared" si="553"/>
        <v>0</v>
      </c>
      <c r="H1022" s="25">
        <f t="shared" si="553"/>
        <v>0</v>
      </c>
      <c r="I1022" s="3">
        <f t="shared" si="539"/>
        <v>0</v>
      </c>
    </row>
    <row r="1023" spans="1:10" s="2" customFormat="1" hidden="1" x14ac:dyDescent="0.2">
      <c r="A1023" s="26" t="s">
        <v>11</v>
      </c>
      <c r="B1023" s="50" t="s">
        <v>12</v>
      </c>
      <c r="C1023" s="24">
        <v>0</v>
      </c>
      <c r="D1023" s="24">
        <f t="shared" ref="D1023:H1023" si="554">SUM(D1024:D1026)</f>
        <v>0</v>
      </c>
      <c r="E1023" s="24">
        <f t="shared" si="554"/>
        <v>0</v>
      </c>
      <c r="F1023" s="24">
        <f t="shared" si="554"/>
        <v>0</v>
      </c>
      <c r="G1023" s="24">
        <f t="shared" si="554"/>
        <v>0</v>
      </c>
      <c r="H1023" s="25">
        <f t="shared" si="554"/>
        <v>0</v>
      </c>
      <c r="I1023" s="3">
        <f t="shared" si="539"/>
        <v>0</v>
      </c>
    </row>
    <row r="1024" spans="1:10" s="2" customFormat="1" hidden="1" x14ac:dyDescent="0.2">
      <c r="A1024" s="27" t="s">
        <v>13</v>
      </c>
      <c r="B1024" s="51" t="s">
        <v>14</v>
      </c>
      <c r="C1024" s="21">
        <v>0</v>
      </c>
      <c r="D1024" s="21"/>
      <c r="E1024" s="21">
        <f t="shared" ref="E1024:E1026" si="555">SUM(C1024,D1024)</f>
        <v>0</v>
      </c>
      <c r="F1024" s="21"/>
      <c r="G1024" s="21"/>
      <c r="H1024" s="22"/>
      <c r="I1024" s="3">
        <f t="shared" si="539"/>
        <v>0</v>
      </c>
    </row>
    <row r="1025" spans="1:9" s="2" customFormat="1" hidden="1" x14ac:dyDescent="0.2">
      <c r="A1025" s="27" t="s">
        <v>15</v>
      </c>
      <c r="B1025" s="52" t="s">
        <v>16</v>
      </c>
      <c r="C1025" s="21">
        <v>0</v>
      </c>
      <c r="D1025" s="21"/>
      <c r="E1025" s="21">
        <f t="shared" si="555"/>
        <v>0</v>
      </c>
      <c r="F1025" s="21"/>
      <c r="G1025" s="21"/>
      <c r="H1025" s="22"/>
      <c r="I1025" s="3">
        <f t="shared" si="539"/>
        <v>0</v>
      </c>
    </row>
    <row r="1026" spans="1:9" s="2" customFormat="1" hidden="1" x14ac:dyDescent="0.2">
      <c r="A1026" s="27" t="s">
        <v>17</v>
      </c>
      <c r="B1026" s="52" t="s">
        <v>18</v>
      </c>
      <c r="C1026" s="21">
        <v>0</v>
      </c>
      <c r="D1026" s="21"/>
      <c r="E1026" s="21">
        <f t="shared" si="555"/>
        <v>0</v>
      </c>
      <c r="F1026" s="21"/>
      <c r="G1026" s="21"/>
      <c r="H1026" s="22"/>
      <c r="I1026" s="3">
        <f t="shared" si="539"/>
        <v>0</v>
      </c>
    </row>
    <row r="1027" spans="1:9" s="2" customFormat="1" hidden="1" x14ac:dyDescent="0.2">
      <c r="A1027" s="26" t="s">
        <v>19</v>
      </c>
      <c r="B1027" s="53" t="s">
        <v>20</v>
      </c>
      <c r="C1027" s="24">
        <f t="shared" ref="C1027" si="556">SUM(C1028:C1030)</f>
        <v>0</v>
      </c>
      <c r="D1027" s="24">
        <f t="shared" ref="D1027:H1027" si="557">SUM(D1028:D1030)</f>
        <v>0</v>
      </c>
      <c r="E1027" s="24">
        <f t="shared" si="557"/>
        <v>0</v>
      </c>
      <c r="F1027" s="24">
        <f t="shared" si="557"/>
        <v>0</v>
      </c>
      <c r="G1027" s="24">
        <f t="shared" si="557"/>
        <v>0</v>
      </c>
      <c r="H1027" s="25">
        <f t="shared" si="557"/>
        <v>0</v>
      </c>
      <c r="I1027" s="3">
        <f t="shared" si="539"/>
        <v>0</v>
      </c>
    </row>
    <row r="1028" spans="1:9" s="2" customFormat="1" hidden="1" x14ac:dyDescent="0.2">
      <c r="A1028" s="27" t="s">
        <v>13</v>
      </c>
      <c r="B1028" s="52" t="s">
        <v>21</v>
      </c>
      <c r="C1028" s="21"/>
      <c r="D1028" s="21"/>
      <c r="E1028" s="21">
        <f t="shared" ref="E1028:E1030" si="558">SUM(C1028,D1028)</f>
        <v>0</v>
      </c>
      <c r="F1028" s="21"/>
      <c r="G1028" s="21"/>
      <c r="H1028" s="22"/>
      <c r="I1028" s="3">
        <f t="shared" si="539"/>
        <v>0</v>
      </c>
    </row>
    <row r="1029" spans="1:9" s="2" customFormat="1" hidden="1" x14ac:dyDescent="0.2">
      <c r="A1029" s="27" t="s">
        <v>15</v>
      </c>
      <c r="B1029" s="52" t="s">
        <v>22</v>
      </c>
      <c r="C1029" s="21">
        <v>0</v>
      </c>
      <c r="D1029" s="21"/>
      <c r="E1029" s="21">
        <f t="shared" si="558"/>
        <v>0</v>
      </c>
      <c r="F1029" s="21"/>
      <c r="G1029" s="21"/>
      <c r="H1029" s="22"/>
      <c r="I1029" s="3">
        <f t="shared" si="539"/>
        <v>0</v>
      </c>
    </row>
    <row r="1030" spans="1:9" s="2" customFormat="1" hidden="1" x14ac:dyDescent="0.2">
      <c r="A1030" s="27" t="s">
        <v>17</v>
      </c>
      <c r="B1030" s="52" t="s">
        <v>23</v>
      </c>
      <c r="C1030" s="21">
        <v>0</v>
      </c>
      <c r="D1030" s="21"/>
      <c r="E1030" s="21">
        <f t="shared" si="558"/>
        <v>0</v>
      </c>
      <c r="F1030" s="21"/>
      <c r="G1030" s="21"/>
      <c r="H1030" s="22"/>
      <c r="I1030" s="3">
        <f t="shared" si="539"/>
        <v>0</v>
      </c>
    </row>
    <row r="1031" spans="1:9" s="2" customFormat="1" hidden="1" x14ac:dyDescent="0.2">
      <c r="A1031" s="26" t="s">
        <v>24</v>
      </c>
      <c r="B1031" s="53" t="s">
        <v>25</v>
      </c>
      <c r="C1031" s="24">
        <v>0</v>
      </c>
      <c r="D1031" s="24">
        <f t="shared" ref="D1031:H1031" si="559">SUM(D1032:D1034)</f>
        <v>0</v>
      </c>
      <c r="E1031" s="24">
        <f t="shared" si="559"/>
        <v>0</v>
      </c>
      <c r="F1031" s="24">
        <f t="shared" si="559"/>
        <v>0</v>
      </c>
      <c r="G1031" s="24">
        <f t="shared" si="559"/>
        <v>0</v>
      </c>
      <c r="H1031" s="25">
        <f t="shared" si="559"/>
        <v>0</v>
      </c>
      <c r="I1031" s="3">
        <f t="shared" si="539"/>
        <v>0</v>
      </c>
    </row>
    <row r="1032" spans="1:9" s="2" customFormat="1" hidden="1" x14ac:dyDescent="0.2">
      <c r="A1032" s="27" t="s">
        <v>13</v>
      </c>
      <c r="B1032" s="52" t="s">
        <v>26</v>
      </c>
      <c r="C1032" s="21">
        <v>0</v>
      </c>
      <c r="D1032" s="21"/>
      <c r="E1032" s="21">
        <f t="shared" ref="E1032:E1034" si="560">SUM(C1032,D1032)</f>
        <v>0</v>
      </c>
      <c r="F1032" s="21"/>
      <c r="G1032" s="21"/>
      <c r="H1032" s="22"/>
      <c r="I1032" s="3">
        <f t="shared" si="539"/>
        <v>0</v>
      </c>
    </row>
    <row r="1033" spans="1:9" s="2" customFormat="1" hidden="1" x14ac:dyDescent="0.2">
      <c r="A1033" s="27" t="s">
        <v>15</v>
      </c>
      <c r="B1033" s="52" t="s">
        <v>27</v>
      </c>
      <c r="C1033" s="21">
        <v>0</v>
      </c>
      <c r="D1033" s="21"/>
      <c r="E1033" s="21">
        <f t="shared" si="560"/>
        <v>0</v>
      </c>
      <c r="F1033" s="21"/>
      <c r="G1033" s="21"/>
      <c r="H1033" s="22"/>
      <c r="I1033" s="3">
        <f t="shared" si="539"/>
        <v>0</v>
      </c>
    </row>
    <row r="1034" spans="1:9" s="2" customFormat="1" hidden="1" x14ac:dyDescent="0.2">
      <c r="A1034" s="27" t="s">
        <v>17</v>
      </c>
      <c r="B1034" s="52" t="s">
        <v>28</v>
      </c>
      <c r="C1034" s="21">
        <v>0</v>
      </c>
      <c r="D1034" s="21"/>
      <c r="E1034" s="21">
        <f t="shared" si="560"/>
        <v>0</v>
      </c>
      <c r="F1034" s="21"/>
      <c r="G1034" s="21"/>
      <c r="H1034" s="22"/>
      <c r="I1034" s="3">
        <f t="shared" si="539"/>
        <v>0</v>
      </c>
    </row>
    <row r="1035" spans="1:9" s="161" customFormat="1" x14ac:dyDescent="0.2">
      <c r="A1035" s="156" t="s">
        <v>80</v>
      </c>
      <c r="B1035" s="157"/>
      <c r="C1035" s="158">
        <f t="shared" ref="C1035:H1035" si="561">SUM(C1036,C1039,C1062)</f>
        <v>932.3</v>
      </c>
      <c r="D1035" s="158">
        <f t="shared" si="561"/>
        <v>0</v>
      </c>
      <c r="E1035" s="158">
        <f t="shared" si="561"/>
        <v>932.3</v>
      </c>
      <c r="F1035" s="158">
        <f t="shared" si="561"/>
        <v>10000</v>
      </c>
      <c r="G1035" s="158">
        <f t="shared" si="561"/>
        <v>10000</v>
      </c>
      <c r="H1035" s="159">
        <f t="shared" si="561"/>
        <v>0</v>
      </c>
      <c r="I1035" s="119">
        <f t="shared" si="539"/>
        <v>20932.3</v>
      </c>
    </row>
    <row r="1036" spans="1:9" s="2" customFormat="1" hidden="1" x14ac:dyDescent="0.2">
      <c r="A1036" s="31" t="s">
        <v>30</v>
      </c>
      <c r="B1036" s="55">
        <v>20</v>
      </c>
      <c r="C1036" s="24">
        <v>0</v>
      </c>
      <c r="D1036" s="24">
        <f t="shared" ref="D1036:H1036" si="562">SUM(D1037)</f>
        <v>0</v>
      </c>
      <c r="E1036" s="24">
        <f t="shared" si="562"/>
        <v>0</v>
      </c>
      <c r="F1036" s="24">
        <f t="shared" si="562"/>
        <v>0</v>
      </c>
      <c r="G1036" s="24">
        <f t="shared" si="562"/>
        <v>0</v>
      </c>
      <c r="H1036" s="25">
        <f t="shared" si="562"/>
        <v>0</v>
      </c>
      <c r="I1036" s="3">
        <f t="shared" si="539"/>
        <v>0</v>
      </c>
    </row>
    <row r="1037" spans="1:9" s="2" customFormat="1" hidden="1" x14ac:dyDescent="0.2">
      <c r="A1037" s="27" t="s">
        <v>31</v>
      </c>
      <c r="B1037" s="56" t="s">
        <v>32</v>
      </c>
      <c r="C1037" s="21">
        <v>0</v>
      </c>
      <c r="D1037" s="21"/>
      <c r="E1037" s="21">
        <f>C1037+D1037</f>
        <v>0</v>
      </c>
      <c r="F1037" s="21"/>
      <c r="G1037" s="21"/>
      <c r="H1037" s="22"/>
      <c r="I1037" s="3">
        <f t="shared" si="539"/>
        <v>0</v>
      </c>
    </row>
    <row r="1038" spans="1:9" s="2" customFormat="1" hidden="1" x14ac:dyDescent="0.2">
      <c r="A1038" s="27"/>
      <c r="B1038" s="51"/>
      <c r="C1038" s="21"/>
      <c r="D1038" s="21"/>
      <c r="E1038" s="21"/>
      <c r="F1038" s="21"/>
      <c r="G1038" s="21"/>
      <c r="H1038" s="22"/>
      <c r="I1038" s="3">
        <f t="shared" si="539"/>
        <v>0</v>
      </c>
    </row>
    <row r="1039" spans="1:9" ht="25.5" x14ac:dyDescent="0.2">
      <c r="A1039" s="110" t="s">
        <v>112</v>
      </c>
      <c r="B1039" s="57">
        <v>60</v>
      </c>
      <c r="C1039" s="24">
        <f t="shared" ref="C1039:H1039" si="563">SUM(C1040,C1047,C1054)</f>
        <v>932.3</v>
      </c>
      <c r="D1039" s="24">
        <f t="shared" si="563"/>
        <v>0</v>
      </c>
      <c r="E1039" s="24">
        <f t="shared" si="563"/>
        <v>932.3</v>
      </c>
      <c r="F1039" s="24">
        <f t="shared" si="563"/>
        <v>10000</v>
      </c>
      <c r="G1039" s="24">
        <f t="shared" si="563"/>
        <v>10000</v>
      </c>
      <c r="H1039" s="25">
        <f t="shared" si="563"/>
        <v>0</v>
      </c>
      <c r="I1039" s="119">
        <f t="shared" si="539"/>
        <v>20932.3</v>
      </c>
    </row>
    <row r="1040" spans="1:9" ht="25.5" x14ac:dyDescent="0.2">
      <c r="A1040" s="31" t="s">
        <v>113</v>
      </c>
      <c r="B1040" s="58">
        <v>60</v>
      </c>
      <c r="C1040" s="24">
        <f t="shared" ref="C1040:H1040" si="564">SUM(C1044,C1045,C1046)</f>
        <v>932.3</v>
      </c>
      <c r="D1040" s="24">
        <f t="shared" si="564"/>
        <v>0</v>
      </c>
      <c r="E1040" s="24">
        <f t="shared" si="564"/>
        <v>932.3</v>
      </c>
      <c r="F1040" s="24">
        <f t="shared" si="564"/>
        <v>10000</v>
      </c>
      <c r="G1040" s="24">
        <f t="shared" si="564"/>
        <v>10000</v>
      </c>
      <c r="H1040" s="25">
        <f t="shared" si="564"/>
        <v>0</v>
      </c>
      <c r="I1040" s="119">
        <f t="shared" si="539"/>
        <v>20932.3</v>
      </c>
    </row>
    <row r="1041" spans="1:10" s="2" customFormat="1" hidden="1" x14ac:dyDescent="0.2">
      <c r="A1041" s="32" t="s">
        <v>1</v>
      </c>
      <c r="B1041" s="59"/>
      <c r="C1041" s="24"/>
      <c r="D1041" s="24"/>
      <c r="E1041" s="24"/>
      <c r="F1041" s="24"/>
      <c r="G1041" s="24"/>
      <c r="H1041" s="25"/>
      <c r="I1041" s="3">
        <f t="shared" si="539"/>
        <v>0</v>
      </c>
    </row>
    <row r="1042" spans="1:10" s="2" customFormat="1" hidden="1" x14ac:dyDescent="0.2">
      <c r="A1042" s="113" t="s">
        <v>36</v>
      </c>
      <c r="B1042" s="114"/>
      <c r="C1042" s="111">
        <v>0</v>
      </c>
      <c r="D1042" s="111">
        <f t="shared" ref="D1042:H1042" si="565">D1044+D1045+D1046-D1043</f>
        <v>0</v>
      </c>
      <c r="E1042" s="111">
        <f t="shared" si="565"/>
        <v>0</v>
      </c>
      <c r="F1042" s="111">
        <f t="shared" si="565"/>
        <v>0</v>
      </c>
      <c r="G1042" s="111">
        <f t="shared" si="565"/>
        <v>0</v>
      </c>
      <c r="H1042" s="112">
        <f t="shared" si="565"/>
        <v>0</v>
      </c>
      <c r="I1042" s="3">
        <f t="shared" si="539"/>
        <v>0</v>
      </c>
    </row>
    <row r="1043" spans="1:10" x14ac:dyDescent="0.2">
      <c r="A1043" s="32" t="s">
        <v>37</v>
      </c>
      <c r="B1043" s="59"/>
      <c r="C1043" s="24">
        <v>932.3</v>
      </c>
      <c r="D1043" s="24"/>
      <c r="E1043" s="24">
        <f t="shared" ref="E1043:E1046" si="566">C1043+D1043</f>
        <v>932.3</v>
      </c>
      <c r="F1043" s="24">
        <v>10000</v>
      </c>
      <c r="G1043" s="24">
        <v>10000</v>
      </c>
      <c r="H1043" s="25"/>
      <c r="I1043" s="119">
        <f t="shared" si="539"/>
        <v>20932.3</v>
      </c>
    </row>
    <row r="1044" spans="1:10" x14ac:dyDescent="0.2">
      <c r="A1044" s="20" t="s">
        <v>114</v>
      </c>
      <c r="B1044" s="60" t="s">
        <v>126</v>
      </c>
      <c r="C1044" s="101">
        <f>ROUND(932.3*J1044,1)</f>
        <v>783.4</v>
      </c>
      <c r="D1044" s="101"/>
      <c r="E1044" s="101">
        <f t="shared" si="566"/>
        <v>783.4</v>
      </c>
      <c r="F1044" s="101">
        <f>ROUND(10000*J1044,1)</f>
        <v>8403.4</v>
      </c>
      <c r="G1044" s="101">
        <f>ROUND(10000*J1044,1)</f>
        <v>8403.4</v>
      </c>
      <c r="H1044" s="143"/>
      <c r="I1044" s="119">
        <f t="shared" si="539"/>
        <v>17590.199999999997</v>
      </c>
      <c r="J1044" s="117">
        <f>100/119</f>
        <v>0.84033613445378152</v>
      </c>
    </row>
    <row r="1045" spans="1:10" s="2" customFormat="1" hidden="1" x14ac:dyDescent="0.2">
      <c r="A1045" s="20" t="s">
        <v>106</v>
      </c>
      <c r="B1045" s="60" t="s">
        <v>116</v>
      </c>
      <c r="C1045" s="21"/>
      <c r="D1045" s="21"/>
      <c r="E1045" s="21">
        <f t="shared" si="566"/>
        <v>0</v>
      </c>
      <c r="F1045" s="21"/>
      <c r="G1045" s="21"/>
      <c r="H1045" s="22"/>
      <c r="I1045" s="3">
        <f t="shared" si="539"/>
        <v>0</v>
      </c>
    </row>
    <row r="1046" spans="1:10" x14ac:dyDescent="0.2">
      <c r="A1046" s="20" t="s">
        <v>108</v>
      </c>
      <c r="B1046" s="61" t="s">
        <v>127</v>
      </c>
      <c r="C1046" s="101">
        <f>ROUND(932.3*J1046,1)</f>
        <v>148.9</v>
      </c>
      <c r="D1046" s="101"/>
      <c r="E1046" s="101">
        <f t="shared" si="566"/>
        <v>148.9</v>
      </c>
      <c r="F1046" s="101">
        <f>ROUND(10000*J1046,1)</f>
        <v>1596.6</v>
      </c>
      <c r="G1046" s="101">
        <f>ROUND(10000*J1046,1)</f>
        <v>1596.6</v>
      </c>
      <c r="H1046" s="143"/>
      <c r="I1046" s="119">
        <f t="shared" si="539"/>
        <v>3342.1</v>
      </c>
      <c r="J1046" s="117">
        <f>19/119</f>
        <v>0.15966386554621848</v>
      </c>
    </row>
    <row r="1047" spans="1:10" s="2" customFormat="1" hidden="1" x14ac:dyDescent="0.2">
      <c r="A1047" s="31" t="s">
        <v>44</v>
      </c>
      <c r="B1047" s="62" t="s">
        <v>45</v>
      </c>
      <c r="C1047" s="24">
        <f t="shared" ref="C1047:H1047" si="567">SUM(C1051,C1052,C1053)</f>
        <v>0</v>
      </c>
      <c r="D1047" s="24">
        <f t="shared" si="567"/>
        <v>0</v>
      </c>
      <c r="E1047" s="24">
        <f t="shared" si="567"/>
        <v>0</v>
      </c>
      <c r="F1047" s="24">
        <f t="shared" si="567"/>
        <v>0</v>
      </c>
      <c r="G1047" s="24">
        <f t="shared" si="567"/>
        <v>0</v>
      </c>
      <c r="H1047" s="25">
        <f t="shared" si="567"/>
        <v>0</v>
      </c>
      <c r="I1047" s="3">
        <f t="shared" si="539"/>
        <v>0</v>
      </c>
    </row>
    <row r="1048" spans="1:10" s="2" customFormat="1" hidden="1" x14ac:dyDescent="0.2">
      <c r="A1048" s="82" t="s">
        <v>1</v>
      </c>
      <c r="B1048" s="62"/>
      <c r="C1048" s="24"/>
      <c r="D1048" s="24"/>
      <c r="E1048" s="24"/>
      <c r="F1048" s="24"/>
      <c r="G1048" s="24"/>
      <c r="H1048" s="25"/>
      <c r="I1048" s="3">
        <f t="shared" si="539"/>
        <v>0</v>
      </c>
    </row>
    <row r="1049" spans="1:10" s="2" customFormat="1" hidden="1" x14ac:dyDescent="0.2">
      <c r="A1049" s="32" t="s">
        <v>36</v>
      </c>
      <c r="B1049" s="59"/>
      <c r="C1049" s="24">
        <f t="shared" ref="C1049:H1049" si="568">C1051+C1052+C1053-C1050</f>
        <v>0</v>
      </c>
      <c r="D1049" s="24">
        <f t="shared" si="568"/>
        <v>0</v>
      </c>
      <c r="E1049" s="24">
        <f t="shared" si="568"/>
        <v>0</v>
      </c>
      <c r="F1049" s="24">
        <f t="shared" si="568"/>
        <v>0</v>
      </c>
      <c r="G1049" s="24">
        <f t="shared" si="568"/>
        <v>0</v>
      </c>
      <c r="H1049" s="25">
        <f t="shared" si="568"/>
        <v>0</v>
      </c>
      <c r="I1049" s="3">
        <f t="shared" si="539"/>
        <v>0</v>
      </c>
    </row>
    <row r="1050" spans="1:10" s="2" customFormat="1" hidden="1" x14ac:dyDescent="0.2">
      <c r="A1050" s="32" t="s">
        <v>37</v>
      </c>
      <c r="B1050" s="59"/>
      <c r="C1050" s="24"/>
      <c r="D1050" s="24"/>
      <c r="E1050" s="24">
        <f t="shared" ref="E1050:E1053" si="569">C1050+D1050</f>
        <v>0</v>
      </c>
      <c r="F1050" s="24"/>
      <c r="G1050" s="24"/>
      <c r="H1050" s="25"/>
      <c r="I1050" s="3">
        <f t="shared" si="539"/>
        <v>0</v>
      </c>
    </row>
    <row r="1051" spans="1:10" s="2" customFormat="1" hidden="1" x14ac:dyDescent="0.2">
      <c r="A1051" s="20" t="s">
        <v>38</v>
      </c>
      <c r="B1051" s="61" t="s">
        <v>46</v>
      </c>
      <c r="C1051" s="21"/>
      <c r="D1051" s="21"/>
      <c r="E1051" s="21">
        <f t="shared" si="569"/>
        <v>0</v>
      </c>
      <c r="F1051" s="21"/>
      <c r="G1051" s="21"/>
      <c r="H1051" s="22"/>
      <c r="I1051" s="3">
        <f t="shared" si="539"/>
        <v>0</v>
      </c>
    </row>
    <row r="1052" spans="1:10" s="2" customFormat="1" hidden="1" x14ac:dyDescent="0.2">
      <c r="A1052" s="20" t="s">
        <v>40</v>
      </c>
      <c r="B1052" s="61" t="s">
        <v>47</v>
      </c>
      <c r="C1052" s="21"/>
      <c r="D1052" s="21"/>
      <c r="E1052" s="21">
        <f t="shared" si="569"/>
        <v>0</v>
      </c>
      <c r="F1052" s="21"/>
      <c r="G1052" s="21"/>
      <c r="H1052" s="22"/>
      <c r="I1052" s="3">
        <f t="shared" si="539"/>
        <v>0</v>
      </c>
    </row>
    <row r="1053" spans="1:10" s="2" customFormat="1" hidden="1" x14ac:dyDescent="0.2">
      <c r="A1053" s="20" t="s">
        <v>42</v>
      </c>
      <c r="B1053" s="61" t="s">
        <v>48</v>
      </c>
      <c r="C1053" s="21">
        <v>0</v>
      </c>
      <c r="D1053" s="21"/>
      <c r="E1053" s="21">
        <f t="shared" si="569"/>
        <v>0</v>
      </c>
      <c r="F1053" s="21"/>
      <c r="G1053" s="21"/>
      <c r="H1053" s="22"/>
      <c r="I1053" s="3">
        <f t="shared" si="539"/>
        <v>0</v>
      </c>
    </row>
    <row r="1054" spans="1:10" s="2" customFormat="1" hidden="1" x14ac:dyDescent="0.2">
      <c r="A1054" s="31" t="s">
        <v>49</v>
      </c>
      <c r="B1054" s="63" t="s">
        <v>50</v>
      </c>
      <c r="C1054" s="24">
        <v>0</v>
      </c>
      <c r="D1054" s="24">
        <f t="shared" ref="D1054:H1054" si="570">SUM(D1058,D1059,D1060)</f>
        <v>0</v>
      </c>
      <c r="E1054" s="24">
        <f t="shared" si="570"/>
        <v>0</v>
      </c>
      <c r="F1054" s="24">
        <f t="shared" si="570"/>
        <v>0</v>
      </c>
      <c r="G1054" s="24">
        <f t="shared" si="570"/>
        <v>0</v>
      </c>
      <c r="H1054" s="25">
        <f t="shared" si="570"/>
        <v>0</v>
      </c>
      <c r="I1054" s="3">
        <f t="shared" si="539"/>
        <v>0</v>
      </c>
    </row>
    <row r="1055" spans="1:10" s="2" customFormat="1" hidden="1" x14ac:dyDescent="0.2">
      <c r="A1055" s="82" t="s">
        <v>1</v>
      </c>
      <c r="B1055" s="63"/>
      <c r="C1055" s="24"/>
      <c r="D1055" s="24"/>
      <c r="E1055" s="24"/>
      <c r="F1055" s="24"/>
      <c r="G1055" s="24"/>
      <c r="H1055" s="25"/>
      <c r="I1055" s="3">
        <f t="shared" si="539"/>
        <v>0</v>
      </c>
    </row>
    <row r="1056" spans="1:10" s="2" customFormat="1" hidden="1" x14ac:dyDescent="0.2">
      <c r="A1056" s="32" t="s">
        <v>36</v>
      </c>
      <c r="B1056" s="59"/>
      <c r="C1056" s="24">
        <v>0</v>
      </c>
      <c r="D1056" s="24">
        <f t="shared" ref="D1056:H1056" si="571">D1058+D1059+D1060-D1057</f>
        <v>0</v>
      </c>
      <c r="E1056" s="24">
        <f t="shared" si="571"/>
        <v>0</v>
      </c>
      <c r="F1056" s="24">
        <f t="shared" si="571"/>
        <v>0</v>
      </c>
      <c r="G1056" s="24">
        <f t="shared" si="571"/>
        <v>0</v>
      </c>
      <c r="H1056" s="25">
        <f t="shared" si="571"/>
        <v>0</v>
      </c>
      <c r="I1056" s="3">
        <f t="shared" si="539"/>
        <v>0</v>
      </c>
    </row>
    <row r="1057" spans="1:9" s="2" customFormat="1" hidden="1" x14ac:dyDescent="0.2">
      <c r="A1057" s="32" t="s">
        <v>37</v>
      </c>
      <c r="B1057" s="59"/>
      <c r="C1057" s="24"/>
      <c r="D1057" s="24"/>
      <c r="E1057" s="24"/>
      <c r="F1057" s="24"/>
      <c r="G1057" s="24"/>
      <c r="H1057" s="25"/>
      <c r="I1057" s="3">
        <f t="shared" si="539"/>
        <v>0</v>
      </c>
    </row>
    <row r="1058" spans="1:9" s="2" customFormat="1" hidden="1" x14ac:dyDescent="0.2">
      <c r="A1058" s="20" t="s">
        <v>38</v>
      </c>
      <c r="B1058" s="61" t="s">
        <v>51</v>
      </c>
      <c r="C1058" s="21">
        <v>0</v>
      </c>
      <c r="D1058" s="21"/>
      <c r="E1058" s="21">
        <f t="shared" ref="E1058:E1060" si="572">C1058+D1058</f>
        <v>0</v>
      </c>
      <c r="F1058" s="21"/>
      <c r="G1058" s="21"/>
      <c r="H1058" s="22"/>
      <c r="I1058" s="3">
        <f t="shared" si="539"/>
        <v>0</v>
      </c>
    </row>
    <row r="1059" spans="1:9" s="2" customFormat="1" hidden="1" x14ac:dyDescent="0.2">
      <c r="A1059" s="20" t="s">
        <v>40</v>
      </c>
      <c r="B1059" s="61" t="s">
        <v>52</v>
      </c>
      <c r="C1059" s="21">
        <v>0</v>
      </c>
      <c r="D1059" s="21"/>
      <c r="E1059" s="21">
        <f t="shared" si="572"/>
        <v>0</v>
      </c>
      <c r="F1059" s="21"/>
      <c r="G1059" s="21"/>
      <c r="H1059" s="22"/>
      <c r="I1059" s="3">
        <f t="shared" si="539"/>
        <v>0</v>
      </c>
    </row>
    <row r="1060" spans="1:9" s="2" customFormat="1" hidden="1" x14ac:dyDescent="0.2">
      <c r="A1060" s="20" t="s">
        <v>42</v>
      </c>
      <c r="B1060" s="61" t="s">
        <v>53</v>
      </c>
      <c r="C1060" s="21">
        <v>0</v>
      </c>
      <c r="D1060" s="21"/>
      <c r="E1060" s="21">
        <f t="shared" si="572"/>
        <v>0</v>
      </c>
      <c r="F1060" s="21"/>
      <c r="G1060" s="21"/>
      <c r="H1060" s="22"/>
      <c r="I1060" s="3">
        <f t="shared" si="539"/>
        <v>0</v>
      </c>
    </row>
    <row r="1061" spans="1:9" s="2" customFormat="1" hidden="1" x14ac:dyDescent="0.2">
      <c r="A1061" s="83"/>
      <c r="B1061" s="95"/>
      <c r="C1061" s="21"/>
      <c r="D1061" s="21"/>
      <c r="E1061" s="21"/>
      <c r="F1061" s="21"/>
      <c r="G1061" s="21"/>
      <c r="H1061" s="22"/>
      <c r="I1061" s="3">
        <f t="shared" si="539"/>
        <v>0</v>
      </c>
    </row>
    <row r="1062" spans="1:9" s="2" customFormat="1" hidden="1" x14ac:dyDescent="0.2">
      <c r="A1062" s="26" t="s">
        <v>54</v>
      </c>
      <c r="B1062" s="63" t="s">
        <v>55</v>
      </c>
      <c r="C1062" s="24">
        <v>0</v>
      </c>
      <c r="D1062" s="24"/>
      <c r="E1062" s="24">
        <f>C1062+D1062</f>
        <v>0</v>
      </c>
      <c r="F1062" s="24"/>
      <c r="G1062" s="24"/>
      <c r="H1062" s="25"/>
      <c r="I1062" s="3">
        <f t="shared" si="539"/>
        <v>0</v>
      </c>
    </row>
    <row r="1063" spans="1:9" s="2" customFormat="1" hidden="1" x14ac:dyDescent="0.2">
      <c r="A1063" s="83"/>
      <c r="B1063" s="95"/>
      <c r="C1063" s="21"/>
      <c r="D1063" s="21"/>
      <c r="E1063" s="21"/>
      <c r="F1063" s="21"/>
      <c r="G1063" s="21"/>
      <c r="H1063" s="22"/>
      <c r="I1063" s="3">
        <f t="shared" ref="I1063:I1126" si="573">SUM(E1063:H1063)</f>
        <v>0</v>
      </c>
    </row>
    <row r="1064" spans="1:9" s="2" customFormat="1" hidden="1" x14ac:dyDescent="0.2">
      <c r="A1064" s="26" t="s">
        <v>56</v>
      </c>
      <c r="B1064" s="63"/>
      <c r="C1064" s="24">
        <v>0</v>
      </c>
      <c r="D1064" s="24">
        <f t="shared" ref="D1064:H1064" si="574">D1014-D1035</f>
        <v>0</v>
      </c>
      <c r="E1064" s="24">
        <f t="shared" si="574"/>
        <v>0</v>
      </c>
      <c r="F1064" s="24">
        <f t="shared" si="574"/>
        <v>0</v>
      </c>
      <c r="G1064" s="24">
        <f t="shared" si="574"/>
        <v>0</v>
      </c>
      <c r="H1064" s="25">
        <f t="shared" si="574"/>
        <v>0</v>
      </c>
      <c r="I1064" s="3">
        <f t="shared" si="573"/>
        <v>0</v>
      </c>
    </row>
    <row r="1065" spans="1:9" s="2" customFormat="1" hidden="1" x14ac:dyDescent="0.2">
      <c r="A1065" s="81"/>
      <c r="B1065" s="95"/>
      <c r="C1065" s="21"/>
      <c r="D1065" s="21"/>
      <c r="E1065" s="21"/>
      <c r="F1065" s="21"/>
      <c r="G1065" s="21"/>
      <c r="H1065" s="22"/>
      <c r="I1065" s="3">
        <f t="shared" si="573"/>
        <v>0</v>
      </c>
    </row>
    <row r="1066" spans="1:9" s="142" customFormat="1" x14ac:dyDescent="0.2">
      <c r="A1066" s="144" t="s">
        <v>62</v>
      </c>
      <c r="B1066" s="145" t="s">
        <v>2</v>
      </c>
      <c r="C1066" s="146">
        <f t="shared" ref="C1066:H1066" si="575">SUM(C1096,C1147,C1199)</f>
        <v>321.3</v>
      </c>
      <c r="D1066" s="146">
        <f t="shared" si="575"/>
        <v>25.2</v>
      </c>
      <c r="E1066" s="146">
        <f t="shared" si="575"/>
        <v>346.5</v>
      </c>
      <c r="F1066" s="146">
        <f t="shared" si="575"/>
        <v>26257.9</v>
      </c>
      <c r="G1066" s="146">
        <f t="shared" si="575"/>
        <v>10000</v>
      </c>
      <c r="H1066" s="147">
        <f t="shared" si="575"/>
        <v>0</v>
      </c>
      <c r="I1066" s="119">
        <f t="shared" si="573"/>
        <v>36604.400000000001</v>
      </c>
    </row>
    <row r="1067" spans="1:9" x14ac:dyDescent="0.2">
      <c r="A1067" s="148" t="s">
        <v>80</v>
      </c>
      <c r="B1067" s="149"/>
      <c r="C1067" s="150">
        <f t="shared" ref="C1067:H1067" si="576">SUM(C1068,C1071,C1094)</f>
        <v>321.3</v>
      </c>
      <c r="D1067" s="150">
        <f t="shared" si="576"/>
        <v>25.2</v>
      </c>
      <c r="E1067" s="150">
        <f t="shared" si="576"/>
        <v>346.5</v>
      </c>
      <c r="F1067" s="150">
        <f t="shared" si="576"/>
        <v>26257.9</v>
      </c>
      <c r="G1067" s="150">
        <f t="shared" si="576"/>
        <v>10000</v>
      </c>
      <c r="H1067" s="151">
        <f t="shared" si="576"/>
        <v>0</v>
      </c>
      <c r="I1067" s="119">
        <f t="shared" si="573"/>
        <v>36604.400000000001</v>
      </c>
    </row>
    <row r="1068" spans="1:9" s="2" customFormat="1" hidden="1" x14ac:dyDescent="0.2">
      <c r="A1068" s="31" t="s">
        <v>30</v>
      </c>
      <c r="B1068" s="55">
        <v>20</v>
      </c>
      <c r="C1068" s="24">
        <f t="shared" ref="C1068:H1068" si="577">SUM(C1069)</f>
        <v>0</v>
      </c>
      <c r="D1068" s="24">
        <f t="shared" si="577"/>
        <v>0</v>
      </c>
      <c r="E1068" s="24">
        <f t="shared" si="577"/>
        <v>0</v>
      </c>
      <c r="F1068" s="24">
        <f t="shared" si="577"/>
        <v>0</v>
      </c>
      <c r="G1068" s="24">
        <f t="shared" si="577"/>
        <v>0</v>
      </c>
      <c r="H1068" s="25">
        <f t="shared" si="577"/>
        <v>0</v>
      </c>
      <c r="I1068" s="3">
        <f t="shared" si="573"/>
        <v>0</v>
      </c>
    </row>
    <row r="1069" spans="1:9" s="2" customFormat="1" hidden="1" x14ac:dyDescent="0.2">
      <c r="A1069" s="27" t="s">
        <v>31</v>
      </c>
      <c r="B1069" s="56" t="s">
        <v>32</v>
      </c>
      <c r="C1069" s="21">
        <f>SUM(C1119,C1170,C1222)</f>
        <v>0</v>
      </c>
      <c r="D1069" s="21">
        <f>SUM(D1119,D1170,D1222)</f>
        <v>0</v>
      </c>
      <c r="E1069" s="21">
        <f>C1069+D1069</f>
        <v>0</v>
      </c>
      <c r="F1069" s="21">
        <f>SUM(F1119,F1170,F1222)</f>
        <v>0</v>
      </c>
      <c r="G1069" s="21">
        <f>SUM(G1119,G1170,G1222)</f>
        <v>0</v>
      </c>
      <c r="H1069" s="22">
        <f>SUM(H1119,H1170,H1222)</f>
        <v>0</v>
      </c>
      <c r="I1069" s="3">
        <f t="shared" si="573"/>
        <v>0</v>
      </c>
    </row>
    <row r="1070" spans="1:9" s="2" customFormat="1" hidden="1" x14ac:dyDescent="0.2">
      <c r="A1070" s="27"/>
      <c r="B1070" s="51"/>
      <c r="C1070" s="21"/>
      <c r="D1070" s="21"/>
      <c r="E1070" s="21"/>
      <c r="F1070" s="21"/>
      <c r="G1070" s="21"/>
      <c r="H1070" s="22"/>
      <c r="I1070" s="3">
        <f t="shared" si="573"/>
        <v>0</v>
      </c>
    </row>
    <row r="1071" spans="1:9" ht="25.5" x14ac:dyDescent="0.2">
      <c r="A1071" s="110" t="s">
        <v>112</v>
      </c>
      <c r="B1071" s="57">
        <v>60</v>
      </c>
      <c r="C1071" s="24">
        <f t="shared" ref="C1071:H1071" si="578">SUM(C1072,C1079,C1086)</f>
        <v>321.3</v>
      </c>
      <c r="D1071" s="24">
        <f t="shared" si="578"/>
        <v>25.2</v>
      </c>
      <c r="E1071" s="24">
        <f t="shared" si="578"/>
        <v>346.5</v>
      </c>
      <c r="F1071" s="24">
        <f t="shared" si="578"/>
        <v>26257.9</v>
      </c>
      <c r="G1071" s="24">
        <f t="shared" si="578"/>
        <v>10000</v>
      </c>
      <c r="H1071" s="25">
        <f t="shared" si="578"/>
        <v>0</v>
      </c>
      <c r="I1071" s="119">
        <f t="shared" si="573"/>
        <v>36604.400000000001</v>
      </c>
    </row>
    <row r="1072" spans="1:9" ht="25.5" x14ac:dyDescent="0.2">
      <c r="A1072" s="31" t="s">
        <v>113</v>
      </c>
      <c r="B1072" s="58">
        <v>60</v>
      </c>
      <c r="C1072" s="24">
        <f t="shared" ref="C1072:H1072" si="579">SUM(C1076,C1077,C1078)</f>
        <v>321.3</v>
      </c>
      <c r="D1072" s="24">
        <f t="shared" si="579"/>
        <v>25.2</v>
      </c>
      <c r="E1072" s="24">
        <f t="shared" si="579"/>
        <v>346.5</v>
      </c>
      <c r="F1072" s="24">
        <f t="shared" si="579"/>
        <v>26257.9</v>
      </c>
      <c r="G1072" s="24">
        <f t="shared" si="579"/>
        <v>10000</v>
      </c>
      <c r="H1072" s="25">
        <f t="shared" si="579"/>
        <v>0</v>
      </c>
      <c r="I1072" s="119">
        <f t="shared" si="573"/>
        <v>36604.400000000001</v>
      </c>
    </row>
    <row r="1073" spans="1:9" s="2" customFormat="1" hidden="1" x14ac:dyDescent="0.2">
      <c r="A1073" s="32" t="s">
        <v>1</v>
      </c>
      <c r="B1073" s="59"/>
      <c r="C1073" s="24"/>
      <c r="D1073" s="24"/>
      <c r="E1073" s="24"/>
      <c r="F1073" s="24"/>
      <c r="G1073" s="24"/>
      <c r="H1073" s="25"/>
      <c r="I1073" s="3">
        <f t="shared" si="573"/>
        <v>0</v>
      </c>
    </row>
    <row r="1074" spans="1:9" s="2" customFormat="1" x14ac:dyDescent="0.2">
      <c r="A1074" s="32" t="s">
        <v>36</v>
      </c>
      <c r="B1074" s="59"/>
      <c r="C1074" s="24">
        <f t="shared" ref="C1074:H1074" si="580">C1076+C1077+C1078-C1075</f>
        <v>0</v>
      </c>
      <c r="D1074" s="24">
        <f t="shared" si="580"/>
        <v>17.899999999999999</v>
      </c>
      <c r="E1074" s="24">
        <f t="shared" si="580"/>
        <v>17.899999999999977</v>
      </c>
      <c r="F1074" s="24">
        <f t="shared" si="580"/>
        <v>0</v>
      </c>
      <c r="G1074" s="24">
        <f t="shared" si="580"/>
        <v>0</v>
      </c>
      <c r="H1074" s="25">
        <f t="shared" si="580"/>
        <v>0</v>
      </c>
      <c r="I1074" s="3">
        <f t="shared" si="573"/>
        <v>17.899999999999977</v>
      </c>
    </row>
    <row r="1075" spans="1:9" x14ac:dyDescent="0.2">
      <c r="A1075" s="32" t="s">
        <v>37</v>
      </c>
      <c r="B1075" s="59"/>
      <c r="C1075" s="24">
        <f t="shared" ref="C1075:H1078" si="581">SUM(C1125,C1176,C1228)</f>
        <v>321.3</v>
      </c>
      <c r="D1075" s="24">
        <f t="shared" si="581"/>
        <v>7.3</v>
      </c>
      <c r="E1075" s="24">
        <f t="shared" si="581"/>
        <v>328.6</v>
      </c>
      <c r="F1075" s="24">
        <f t="shared" si="581"/>
        <v>26257.9</v>
      </c>
      <c r="G1075" s="24">
        <f t="shared" si="581"/>
        <v>10000</v>
      </c>
      <c r="H1075" s="25">
        <f t="shared" si="581"/>
        <v>0</v>
      </c>
      <c r="I1075" s="119">
        <f t="shared" si="573"/>
        <v>36586.5</v>
      </c>
    </row>
    <row r="1076" spans="1:9" x14ac:dyDescent="0.2">
      <c r="A1076" s="20" t="s">
        <v>114</v>
      </c>
      <c r="B1076" s="60" t="s">
        <v>126</v>
      </c>
      <c r="C1076" s="101">
        <f t="shared" si="581"/>
        <v>270</v>
      </c>
      <c r="D1076" s="101">
        <f t="shared" si="581"/>
        <v>21.2</v>
      </c>
      <c r="E1076" s="101">
        <f t="shared" ref="E1076:E1078" si="582">C1076+D1076</f>
        <v>291.2</v>
      </c>
      <c r="F1076" s="101">
        <f t="shared" si="581"/>
        <v>22065.5</v>
      </c>
      <c r="G1076" s="101">
        <f t="shared" si="581"/>
        <v>8403.4</v>
      </c>
      <c r="H1076" s="143">
        <f t="shared" si="581"/>
        <v>0</v>
      </c>
      <c r="I1076" s="119">
        <f t="shared" si="573"/>
        <v>30760.1</v>
      </c>
    </row>
    <row r="1077" spans="1:9" s="2" customFormat="1" hidden="1" x14ac:dyDescent="0.2">
      <c r="A1077" s="20" t="s">
        <v>106</v>
      </c>
      <c r="B1077" s="60" t="s">
        <v>116</v>
      </c>
      <c r="C1077" s="21">
        <f t="shared" si="581"/>
        <v>0</v>
      </c>
      <c r="D1077" s="21">
        <f t="shared" si="581"/>
        <v>0</v>
      </c>
      <c r="E1077" s="21">
        <f t="shared" si="582"/>
        <v>0</v>
      </c>
      <c r="F1077" s="21">
        <f t="shared" si="581"/>
        <v>0</v>
      </c>
      <c r="G1077" s="21">
        <f t="shared" si="581"/>
        <v>0</v>
      </c>
      <c r="H1077" s="22">
        <f t="shared" si="581"/>
        <v>0</v>
      </c>
      <c r="I1077" s="3">
        <f t="shared" si="573"/>
        <v>0</v>
      </c>
    </row>
    <row r="1078" spans="1:9" x14ac:dyDescent="0.2">
      <c r="A1078" s="20" t="s">
        <v>108</v>
      </c>
      <c r="B1078" s="61" t="s">
        <v>127</v>
      </c>
      <c r="C1078" s="101">
        <f t="shared" si="581"/>
        <v>51.300000000000004</v>
      </c>
      <c r="D1078" s="101">
        <f t="shared" si="581"/>
        <v>4</v>
      </c>
      <c r="E1078" s="101">
        <f t="shared" si="582"/>
        <v>55.300000000000004</v>
      </c>
      <c r="F1078" s="101">
        <f t="shared" si="581"/>
        <v>4192.3999999999996</v>
      </c>
      <c r="G1078" s="101">
        <f t="shared" si="581"/>
        <v>1596.6</v>
      </c>
      <c r="H1078" s="143">
        <f t="shared" si="581"/>
        <v>0</v>
      </c>
      <c r="I1078" s="119">
        <f t="shared" si="573"/>
        <v>5844.2999999999993</v>
      </c>
    </row>
    <row r="1079" spans="1:9" s="2" customFormat="1" hidden="1" x14ac:dyDescent="0.2">
      <c r="A1079" s="31" t="s">
        <v>44</v>
      </c>
      <c r="B1079" s="62" t="s">
        <v>45</v>
      </c>
      <c r="C1079" s="24">
        <v>0</v>
      </c>
      <c r="D1079" s="24">
        <f t="shared" ref="D1079:H1079" si="583">SUM(D1083,D1084,D1085)</f>
        <v>0</v>
      </c>
      <c r="E1079" s="24">
        <f t="shared" si="583"/>
        <v>0</v>
      </c>
      <c r="F1079" s="24">
        <f t="shared" si="583"/>
        <v>0</v>
      </c>
      <c r="G1079" s="24">
        <f t="shared" si="583"/>
        <v>0</v>
      </c>
      <c r="H1079" s="25">
        <f t="shared" si="583"/>
        <v>0</v>
      </c>
      <c r="I1079" s="3">
        <f t="shared" si="573"/>
        <v>0</v>
      </c>
    </row>
    <row r="1080" spans="1:9" s="2" customFormat="1" hidden="1" x14ac:dyDescent="0.2">
      <c r="A1080" s="82" t="s">
        <v>1</v>
      </c>
      <c r="B1080" s="62"/>
      <c r="C1080" s="24"/>
      <c r="D1080" s="24"/>
      <c r="E1080" s="24"/>
      <c r="F1080" s="24"/>
      <c r="G1080" s="24"/>
      <c r="H1080" s="25"/>
      <c r="I1080" s="3">
        <f t="shared" si="573"/>
        <v>0</v>
      </c>
    </row>
    <row r="1081" spans="1:9" s="2" customFormat="1" hidden="1" x14ac:dyDescent="0.2">
      <c r="A1081" s="32" t="s">
        <v>36</v>
      </c>
      <c r="B1081" s="59"/>
      <c r="C1081" s="24">
        <v>0</v>
      </c>
      <c r="D1081" s="24">
        <f t="shared" ref="D1081:H1081" si="584">D1083+D1084+D1085-D1082</f>
        <v>0</v>
      </c>
      <c r="E1081" s="24">
        <f t="shared" si="584"/>
        <v>0</v>
      </c>
      <c r="F1081" s="24">
        <f t="shared" si="584"/>
        <v>0</v>
      </c>
      <c r="G1081" s="24">
        <f t="shared" si="584"/>
        <v>0</v>
      </c>
      <c r="H1081" s="25">
        <f t="shared" si="584"/>
        <v>0</v>
      </c>
      <c r="I1081" s="3">
        <f t="shared" si="573"/>
        <v>0</v>
      </c>
    </row>
    <row r="1082" spans="1:9" s="2" customFormat="1" hidden="1" x14ac:dyDescent="0.2">
      <c r="A1082" s="32" t="s">
        <v>37</v>
      </c>
      <c r="B1082" s="59"/>
      <c r="C1082" s="24">
        <v>0</v>
      </c>
      <c r="D1082" s="24">
        <f t="shared" ref="D1082:H1085" si="585">SUM(D1132,D1183,D1235)</f>
        <v>0</v>
      </c>
      <c r="E1082" s="24">
        <f t="shared" si="585"/>
        <v>0</v>
      </c>
      <c r="F1082" s="24">
        <f t="shared" si="585"/>
        <v>0</v>
      </c>
      <c r="G1082" s="24">
        <f t="shared" si="585"/>
        <v>0</v>
      </c>
      <c r="H1082" s="25">
        <f t="shared" si="585"/>
        <v>0</v>
      </c>
      <c r="I1082" s="3">
        <f t="shared" si="573"/>
        <v>0</v>
      </c>
    </row>
    <row r="1083" spans="1:9" s="2" customFormat="1" hidden="1" x14ac:dyDescent="0.2">
      <c r="A1083" s="20" t="s">
        <v>38</v>
      </c>
      <c r="B1083" s="61" t="s">
        <v>46</v>
      </c>
      <c r="C1083" s="21">
        <v>0</v>
      </c>
      <c r="D1083" s="21">
        <f t="shared" si="585"/>
        <v>0</v>
      </c>
      <c r="E1083" s="21">
        <f t="shared" ref="E1083:E1085" si="586">C1083+D1083</f>
        <v>0</v>
      </c>
      <c r="F1083" s="21">
        <f t="shared" si="585"/>
        <v>0</v>
      </c>
      <c r="G1083" s="21">
        <f t="shared" si="585"/>
        <v>0</v>
      </c>
      <c r="H1083" s="22">
        <f t="shared" si="585"/>
        <v>0</v>
      </c>
      <c r="I1083" s="3">
        <f t="shared" si="573"/>
        <v>0</v>
      </c>
    </row>
    <row r="1084" spans="1:9" s="2" customFormat="1" hidden="1" x14ac:dyDescent="0.2">
      <c r="A1084" s="20" t="s">
        <v>40</v>
      </c>
      <c r="B1084" s="61" t="s">
        <v>47</v>
      </c>
      <c r="C1084" s="21">
        <v>0</v>
      </c>
      <c r="D1084" s="21">
        <f t="shared" si="585"/>
        <v>0</v>
      </c>
      <c r="E1084" s="21">
        <f t="shared" si="586"/>
        <v>0</v>
      </c>
      <c r="F1084" s="21">
        <f t="shared" si="585"/>
        <v>0</v>
      </c>
      <c r="G1084" s="21">
        <f t="shared" si="585"/>
        <v>0</v>
      </c>
      <c r="H1084" s="22">
        <f t="shared" si="585"/>
        <v>0</v>
      </c>
      <c r="I1084" s="3">
        <f t="shared" si="573"/>
        <v>0</v>
      </c>
    </row>
    <row r="1085" spans="1:9" s="2" customFormat="1" hidden="1" x14ac:dyDescent="0.2">
      <c r="A1085" s="20" t="s">
        <v>42</v>
      </c>
      <c r="B1085" s="61" t="s">
        <v>48</v>
      </c>
      <c r="C1085" s="21">
        <v>0</v>
      </c>
      <c r="D1085" s="21">
        <f t="shared" si="585"/>
        <v>0</v>
      </c>
      <c r="E1085" s="21">
        <f t="shared" si="586"/>
        <v>0</v>
      </c>
      <c r="F1085" s="21">
        <f t="shared" si="585"/>
        <v>0</v>
      </c>
      <c r="G1085" s="21">
        <f t="shared" si="585"/>
        <v>0</v>
      </c>
      <c r="H1085" s="22">
        <f t="shared" si="585"/>
        <v>0</v>
      </c>
      <c r="I1085" s="3">
        <f t="shared" si="573"/>
        <v>0</v>
      </c>
    </row>
    <row r="1086" spans="1:9" s="2" customFormat="1" hidden="1" x14ac:dyDescent="0.2">
      <c r="A1086" s="31" t="s">
        <v>49</v>
      </c>
      <c r="B1086" s="63" t="s">
        <v>50</v>
      </c>
      <c r="C1086" s="24">
        <v>0</v>
      </c>
      <c r="D1086" s="24">
        <f t="shared" ref="D1086:H1086" si="587">SUM(D1090,D1091,D1092)</f>
        <v>0</v>
      </c>
      <c r="E1086" s="24">
        <f t="shared" si="587"/>
        <v>0</v>
      </c>
      <c r="F1086" s="24">
        <f t="shared" si="587"/>
        <v>0</v>
      </c>
      <c r="G1086" s="24">
        <f t="shared" si="587"/>
        <v>0</v>
      </c>
      <c r="H1086" s="25">
        <f t="shared" si="587"/>
        <v>0</v>
      </c>
      <c r="I1086" s="3">
        <f t="shared" si="573"/>
        <v>0</v>
      </c>
    </row>
    <row r="1087" spans="1:9" s="2" customFormat="1" hidden="1" x14ac:dyDescent="0.2">
      <c r="A1087" s="82" t="s">
        <v>1</v>
      </c>
      <c r="B1087" s="63"/>
      <c r="C1087" s="24"/>
      <c r="D1087" s="24"/>
      <c r="E1087" s="24"/>
      <c r="F1087" s="24"/>
      <c r="G1087" s="24"/>
      <c r="H1087" s="25"/>
      <c r="I1087" s="3">
        <f t="shared" si="573"/>
        <v>0</v>
      </c>
    </row>
    <row r="1088" spans="1:9" s="2" customFormat="1" hidden="1" x14ac:dyDescent="0.2">
      <c r="A1088" s="32" t="s">
        <v>36</v>
      </c>
      <c r="B1088" s="59"/>
      <c r="C1088" s="24">
        <v>0</v>
      </c>
      <c r="D1088" s="24">
        <f t="shared" ref="D1088:H1088" si="588">D1090+D1091+D1092-D1089</f>
        <v>0</v>
      </c>
      <c r="E1088" s="24">
        <f t="shared" si="588"/>
        <v>0</v>
      </c>
      <c r="F1088" s="24">
        <f t="shared" si="588"/>
        <v>0</v>
      </c>
      <c r="G1088" s="24">
        <f t="shared" si="588"/>
        <v>0</v>
      </c>
      <c r="H1088" s="25">
        <f t="shared" si="588"/>
        <v>0</v>
      </c>
      <c r="I1088" s="3">
        <f t="shared" si="573"/>
        <v>0</v>
      </c>
    </row>
    <row r="1089" spans="1:11" s="2" customFormat="1" hidden="1" x14ac:dyDescent="0.2">
      <c r="A1089" s="32" t="s">
        <v>37</v>
      </c>
      <c r="B1089" s="59"/>
      <c r="C1089" s="24">
        <v>0</v>
      </c>
      <c r="D1089" s="24">
        <f t="shared" ref="D1089:H1092" si="589">SUM(D1139,D1190,D1242)</f>
        <v>0</v>
      </c>
      <c r="E1089" s="24">
        <f t="shared" si="589"/>
        <v>0</v>
      </c>
      <c r="F1089" s="24">
        <f t="shared" si="589"/>
        <v>0</v>
      </c>
      <c r="G1089" s="24">
        <f t="shared" si="589"/>
        <v>0</v>
      </c>
      <c r="H1089" s="25">
        <f t="shared" si="589"/>
        <v>0</v>
      </c>
      <c r="I1089" s="3">
        <f t="shared" si="573"/>
        <v>0</v>
      </c>
    </row>
    <row r="1090" spans="1:11" s="2" customFormat="1" hidden="1" x14ac:dyDescent="0.2">
      <c r="A1090" s="20" t="s">
        <v>38</v>
      </c>
      <c r="B1090" s="61" t="s">
        <v>51</v>
      </c>
      <c r="C1090" s="21">
        <v>0</v>
      </c>
      <c r="D1090" s="21">
        <f t="shared" si="589"/>
        <v>0</v>
      </c>
      <c r="E1090" s="21">
        <f t="shared" ref="E1090:E1092" si="590">C1090+D1090</f>
        <v>0</v>
      </c>
      <c r="F1090" s="21">
        <f t="shared" si="589"/>
        <v>0</v>
      </c>
      <c r="G1090" s="21">
        <f t="shared" si="589"/>
        <v>0</v>
      </c>
      <c r="H1090" s="22">
        <f t="shared" si="589"/>
        <v>0</v>
      </c>
      <c r="I1090" s="3">
        <f t="shared" si="573"/>
        <v>0</v>
      </c>
    </row>
    <row r="1091" spans="1:11" s="2" customFormat="1" hidden="1" x14ac:dyDescent="0.2">
      <c r="A1091" s="20" t="s">
        <v>40</v>
      </c>
      <c r="B1091" s="61" t="s">
        <v>52</v>
      </c>
      <c r="C1091" s="21">
        <v>0</v>
      </c>
      <c r="D1091" s="21">
        <f t="shared" si="589"/>
        <v>0</v>
      </c>
      <c r="E1091" s="21">
        <f t="shared" si="590"/>
        <v>0</v>
      </c>
      <c r="F1091" s="21">
        <f t="shared" si="589"/>
        <v>0</v>
      </c>
      <c r="G1091" s="21">
        <f t="shared" si="589"/>
        <v>0</v>
      </c>
      <c r="H1091" s="22">
        <f t="shared" si="589"/>
        <v>0</v>
      </c>
      <c r="I1091" s="3">
        <f t="shared" si="573"/>
        <v>0</v>
      </c>
    </row>
    <row r="1092" spans="1:11" s="2" customFormat="1" hidden="1" x14ac:dyDescent="0.2">
      <c r="A1092" s="20" t="s">
        <v>42</v>
      </c>
      <c r="B1092" s="61" t="s">
        <v>53</v>
      </c>
      <c r="C1092" s="21">
        <v>0</v>
      </c>
      <c r="D1092" s="21">
        <f t="shared" si="589"/>
        <v>0</v>
      </c>
      <c r="E1092" s="21">
        <f t="shared" si="590"/>
        <v>0</v>
      </c>
      <c r="F1092" s="21">
        <f t="shared" si="589"/>
        <v>0</v>
      </c>
      <c r="G1092" s="21">
        <f t="shared" si="589"/>
        <v>0</v>
      </c>
      <c r="H1092" s="22">
        <f t="shared" si="589"/>
        <v>0</v>
      </c>
      <c r="I1092" s="3">
        <f t="shared" si="573"/>
        <v>0</v>
      </c>
    </row>
    <row r="1093" spans="1:11" s="2" customFormat="1" hidden="1" x14ac:dyDescent="0.2">
      <c r="A1093" s="83"/>
      <c r="B1093" s="95"/>
      <c r="C1093" s="21"/>
      <c r="D1093" s="21"/>
      <c r="E1093" s="21"/>
      <c r="F1093" s="21"/>
      <c r="G1093" s="21"/>
      <c r="H1093" s="22"/>
      <c r="I1093" s="3">
        <f t="shared" si="573"/>
        <v>0</v>
      </c>
    </row>
    <row r="1094" spans="1:11" s="2" customFormat="1" hidden="1" x14ac:dyDescent="0.2">
      <c r="A1094" s="26" t="s">
        <v>54</v>
      </c>
      <c r="B1094" s="63" t="s">
        <v>55</v>
      </c>
      <c r="C1094" s="24">
        <v>0</v>
      </c>
      <c r="D1094" s="24">
        <f>SUM(D1144,D1195,D1247)</f>
        <v>0</v>
      </c>
      <c r="E1094" s="24">
        <f>C1094+D1094</f>
        <v>0</v>
      </c>
      <c r="F1094" s="24">
        <f>SUM(F1144,F1195,F1247)</f>
        <v>0</v>
      </c>
      <c r="G1094" s="24">
        <f>SUM(G1144,G1195,G1247)</f>
        <v>0</v>
      </c>
      <c r="H1094" s="25">
        <f>SUM(H1144,H1195,H1247)</f>
        <v>0</v>
      </c>
      <c r="I1094" s="3">
        <f t="shared" si="573"/>
        <v>0</v>
      </c>
    </row>
    <row r="1095" spans="1:11" s="2" customFormat="1" hidden="1" x14ac:dyDescent="0.2">
      <c r="A1095" s="81"/>
      <c r="B1095" s="95"/>
      <c r="C1095" s="21"/>
      <c r="D1095" s="21"/>
      <c r="E1095" s="21"/>
      <c r="F1095" s="21"/>
      <c r="G1095" s="21"/>
      <c r="H1095" s="22"/>
      <c r="I1095" s="3">
        <f t="shared" si="573"/>
        <v>0</v>
      </c>
    </row>
    <row r="1096" spans="1:11" s="142" customFormat="1" x14ac:dyDescent="0.2">
      <c r="A1096" s="152" t="s">
        <v>122</v>
      </c>
      <c r="B1096" s="153"/>
      <c r="C1096" s="154">
        <f t="shared" ref="C1096:H1096" si="591">C1097</f>
        <v>311.3</v>
      </c>
      <c r="D1096" s="154">
        <f t="shared" si="591"/>
        <v>25.2</v>
      </c>
      <c r="E1096" s="154">
        <f t="shared" si="591"/>
        <v>336.5</v>
      </c>
      <c r="F1096" s="154">
        <f t="shared" si="591"/>
        <v>16257.900000000001</v>
      </c>
      <c r="G1096" s="154">
        <f t="shared" si="591"/>
        <v>0</v>
      </c>
      <c r="H1096" s="155">
        <f t="shared" si="591"/>
        <v>0</v>
      </c>
      <c r="I1096" s="119">
        <f t="shared" si="573"/>
        <v>16594.400000000001</v>
      </c>
    </row>
    <row r="1097" spans="1:11" s="161" customFormat="1" x14ac:dyDescent="0.2">
      <c r="A1097" s="156" t="s">
        <v>61</v>
      </c>
      <c r="B1097" s="157"/>
      <c r="C1097" s="168">
        <f t="shared" ref="C1097:H1097" si="592">SUM(C1098,C1099,C1100,C1104)</f>
        <v>311.3</v>
      </c>
      <c r="D1097" s="168">
        <f t="shared" si="592"/>
        <v>25.2</v>
      </c>
      <c r="E1097" s="168">
        <f t="shared" si="592"/>
        <v>336.5</v>
      </c>
      <c r="F1097" s="168">
        <f t="shared" si="592"/>
        <v>16257.900000000001</v>
      </c>
      <c r="G1097" s="168">
        <f t="shared" si="592"/>
        <v>0</v>
      </c>
      <c r="H1097" s="169">
        <f t="shared" si="592"/>
        <v>0</v>
      </c>
      <c r="I1097" s="119">
        <f t="shared" si="573"/>
        <v>16594.400000000001</v>
      </c>
    </row>
    <row r="1098" spans="1:11" x14ac:dyDescent="0.2">
      <c r="A1098" s="20" t="s">
        <v>6</v>
      </c>
      <c r="B1098" s="48"/>
      <c r="C1098" s="101">
        <v>1.3</v>
      </c>
      <c r="D1098" s="101"/>
      <c r="E1098" s="101">
        <f>SUM(C1098,D1098)</f>
        <v>1.3</v>
      </c>
      <c r="F1098" s="101"/>
      <c r="G1098" s="101"/>
      <c r="H1098" s="143"/>
      <c r="I1098" s="119">
        <f t="shared" si="573"/>
        <v>1.3</v>
      </c>
      <c r="K1098" s="117">
        <v>0.50529999999999997</v>
      </c>
    </row>
    <row r="1099" spans="1:11" s="2" customFormat="1" hidden="1" x14ac:dyDescent="0.2">
      <c r="A1099" s="20" t="s">
        <v>7</v>
      </c>
      <c r="B1099" s="94"/>
      <c r="C1099" s="21">
        <v>0</v>
      </c>
      <c r="D1099" s="21"/>
      <c r="E1099" s="21">
        <f t="shared" ref="E1099" si="593">SUM(C1099,D1099)</f>
        <v>0</v>
      </c>
      <c r="F1099" s="21"/>
      <c r="G1099" s="21"/>
      <c r="H1099" s="22"/>
      <c r="I1099" s="3">
        <f t="shared" si="573"/>
        <v>0</v>
      </c>
    </row>
    <row r="1100" spans="1:11" x14ac:dyDescent="0.2">
      <c r="A1100" s="23" t="s">
        <v>111</v>
      </c>
      <c r="B1100" s="49" t="s">
        <v>103</v>
      </c>
      <c r="C1100" s="24">
        <f>SUM(C1101:C1103)</f>
        <v>310</v>
      </c>
      <c r="D1100" s="24">
        <f>SUM(D1101:D1103)</f>
        <v>25.2</v>
      </c>
      <c r="E1100" s="24">
        <f>SUM(C1100,D1100)</f>
        <v>335.2</v>
      </c>
      <c r="F1100" s="24">
        <f t="shared" ref="F1100:H1100" si="594">SUM(F1101:F1103)</f>
        <v>16257.900000000001</v>
      </c>
      <c r="G1100" s="24">
        <f t="shared" si="594"/>
        <v>0</v>
      </c>
      <c r="H1100" s="25">
        <f t="shared" si="594"/>
        <v>0</v>
      </c>
      <c r="I1100" s="119">
        <f t="shared" si="573"/>
        <v>16593.100000000002</v>
      </c>
    </row>
    <row r="1101" spans="1:11" x14ac:dyDescent="0.2">
      <c r="A1101" s="109" t="s">
        <v>104</v>
      </c>
      <c r="B1101" s="48" t="s">
        <v>105</v>
      </c>
      <c r="C1101" s="101">
        <f>ROUND(310*J1101,1)</f>
        <v>260.5</v>
      </c>
      <c r="D1101" s="177">
        <f>ROUND((7.3+6+11.9)*J1101,1)</f>
        <v>21.2</v>
      </c>
      <c r="E1101" s="101">
        <f t="shared" ref="E1101:E1103" si="595">SUM(C1101,D1101)</f>
        <v>281.7</v>
      </c>
      <c r="F1101" s="101">
        <f>ROUND(16257.9*J1101,1)</f>
        <v>13662.1</v>
      </c>
      <c r="G1101" s="101"/>
      <c r="H1101" s="143"/>
      <c r="I1101" s="119">
        <f t="shared" si="573"/>
        <v>13943.800000000001</v>
      </c>
      <c r="J1101" s="117">
        <f>100/119</f>
        <v>0.84033613445378152</v>
      </c>
    </row>
    <row r="1102" spans="1:11" s="2" customFormat="1" hidden="1" x14ac:dyDescent="0.2">
      <c r="A1102" s="109" t="s">
        <v>106</v>
      </c>
      <c r="B1102" s="48" t="s">
        <v>107</v>
      </c>
      <c r="C1102" s="21"/>
      <c r="D1102" s="21"/>
      <c r="E1102" s="21">
        <f t="shared" si="595"/>
        <v>0</v>
      </c>
      <c r="F1102" s="21"/>
      <c r="G1102" s="21"/>
      <c r="H1102" s="22"/>
      <c r="I1102" s="3">
        <f t="shared" si="573"/>
        <v>0</v>
      </c>
    </row>
    <row r="1103" spans="1:11" x14ac:dyDescent="0.2">
      <c r="A1103" s="109" t="s">
        <v>108</v>
      </c>
      <c r="B1103" s="48" t="s">
        <v>109</v>
      </c>
      <c r="C1103" s="101">
        <f>ROUND(310*J1103,1)</f>
        <v>49.5</v>
      </c>
      <c r="D1103" s="101">
        <f>ROUND((7.3+6+11.9)*J1103,1)</f>
        <v>4</v>
      </c>
      <c r="E1103" s="101">
        <f t="shared" si="595"/>
        <v>53.5</v>
      </c>
      <c r="F1103" s="101">
        <f>ROUND(16257.9*J1103,1)</f>
        <v>2595.8000000000002</v>
      </c>
      <c r="G1103" s="101"/>
      <c r="H1103" s="143"/>
      <c r="I1103" s="119">
        <f t="shared" si="573"/>
        <v>2649.3</v>
      </c>
      <c r="J1103" s="117">
        <f>19/119</f>
        <v>0.15966386554621848</v>
      </c>
    </row>
    <row r="1104" spans="1:11" s="2" customFormat="1" ht="25.5" hidden="1" x14ac:dyDescent="0.2">
      <c r="A1104" s="23" t="s">
        <v>9</v>
      </c>
      <c r="B1104" s="49" t="s">
        <v>10</v>
      </c>
      <c r="C1104" s="24">
        <f t="shared" ref="C1104:H1104" si="596">SUM(C1105,C1109,C1113)</f>
        <v>0</v>
      </c>
      <c r="D1104" s="24">
        <f t="shared" si="596"/>
        <v>0</v>
      </c>
      <c r="E1104" s="24">
        <f t="shared" si="596"/>
        <v>0</v>
      </c>
      <c r="F1104" s="24">
        <f t="shared" si="596"/>
        <v>0</v>
      </c>
      <c r="G1104" s="24">
        <f t="shared" si="596"/>
        <v>0</v>
      </c>
      <c r="H1104" s="25">
        <f t="shared" si="596"/>
        <v>0</v>
      </c>
      <c r="I1104" s="3">
        <f t="shared" si="573"/>
        <v>0</v>
      </c>
    </row>
    <row r="1105" spans="1:12" s="2" customFormat="1" hidden="1" x14ac:dyDescent="0.2">
      <c r="A1105" s="26" t="s">
        <v>11</v>
      </c>
      <c r="B1105" s="50" t="s">
        <v>12</v>
      </c>
      <c r="C1105" s="24">
        <v>0</v>
      </c>
      <c r="D1105" s="24">
        <f t="shared" ref="D1105:H1105" si="597">SUM(D1106:D1108)</f>
        <v>0</v>
      </c>
      <c r="E1105" s="24">
        <f t="shared" si="597"/>
        <v>0</v>
      </c>
      <c r="F1105" s="24">
        <f t="shared" si="597"/>
        <v>0</v>
      </c>
      <c r="G1105" s="24">
        <f t="shared" si="597"/>
        <v>0</v>
      </c>
      <c r="H1105" s="25">
        <f t="shared" si="597"/>
        <v>0</v>
      </c>
      <c r="I1105" s="3">
        <f t="shared" si="573"/>
        <v>0</v>
      </c>
      <c r="K1105" s="2">
        <v>0.42909999999999998</v>
      </c>
      <c r="L1105" s="2">
        <f>K1105/(K1100+K1105)</f>
        <v>1</v>
      </c>
    </row>
    <row r="1106" spans="1:12" s="2" customFormat="1" hidden="1" x14ac:dyDescent="0.2">
      <c r="A1106" s="27" t="s">
        <v>13</v>
      </c>
      <c r="B1106" s="51" t="s">
        <v>14</v>
      </c>
      <c r="C1106" s="21">
        <v>0</v>
      </c>
      <c r="D1106" s="21"/>
      <c r="E1106" s="21">
        <f t="shared" ref="E1106:E1108" si="598">SUM(C1106,D1106)</f>
        <v>0</v>
      </c>
      <c r="F1106" s="21"/>
      <c r="G1106" s="21"/>
      <c r="H1106" s="22"/>
      <c r="I1106" s="3">
        <f t="shared" si="573"/>
        <v>0</v>
      </c>
    </row>
    <row r="1107" spans="1:12" s="2" customFormat="1" hidden="1" x14ac:dyDescent="0.2">
      <c r="A1107" s="27" t="s">
        <v>15</v>
      </c>
      <c r="B1107" s="52" t="s">
        <v>16</v>
      </c>
      <c r="C1107" s="21">
        <v>0</v>
      </c>
      <c r="D1107" s="21"/>
      <c r="E1107" s="21">
        <f t="shared" si="598"/>
        <v>0</v>
      </c>
      <c r="F1107" s="21"/>
      <c r="G1107" s="21"/>
      <c r="H1107" s="22"/>
      <c r="I1107" s="3">
        <f t="shared" si="573"/>
        <v>0</v>
      </c>
    </row>
    <row r="1108" spans="1:12" s="2" customFormat="1" hidden="1" x14ac:dyDescent="0.2">
      <c r="A1108" s="27" t="s">
        <v>17</v>
      </c>
      <c r="B1108" s="52" t="s">
        <v>18</v>
      </c>
      <c r="C1108" s="21">
        <v>0</v>
      </c>
      <c r="D1108" s="21"/>
      <c r="E1108" s="21">
        <f t="shared" si="598"/>
        <v>0</v>
      </c>
      <c r="F1108" s="21"/>
      <c r="G1108" s="21"/>
      <c r="H1108" s="22"/>
      <c r="I1108" s="3">
        <f t="shared" si="573"/>
        <v>0</v>
      </c>
    </row>
    <row r="1109" spans="1:12" s="2" customFormat="1" hidden="1" x14ac:dyDescent="0.2">
      <c r="A1109" s="26" t="s">
        <v>19</v>
      </c>
      <c r="B1109" s="53" t="s">
        <v>20</v>
      </c>
      <c r="C1109" s="24">
        <f t="shared" ref="C1109" si="599">SUM(C1110:C1112)</f>
        <v>0</v>
      </c>
      <c r="D1109" s="24">
        <f t="shared" ref="D1109:H1109" si="600">SUM(D1110:D1112)</f>
        <v>0</v>
      </c>
      <c r="E1109" s="24">
        <f t="shared" si="600"/>
        <v>0</v>
      </c>
      <c r="F1109" s="24">
        <f t="shared" si="600"/>
        <v>0</v>
      </c>
      <c r="G1109" s="24">
        <f t="shared" si="600"/>
        <v>0</v>
      </c>
      <c r="H1109" s="25">
        <f t="shared" si="600"/>
        <v>0</v>
      </c>
      <c r="I1109" s="3">
        <f t="shared" si="573"/>
        <v>0</v>
      </c>
    </row>
    <row r="1110" spans="1:12" s="2" customFormat="1" hidden="1" x14ac:dyDescent="0.2">
      <c r="A1110" s="27" t="s">
        <v>13</v>
      </c>
      <c r="B1110" s="52" t="s">
        <v>21</v>
      </c>
      <c r="C1110" s="21"/>
      <c r="D1110" s="21"/>
      <c r="E1110" s="21">
        <f t="shared" ref="E1110:E1112" si="601">SUM(C1110,D1110)</f>
        <v>0</v>
      </c>
      <c r="F1110" s="21"/>
      <c r="G1110" s="21"/>
      <c r="H1110" s="22"/>
      <c r="I1110" s="3">
        <f t="shared" si="573"/>
        <v>0</v>
      </c>
    </row>
    <row r="1111" spans="1:12" s="2" customFormat="1" hidden="1" x14ac:dyDescent="0.2">
      <c r="A1111" s="27" t="s">
        <v>15</v>
      </c>
      <c r="B1111" s="52" t="s">
        <v>22</v>
      </c>
      <c r="C1111" s="21">
        <v>0</v>
      </c>
      <c r="D1111" s="21"/>
      <c r="E1111" s="21">
        <f t="shared" si="601"/>
        <v>0</v>
      </c>
      <c r="F1111" s="21"/>
      <c r="G1111" s="21"/>
      <c r="H1111" s="22"/>
      <c r="I1111" s="3">
        <f t="shared" si="573"/>
        <v>0</v>
      </c>
    </row>
    <row r="1112" spans="1:12" s="2" customFormat="1" hidden="1" x14ac:dyDescent="0.2">
      <c r="A1112" s="27" t="s">
        <v>17</v>
      </c>
      <c r="B1112" s="52" t="s">
        <v>23</v>
      </c>
      <c r="C1112" s="21">
        <v>0</v>
      </c>
      <c r="D1112" s="21"/>
      <c r="E1112" s="21">
        <f t="shared" si="601"/>
        <v>0</v>
      </c>
      <c r="F1112" s="21"/>
      <c r="G1112" s="21"/>
      <c r="H1112" s="22"/>
      <c r="I1112" s="3">
        <f t="shared" si="573"/>
        <v>0</v>
      </c>
    </row>
    <row r="1113" spans="1:12" s="2" customFormat="1" hidden="1" x14ac:dyDescent="0.2">
      <c r="A1113" s="26" t="s">
        <v>24</v>
      </c>
      <c r="B1113" s="53" t="s">
        <v>25</v>
      </c>
      <c r="C1113" s="24">
        <v>0</v>
      </c>
      <c r="D1113" s="24">
        <f t="shared" ref="D1113:H1113" si="602">SUM(D1114:D1116)</f>
        <v>0</v>
      </c>
      <c r="E1113" s="24">
        <f t="shared" si="602"/>
        <v>0</v>
      </c>
      <c r="F1113" s="24">
        <f t="shared" si="602"/>
        <v>0</v>
      </c>
      <c r="G1113" s="24">
        <f t="shared" si="602"/>
        <v>0</v>
      </c>
      <c r="H1113" s="25">
        <f t="shared" si="602"/>
        <v>0</v>
      </c>
      <c r="I1113" s="3">
        <f t="shared" si="573"/>
        <v>0</v>
      </c>
    </row>
    <row r="1114" spans="1:12" s="2" customFormat="1" hidden="1" x14ac:dyDescent="0.2">
      <c r="A1114" s="27" t="s">
        <v>13</v>
      </c>
      <c r="B1114" s="52" t="s">
        <v>26</v>
      </c>
      <c r="C1114" s="21">
        <v>0</v>
      </c>
      <c r="D1114" s="21"/>
      <c r="E1114" s="21">
        <f t="shared" ref="E1114:E1116" si="603">SUM(C1114,D1114)</f>
        <v>0</v>
      </c>
      <c r="F1114" s="21"/>
      <c r="G1114" s="21"/>
      <c r="H1114" s="22"/>
      <c r="I1114" s="3">
        <f t="shared" si="573"/>
        <v>0</v>
      </c>
    </row>
    <row r="1115" spans="1:12" s="2" customFormat="1" hidden="1" x14ac:dyDescent="0.2">
      <c r="A1115" s="27" t="s">
        <v>15</v>
      </c>
      <c r="B1115" s="52" t="s">
        <v>27</v>
      </c>
      <c r="C1115" s="21">
        <v>0</v>
      </c>
      <c r="D1115" s="21"/>
      <c r="E1115" s="21">
        <f t="shared" si="603"/>
        <v>0</v>
      </c>
      <c r="F1115" s="21"/>
      <c r="G1115" s="21"/>
      <c r="H1115" s="22"/>
      <c r="I1115" s="3">
        <f t="shared" si="573"/>
        <v>0</v>
      </c>
    </row>
    <row r="1116" spans="1:12" s="2" customFormat="1" hidden="1" x14ac:dyDescent="0.2">
      <c r="A1116" s="27" t="s">
        <v>17</v>
      </c>
      <c r="B1116" s="52" t="s">
        <v>28</v>
      </c>
      <c r="C1116" s="21">
        <v>0</v>
      </c>
      <c r="D1116" s="21"/>
      <c r="E1116" s="21">
        <f t="shared" si="603"/>
        <v>0</v>
      </c>
      <c r="F1116" s="21"/>
      <c r="G1116" s="21"/>
      <c r="H1116" s="22"/>
      <c r="I1116" s="3">
        <f t="shared" si="573"/>
        <v>0</v>
      </c>
    </row>
    <row r="1117" spans="1:12" s="161" customFormat="1" x14ac:dyDescent="0.2">
      <c r="A1117" s="156" t="s">
        <v>0</v>
      </c>
      <c r="B1117" s="157"/>
      <c r="C1117" s="158">
        <f t="shared" ref="C1117:H1117" si="604">SUM(C1118,C1121,C1144)</f>
        <v>311.3</v>
      </c>
      <c r="D1117" s="158">
        <f t="shared" si="604"/>
        <v>25.2</v>
      </c>
      <c r="E1117" s="158">
        <f t="shared" si="604"/>
        <v>336.5</v>
      </c>
      <c r="F1117" s="158">
        <f t="shared" si="604"/>
        <v>16257.900000000001</v>
      </c>
      <c r="G1117" s="158">
        <f t="shared" si="604"/>
        <v>0</v>
      </c>
      <c r="H1117" s="159">
        <f t="shared" si="604"/>
        <v>0</v>
      </c>
      <c r="I1117" s="119">
        <f t="shared" si="573"/>
        <v>16594.400000000001</v>
      </c>
    </row>
    <row r="1118" spans="1:12" s="2" customFormat="1" hidden="1" x14ac:dyDescent="0.2">
      <c r="A1118" s="31" t="s">
        <v>30</v>
      </c>
      <c r="B1118" s="55">
        <v>20</v>
      </c>
      <c r="C1118" s="24">
        <v>0</v>
      </c>
      <c r="D1118" s="24">
        <f t="shared" ref="D1118:H1118" si="605">SUM(D1119)</f>
        <v>0</v>
      </c>
      <c r="E1118" s="24">
        <f t="shared" si="605"/>
        <v>0</v>
      </c>
      <c r="F1118" s="24">
        <f t="shared" si="605"/>
        <v>0</v>
      </c>
      <c r="G1118" s="24">
        <f t="shared" si="605"/>
        <v>0</v>
      </c>
      <c r="H1118" s="25">
        <f t="shared" si="605"/>
        <v>0</v>
      </c>
      <c r="I1118" s="3">
        <f t="shared" si="573"/>
        <v>0</v>
      </c>
    </row>
    <row r="1119" spans="1:12" s="2" customFormat="1" hidden="1" x14ac:dyDescent="0.2">
      <c r="A1119" s="27" t="s">
        <v>31</v>
      </c>
      <c r="B1119" s="56" t="s">
        <v>32</v>
      </c>
      <c r="C1119" s="21">
        <v>0</v>
      </c>
      <c r="D1119" s="21"/>
      <c r="E1119" s="21">
        <f>C1119+D1119</f>
        <v>0</v>
      </c>
      <c r="F1119" s="21"/>
      <c r="G1119" s="21"/>
      <c r="H1119" s="22"/>
      <c r="I1119" s="3">
        <f t="shared" si="573"/>
        <v>0</v>
      </c>
    </row>
    <row r="1120" spans="1:12" s="2" customFormat="1" hidden="1" x14ac:dyDescent="0.2">
      <c r="A1120" s="27"/>
      <c r="B1120" s="51"/>
      <c r="C1120" s="21"/>
      <c r="D1120" s="21"/>
      <c r="E1120" s="21"/>
      <c r="F1120" s="21"/>
      <c r="G1120" s="21"/>
      <c r="H1120" s="22"/>
      <c r="I1120" s="3">
        <f t="shared" si="573"/>
        <v>0</v>
      </c>
    </row>
    <row r="1121" spans="1:11" ht="25.5" x14ac:dyDescent="0.2">
      <c r="A1121" s="110" t="s">
        <v>112</v>
      </c>
      <c r="B1121" s="57">
        <v>60</v>
      </c>
      <c r="C1121" s="24">
        <f t="shared" ref="C1121:H1121" si="606">SUM(C1122,C1129,C1136)</f>
        <v>311.3</v>
      </c>
      <c r="D1121" s="24">
        <f t="shared" si="606"/>
        <v>25.2</v>
      </c>
      <c r="E1121" s="24">
        <f t="shared" si="606"/>
        <v>336.5</v>
      </c>
      <c r="F1121" s="24">
        <f t="shared" si="606"/>
        <v>16257.900000000001</v>
      </c>
      <c r="G1121" s="24">
        <f t="shared" si="606"/>
        <v>0</v>
      </c>
      <c r="H1121" s="25">
        <f t="shared" si="606"/>
        <v>0</v>
      </c>
      <c r="I1121" s="119">
        <f t="shared" si="573"/>
        <v>16594.400000000001</v>
      </c>
    </row>
    <row r="1122" spans="1:11" ht="25.5" x14ac:dyDescent="0.2">
      <c r="A1122" s="31" t="s">
        <v>113</v>
      </c>
      <c r="B1122" s="58">
        <v>60</v>
      </c>
      <c r="C1122" s="24">
        <f t="shared" ref="C1122:H1122" si="607">SUM(C1126,C1127,C1128)</f>
        <v>311.3</v>
      </c>
      <c r="D1122" s="24">
        <f t="shared" si="607"/>
        <v>25.2</v>
      </c>
      <c r="E1122" s="24">
        <f t="shared" si="607"/>
        <v>336.5</v>
      </c>
      <c r="F1122" s="24">
        <f t="shared" si="607"/>
        <v>16257.900000000001</v>
      </c>
      <c r="G1122" s="24">
        <f t="shared" si="607"/>
        <v>0</v>
      </c>
      <c r="H1122" s="25">
        <f t="shared" si="607"/>
        <v>0</v>
      </c>
      <c r="I1122" s="119">
        <f t="shared" si="573"/>
        <v>16594.400000000001</v>
      </c>
    </row>
    <row r="1123" spans="1:11" s="2" customFormat="1" hidden="1" x14ac:dyDescent="0.2">
      <c r="A1123" s="32" t="s">
        <v>1</v>
      </c>
      <c r="B1123" s="59"/>
      <c r="C1123" s="24"/>
      <c r="D1123" s="24"/>
      <c r="E1123" s="24"/>
      <c r="F1123" s="24"/>
      <c r="G1123" s="24"/>
      <c r="H1123" s="25"/>
      <c r="I1123" s="3">
        <f t="shared" si="573"/>
        <v>0</v>
      </c>
    </row>
    <row r="1124" spans="1:11" s="2" customFormat="1" x14ac:dyDescent="0.2">
      <c r="A1124" s="32" t="s">
        <v>36</v>
      </c>
      <c r="B1124" s="59"/>
      <c r="C1124" s="111">
        <f>C1126+C1127+C1128-C1125</f>
        <v>0</v>
      </c>
      <c r="D1124" s="111">
        <f>D1126+D1127+D1128-D1125</f>
        <v>17.899999999999999</v>
      </c>
      <c r="E1124" s="111">
        <f t="shared" ref="E1124:H1124" si="608">E1126+E1127+E1128-E1125</f>
        <v>17.899999999999977</v>
      </c>
      <c r="F1124" s="111">
        <f t="shared" si="608"/>
        <v>0</v>
      </c>
      <c r="G1124" s="111">
        <f t="shared" si="608"/>
        <v>0</v>
      </c>
      <c r="H1124" s="112">
        <f t="shared" si="608"/>
        <v>0</v>
      </c>
      <c r="I1124" s="3">
        <f t="shared" si="573"/>
        <v>17.899999999999977</v>
      </c>
    </row>
    <row r="1125" spans="1:11" x14ac:dyDescent="0.2">
      <c r="A1125" s="32" t="s">
        <v>37</v>
      </c>
      <c r="B1125" s="59"/>
      <c r="C1125" s="24">
        <v>311.3</v>
      </c>
      <c r="D1125" s="24">
        <v>7.3</v>
      </c>
      <c r="E1125" s="24">
        <f t="shared" ref="E1125:E1128" si="609">C1125+D1125</f>
        <v>318.60000000000002</v>
      </c>
      <c r="F1125" s="24">
        <v>16257.9</v>
      </c>
      <c r="G1125" s="24"/>
      <c r="H1125" s="25"/>
      <c r="I1125" s="119">
        <f t="shared" si="573"/>
        <v>16576.5</v>
      </c>
    </row>
    <row r="1126" spans="1:11" x14ac:dyDescent="0.2">
      <c r="A1126" s="20" t="s">
        <v>114</v>
      </c>
      <c r="B1126" s="60" t="s">
        <v>126</v>
      </c>
      <c r="C1126" s="101">
        <f>ROUND(311.3*J1126,1)</f>
        <v>261.60000000000002</v>
      </c>
      <c r="D1126" s="177">
        <f>ROUND((7.3+6+11.9)*J1126,1)</f>
        <v>21.2</v>
      </c>
      <c r="E1126" s="101">
        <f t="shared" si="609"/>
        <v>282.8</v>
      </c>
      <c r="F1126" s="101">
        <f>ROUND(16257.9*J1126,1)</f>
        <v>13662.1</v>
      </c>
      <c r="G1126" s="101"/>
      <c r="H1126" s="143"/>
      <c r="I1126" s="119">
        <f t="shared" si="573"/>
        <v>13944.9</v>
      </c>
      <c r="J1126" s="117">
        <f>100/119</f>
        <v>0.84033613445378152</v>
      </c>
      <c r="K1126" s="117">
        <f>7.3+6+11.9</f>
        <v>25.200000000000003</v>
      </c>
    </row>
    <row r="1127" spans="1:11" s="2" customFormat="1" hidden="1" x14ac:dyDescent="0.2">
      <c r="A1127" s="20" t="s">
        <v>106</v>
      </c>
      <c r="B1127" s="60" t="s">
        <v>116</v>
      </c>
      <c r="C1127" s="21"/>
      <c r="D1127" s="21"/>
      <c r="E1127" s="21">
        <f t="shared" si="609"/>
        <v>0</v>
      </c>
      <c r="F1127" s="21"/>
      <c r="G1127" s="21"/>
      <c r="H1127" s="22"/>
      <c r="I1127" s="3">
        <f t="shared" ref="I1127:I1177" si="610">SUM(E1127:H1127)</f>
        <v>0</v>
      </c>
    </row>
    <row r="1128" spans="1:11" x14ac:dyDescent="0.2">
      <c r="A1128" s="20" t="s">
        <v>108</v>
      </c>
      <c r="B1128" s="61" t="s">
        <v>127</v>
      </c>
      <c r="C1128" s="101">
        <f>ROUND(311.3*J1128,1)</f>
        <v>49.7</v>
      </c>
      <c r="D1128" s="101">
        <f>ROUND((7.3+6+11.9)*J1128,1)</f>
        <v>4</v>
      </c>
      <c r="E1128" s="101">
        <f t="shared" si="609"/>
        <v>53.7</v>
      </c>
      <c r="F1128" s="101">
        <f>ROUND(16257.9*J1128,1)</f>
        <v>2595.8000000000002</v>
      </c>
      <c r="G1128" s="101"/>
      <c r="H1128" s="143"/>
      <c r="I1128" s="119">
        <f t="shared" si="610"/>
        <v>2649.5</v>
      </c>
      <c r="J1128" s="117">
        <f>19/119</f>
        <v>0.15966386554621848</v>
      </c>
    </row>
    <row r="1129" spans="1:11" s="2" customFormat="1" hidden="1" x14ac:dyDescent="0.2">
      <c r="A1129" s="31" t="s">
        <v>44</v>
      </c>
      <c r="B1129" s="62" t="s">
        <v>45</v>
      </c>
      <c r="C1129" s="24">
        <v>0</v>
      </c>
      <c r="D1129" s="24">
        <f t="shared" ref="D1129:H1129" si="611">SUM(D1133,D1134,D1135)</f>
        <v>0</v>
      </c>
      <c r="E1129" s="24">
        <f t="shared" si="611"/>
        <v>0</v>
      </c>
      <c r="F1129" s="24">
        <f t="shared" si="611"/>
        <v>0</v>
      </c>
      <c r="G1129" s="24">
        <f t="shared" si="611"/>
        <v>0</v>
      </c>
      <c r="H1129" s="25">
        <f t="shared" si="611"/>
        <v>0</v>
      </c>
      <c r="I1129" s="3">
        <f t="shared" si="610"/>
        <v>0</v>
      </c>
    </row>
    <row r="1130" spans="1:11" s="2" customFormat="1" hidden="1" x14ac:dyDescent="0.2">
      <c r="A1130" s="82" t="s">
        <v>1</v>
      </c>
      <c r="B1130" s="62"/>
      <c r="C1130" s="24"/>
      <c r="D1130" s="24"/>
      <c r="E1130" s="24"/>
      <c r="F1130" s="24"/>
      <c r="G1130" s="24"/>
      <c r="H1130" s="25"/>
      <c r="I1130" s="3">
        <f t="shared" si="610"/>
        <v>0</v>
      </c>
    </row>
    <row r="1131" spans="1:11" s="2" customFormat="1" hidden="1" x14ac:dyDescent="0.2">
      <c r="A1131" s="32" t="s">
        <v>36</v>
      </c>
      <c r="B1131" s="59"/>
      <c r="C1131" s="24">
        <v>0</v>
      </c>
      <c r="D1131" s="24">
        <f t="shared" ref="D1131:H1131" si="612">D1133+D1134+D1135-D1132</f>
        <v>0</v>
      </c>
      <c r="E1131" s="24">
        <f t="shared" si="612"/>
        <v>0</v>
      </c>
      <c r="F1131" s="24">
        <f t="shared" si="612"/>
        <v>0</v>
      </c>
      <c r="G1131" s="24">
        <f t="shared" si="612"/>
        <v>0</v>
      </c>
      <c r="H1131" s="25">
        <f t="shared" si="612"/>
        <v>0</v>
      </c>
      <c r="I1131" s="3">
        <f t="shared" si="610"/>
        <v>0</v>
      </c>
    </row>
    <row r="1132" spans="1:11" s="2" customFormat="1" hidden="1" x14ac:dyDescent="0.2">
      <c r="A1132" s="32" t="s">
        <v>37</v>
      </c>
      <c r="B1132" s="59"/>
      <c r="C1132" s="24"/>
      <c r="D1132" s="24"/>
      <c r="E1132" s="24"/>
      <c r="F1132" s="24"/>
      <c r="G1132" s="24"/>
      <c r="H1132" s="25"/>
      <c r="I1132" s="3">
        <f t="shared" si="610"/>
        <v>0</v>
      </c>
    </row>
    <row r="1133" spans="1:11" s="2" customFormat="1" hidden="1" x14ac:dyDescent="0.2">
      <c r="A1133" s="20" t="s">
        <v>38</v>
      </c>
      <c r="B1133" s="61" t="s">
        <v>46</v>
      </c>
      <c r="C1133" s="21">
        <v>0</v>
      </c>
      <c r="D1133" s="21"/>
      <c r="E1133" s="21">
        <f t="shared" ref="E1133:E1135" si="613">C1133+D1133</f>
        <v>0</v>
      </c>
      <c r="F1133" s="21"/>
      <c r="G1133" s="21"/>
      <c r="H1133" s="22"/>
      <c r="I1133" s="3">
        <f t="shared" si="610"/>
        <v>0</v>
      </c>
    </row>
    <row r="1134" spans="1:11" s="2" customFormat="1" hidden="1" x14ac:dyDescent="0.2">
      <c r="A1134" s="20" t="s">
        <v>40</v>
      </c>
      <c r="B1134" s="61" t="s">
        <v>47</v>
      </c>
      <c r="C1134" s="21">
        <v>0</v>
      </c>
      <c r="D1134" s="21"/>
      <c r="E1134" s="21">
        <f t="shared" si="613"/>
        <v>0</v>
      </c>
      <c r="F1134" s="21"/>
      <c r="G1134" s="21"/>
      <c r="H1134" s="22"/>
      <c r="I1134" s="3">
        <f t="shared" si="610"/>
        <v>0</v>
      </c>
    </row>
    <row r="1135" spans="1:11" s="2" customFormat="1" hidden="1" x14ac:dyDescent="0.2">
      <c r="A1135" s="20" t="s">
        <v>42</v>
      </c>
      <c r="B1135" s="61" t="s">
        <v>48</v>
      </c>
      <c r="C1135" s="21">
        <v>0</v>
      </c>
      <c r="D1135" s="21"/>
      <c r="E1135" s="21">
        <f t="shared" si="613"/>
        <v>0</v>
      </c>
      <c r="F1135" s="21"/>
      <c r="G1135" s="21"/>
      <c r="H1135" s="22"/>
      <c r="I1135" s="3">
        <f t="shared" si="610"/>
        <v>0</v>
      </c>
    </row>
    <row r="1136" spans="1:11" s="2" customFormat="1" hidden="1" x14ac:dyDescent="0.2">
      <c r="A1136" s="31" t="s">
        <v>49</v>
      </c>
      <c r="B1136" s="63" t="s">
        <v>50</v>
      </c>
      <c r="C1136" s="24">
        <v>0</v>
      </c>
      <c r="D1136" s="24">
        <f t="shared" ref="D1136:H1136" si="614">SUM(D1140,D1141,D1142)</f>
        <v>0</v>
      </c>
      <c r="E1136" s="24">
        <f t="shared" si="614"/>
        <v>0</v>
      </c>
      <c r="F1136" s="24">
        <f t="shared" si="614"/>
        <v>0</v>
      </c>
      <c r="G1136" s="24">
        <f t="shared" si="614"/>
        <v>0</v>
      </c>
      <c r="H1136" s="25">
        <f t="shared" si="614"/>
        <v>0</v>
      </c>
      <c r="I1136" s="3">
        <f t="shared" si="610"/>
        <v>0</v>
      </c>
    </row>
    <row r="1137" spans="1:10" s="2" customFormat="1" hidden="1" x14ac:dyDescent="0.2">
      <c r="A1137" s="82" t="s">
        <v>1</v>
      </c>
      <c r="B1137" s="63"/>
      <c r="C1137" s="24"/>
      <c r="D1137" s="24"/>
      <c r="E1137" s="24"/>
      <c r="F1137" s="24"/>
      <c r="G1137" s="24"/>
      <c r="H1137" s="25"/>
      <c r="I1137" s="3">
        <f t="shared" si="610"/>
        <v>0</v>
      </c>
    </row>
    <row r="1138" spans="1:10" s="2" customFormat="1" hidden="1" x14ac:dyDescent="0.2">
      <c r="A1138" s="32" t="s">
        <v>36</v>
      </c>
      <c r="B1138" s="59"/>
      <c r="C1138" s="24">
        <v>0</v>
      </c>
      <c r="D1138" s="24">
        <f t="shared" ref="D1138:H1138" si="615">D1140+D1141+D1142-D1139</f>
        <v>0</v>
      </c>
      <c r="E1138" s="24">
        <f t="shared" si="615"/>
        <v>0</v>
      </c>
      <c r="F1138" s="24">
        <f t="shared" si="615"/>
        <v>0</v>
      </c>
      <c r="G1138" s="24">
        <f t="shared" si="615"/>
        <v>0</v>
      </c>
      <c r="H1138" s="25">
        <f t="shared" si="615"/>
        <v>0</v>
      </c>
      <c r="I1138" s="3">
        <f t="shared" si="610"/>
        <v>0</v>
      </c>
    </row>
    <row r="1139" spans="1:10" s="2" customFormat="1" hidden="1" x14ac:dyDescent="0.2">
      <c r="A1139" s="32" t="s">
        <v>37</v>
      </c>
      <c r="B1139" s="59"/>
      <c r="C1139" s="24"/>
      <c r="D1139" s="24"/>
      <c r="E1139" s="24"/>
      <c r="F1139" s="24"/>
      <c r="G1139" s="24"/>
      <c r="H1139" s="25"/>
      <c r="I1139" s="3">
        <f t="shared" si="610"/>
        <v>0</v>
      </c>
    </row>
    <row r="1140" spans="1:10" s="2" customFormat="1" hidden="1" x14ac:dyDescent="0.2">
      <c r="A1140" s="20" t="s">
        <v>38</v>
      </c>
      <c r="B1140" s="61" t="s">
        <v>51</v>
      </c>
      <c r="C1140" s="21">
        <v>0</v>
      </c>
      <c r="D1140" s="21"/>
      <c r="E1140" s="21">
        <f t="shared" ref="E1140:E1142" si="616">C1140+D1140</f>
        <v>0</v>
      </c>
      <c r="F1140" s="21"/>
      <c r="G1140" s="21"/>
      <c r="H1140" s="22"/>
      <c r="I1140" s="3">
        <f t="shared" si="610"/>
        <v>0</v>
      </c>
    </row>
    <row r="1141" spans="1:10" s="2" customFormat="1" hidden="1" x14ac:dyDescent="0.2">
      <c r="A1141" s="20" t="s">
        <v>40</v>
      </c>
      <c r="B1141" s="61" t="s">
        <v>52</v>
      </c>
      <c r="C1141" s="21">
        <v>0</v>
      </c>
      <c r="D1141" s="21"/>
      <c r="E1141" s="21">
        <f t="shared" si="616"/>
        <v>0</v>
      </c>
      <c r="F1141" s="21"/>
      <c r="G1141" s="21"/>
      <c r="H1141" s="22"/>
      <c r="I1141" s="3">
        <f t="shared" si="610"/>
        <v>0</v>
      </c>
    </row>
    <row r="1142" spans="1:10" s="2" customFormat="1" hidden="1" x14ac:dyDescent="0.2">
      <c r="A1142" s="20" t="s">
        <v>42</v>
      </c>
      <c r="B1142" s="61" t="s">
        <v>53</v>
      </c>
      <c r="C1142" s="21">
        <v>0</v>
      </c>
      <c r="D1142" s="21"/>
      <c r="E1142" s="21">
        <f t="shared" si="616"/>
        <v>0</v>
      </c>
      <c r="F1142" s="21"/>
      <c r="G1142" s="21"/>
      <c r="H1142" s="22"/>
      <c r="I1142" s="3">
        <f t="shared" si="610"/>
        <v>0</v>
      </c>
    </row>
    <row r="1143" spans="1:10" s="2" customFormat="1" hidden="1" x14ac:dyDescent="0.2">
      <c r="A1143" s="83"/>
      <c r="B1143" s="95"/>
      <c r="C1143" s="21"/>
      <c r="D1143" s="21"/>
      <c r="E1143" s="21"/>
      <c r="F1143" s="21"/>
      <c r="G1143" s="21"/>
      <c r="H1143" s="22"/>
      <c r="I1143" s="3">
        <f t="shared" si="610"/>
        <v>0</v>
      </c>
    </row>
    <row r="1144" spans="1:10" s="2" customFormat="1" hidden="1" x14ac:dyDescent="0.2">
      <c r="A1144" s="26" t="s">
        <v>54</v>
      </c>
      <c r="B1144" s="63" t="s">
        <v>55</v>
      </c>
      <c r="C1144" s="24">
        <v>0</v>
      </c>
      <c r="D1144" s="24"/>
      <c r="E1144" s="24">
        <f>C1144+D1144</f>
        <v>0</v>
      </c>
      <c r="F1144" s="24"/>
      <c r="G1144" s="24"/>
      <c r="H1144" s="25"/>
      <c r="I1144" s="3">
        <f t="shared" si="610"/>
        <v>0</v>
      </c>
    </row>
    <row r="1145" spans="1:10" s="2" customFormat="1" hidden="1" x14ac:dyDescent="0.2">
      <c r="A1145" s="83"/>
      <c r="B1145" s="95"/>
      <c r="C1145" s="21"/>
      <c r="D1145" s="21"/>
      <c r="E1145" s="21"/>
      <c r="F1145" s="21"/>
      <c r="G1145" s="21"/>
      <c r="H1145" s="22"/>
      <c r="I1145" s="3">
        <f t="shared" si="610"/>
        <v>0</v>
      </c>
    </row>
    <row r="1146" spans="1:10" s="2" customFormat="1" x14ac:dyDescent="0.2">
      <c r="A1146" s="26" t="s">
        <v>56</v>
      </c>
      <c r="B1146" s="63"/>
      <c r="C1146" s="24">
        <v>0</v>
      </c>
      <c r="D1146" s="24">
        <f t="shared" ref="D1146:H1146" si="617">D1096-D1117</f>
        <v>0</v>
      </c>
      <c r="E1146" s="24">
        <f t="shared" si="617"/>
        <v>0</v>
      </c>
      <c r="F1146" s="24">
        <f t="shared" si="617"/>
        <v>0</v>
      </c>
      <c r="G1146" s="24">
        <f t="shared" si="617"/>
        <v>0</v>
      </c>
      <c r="H1146" s="25">
        <f t="shared" si="617"/>
        <v>0</v>
      </c>
      <c r="I1146" s="3">
        <f t="shared" si="610"/>
        <v>0</v>
      </c>
    </row>
    <row r="1147" spans="1:10" s="142" customFormat="1" x14ac:dyDescent="0.2">
      <c r="A1147" s="152" t="s">
        <v>123</v>
      </c>
      <c r="B1147" s="153"/>
      <c r="C1147" s="154">
        <f t="shared" ref="C1147:H1147" si="618">C1148</f>
        <v>10</v>
      </c>
      <c r="D1147" s="154">
        <f t="shared" si="618"/>
        <v>0</v>
      </c>
      <c r="E1147" s="154">
        <f t="shared" si="618"/>
        <v>10</v>
      </c>
      <c r="F1147" s="154">
        <f t="shared" si="618"/>
        <v>10000</v>
      </c>
      <c r="G1147" s="154">
        <f t="shared" si="618"/>
        <v>10000</v>
      </c>
      <c r="H1147" s="155">
        <f t="shared" si="618"/>
        <v>0</v>
      </c>
      <c r="I1147" s="119">
        <f t="shared" si="610"/>
        <v>20010</v>
      </c>
    </row>
    <row r="1148" spans="1:10" s="161" customFormat="1" x14ac:dyDescent="0.2">
      <c r="A1148" s="156" t="s">
        <v>61</v>
      </c>
      <c r="B1148" s="157"/>
      <c r="C1148" s="168">
        <f t="shared" ref="C1148:H1148" si="619">SUM(C1149,C1150,C1151,C1155)</f>
        <v>10</v>
      </c>
      <c r="D1148" s="168">
        <f t="shared" si="619"/>
        <v>0</v>
      </c>
      <c r="E1148" s="168">
        <f t="shared" si="619"/>
        <v>10</v>
      </c>
      <c r="F1148" s="168">
        <f t="shared" si="619"/>
        <v>10000</v>
      </c>
      <c r="G1148" s="168">
        <f t="shared" si="619"/>
        <v>10000</v>
      </c>
      <c r="H1148" s="169">
        <f t="shared" si="619"/>
        <v>0</v>
      </c>
      <c r="I1148" s="119">
        <f t="shared" si="610"/>
        <v>20010</v>
      </c>
    </row>
    <row r="1149" spans="1:10" x14ac:dyDescent="0.2">
      <c r="A1149" s="20" t="s">
        <v>6</v>
      </c>
      <c r="B1149" s="48"/>
      <c r="C1149" s="101">
        <v>10</v>
      </c>
      <c r="D1149" s="101"/>
      <c r="E1149" s="101">
        <f>SUM(C1149,D1149)</f>
        <v>10</v>
      </c>
      <c r="F1149" s="101"/>
      <c r="G1149" s="101"/>
      <c r="H1149" s="143"/>
      <c r="I1149" s="119">
        <f t="shared" si="610"/>
        <v>10</v>
      </c>
    </row>
    <row r="1150" spans="1:10" s="2" customFormat="1" hidden="1" x14ac:dyDescent="0.2">
      <c r="A1150" s="20" t="s">
        <v>7</v>
      </c>
      <c r="B1150" s="94"/>
      <c r="C1150" s="21">
        <v>0</v>
      </c>
      <c r="D1150" s="21"/>
      <c r="E1150" s="21">
        <f t="shared" ref="E1150" si="620">SUM(C1150,D1150)</f>
        <v>0</v>
      </c>
      <c r="F1150" s="21"/>
      <c r="G1150" s="21"/>
      <c r="H1150" s="22"/>
      <c r="I1150" s="3">
        <f t="shared" si="610"/>
        <v>0</v>
      </c>
    </row>
    <row r="1151" spans="1:10" x14ac:dyDescent="0.2">
      <c r="A1151" s="23" t="s">
        <v>111</v>
      </c>
      <c r="B1151" s="49" t="s">
        <v>103</v>
      </c>
      <c r="C1151" s="24">
        <f>SUM(C1152:C1154)</f>
        <v>0</v>
      </c>
      <c r="D1151" s="24">
        <f>SUM(D1152:D1154)</f>
        <v>0</v>
      </c>
      <c r="E1151" s="24">
        <f>SUM(C1151,D1151)</f>
        <v>0</v>
      </c>
      <c r="F1151" s="24">
        <f t="shared" ref="F1151:H1151" si="621">SUM(F1152:F1154)</f>
        <v>10000</v>
      </c>
      <c r="G1151" s="24">
        <f t="shared" si="621"/>
        <v>10000</v>
      </c>
      <c r="H1151" s="25">
        <f t="shared" si="621"/>
        <v>0</v>
      </c>
      <c r="I1151" s="119">
        <f t="shared" si="610"/>
        <v>20000</v>
      </c>
    </row>
    <row r="1152" spans="1:10" x14ac:dyDescent="0.2">
      <c r="A1152" s="109" t="s">
        <v>104</v>
      </c>
      <c r="B1152" s="48" t="s">
        <v>105</v>
      </c>
      <c r="C1152" s="101"/>
      <c r="D1152" s="101"/>
      <c r="E1152" s="101">
        <f t="shared" ref="E1152:E1154" si="622">SUM(C1152,D1152)</f>
        <v>0</v>
      </c>
      <c r="F1152" s="101">
        <f>ROUND(10000*J1152,1)</f>
        <v>8403.4</v>
      </c>
      <c r="G1152" s="101">
        <f>ROUND(10000*J1152,1)</f>
        <v>8403.4</v>
      </c>
      <c r="H1152" s="143"/>
      <c r="I1152" s="119">
        <f t="shared" si="610"/>
        <v>16806.8</v>
      </c>
      <c r="J1152" s="117">
        <f>100/119</f>
        <v>0.84033613445378152</v>
      </c>
    </row>
    <row r="1153" spans="1:10" s="2" customFormat="1" hidden="1" x14ac:dyDescent="0.2">
      <c r="A1153" s="109" t="s">
        <v>106</v>
      </c>
      <c r="B1153" s="48" t="s">
        <v>107</v>
      </c>
      <c r="C1153" s="21"/>
      <c r="D1153" s="21"/>
      <c r="E1153" s="21">
        <f t="shared" si="622"/>
        <v>0</v>
      </c>
      <c r="F1153" s="21"/>
      <c r="G1153" s="21"/>
      <c r="H1153" s="22"/>
      <c r="I1153" s="3">
        <f t="shared" si="610"/>
        <v>0</v>
      </c>
    </row>
    <row r="1154" spans="1:10" x14ac:dyDescent="0.2">
      <c r="A1154" s="109" t="s">
        <v>108</v>
      </c>
      <c r="B1154" s="48" t="s">
        <v>109</v>
      </c>
      <c r="C1154" s="101"/>
      <c r="D1154" s="101"/>
      <c r="E1154" s="101">
        <f t="shared" si="622"/>
        <v>0</v>
      </c>
      <c r="F1154" s="101">
        <f>ROUND(10000*J1154,1)</f>
        <v>1596.6</v>
      </c>
      <c r="G1154" s="101">
        <f>ROUND(10000*J1154,1)</f>
        <v>1596.6</v>
      </c>
      <c r="H1154" s="143"/>
      <c r="I1154" s="119">
        <f t="shared" si="610"/>
        <v>3193.2</v>
      </c>
      <c r="J1154" s="117">
        <f>19/119</f>
        <v>0.15966386554621848</v>
      </c>
    </row>
    <row r="1155" spans="1:10" s="2" customFormat="1" ht="25.5" hidden="1" x14ac:dyDescent="0.2">
      <c r="A1155" s="23" t="s">
        <v>9</v>
      </c>
      <c r="B1155" s="49" t="s">
        <v>10</v>
      </c>
      <c r="C1155" s="24">
        <f t="shared" ref="C1155:H1155" si="623">SUM(C1156,C1160,C1164)</f>
        <v>0</v>
      </c>
      <c r="D1155" s="24">
        <f t="shared" si="623"/>
        <v>0</v>
      </c>
      <c r="E1155" s="24">
        <f t="shared" si="623"/>
        <v>0</v>
      </c>
      <c r="F1155" s="24">
        <f t="shared" si="623"/>
        <v>0</v>
      </c>
      <c r="G1155" s="24">
        <f t="shared" si="623"/>
        <v>0</v>
      </c>
      <c r="H1155" s="25">
        <f t="shared" si="623"/>
        <v>0</v>
      </c>
      <c r="I1155" s="3">
        <f t="shared" si="610"/>
        <v>0</v>
      </c>
    </row>
    <row r="1156" spans="1:10" s="2" customFormat="1" hidden="1" x14ac:dyDescent="0.2">
      <c r="A1156" s="26" t="s">
        <v>11</v>
      </c>
      <c r="B1156" s="50" t="s">
        <v>12</v>
      </c>
      <c r="C1156" s="24">
        <v>0</v>
      </c>
      <c r="D1156" s="24">
        <f t="shared" ref="D1156:H1156" si="624">SUM(D1157:D1159)</f>
        <v>0</v>
      </c>
      <c r="E1156" s="24">
        <f t="shared" si="624"/>
        <v>0</v>
      </c>
      <c r="F1156" s="24">
        <f t="shared" si="624"/>
        <v>0</v>
      </c>
      <c r="G1156" s="24">
        <f t="shared" si="624"/>
        <v>0</v>
      </c>
      <c r="H1156" s="25">
        <f t="shared" si="624"/>
        <v>0</v>
      </c>
      <c r="I1156" s="3">
        <f t="shared" si="610"/>
        <v>0</v>
      </c>
    </row>
    <row r="1157" spans="1:10" s="2" customFormat="1" hidden="1" x14ac:dyDescent="0.2">
      <c r="A1157" s="27" t="s">
        <v>13</v>
      </c>
      <c r="B1157" s="51" t="s">
        <v>14</v>
      </c>
      <c r="C1157" s="21">
        <v>0</v>
      </c>
      <c r="D1157" s="21"/>
      <c r="E1157" s="21">
        <f t="shared" ref="E1157:E1159" si="625">SUM(C1157,D1157)</f>
        <v>0</v>
      </c>
      <c r="F1157" s="21"/>
      <c r="G1157" s="21"/>
      <c r="H1157" s="22"/>
      <c r="I1157" s="3">
        <f t="shared" si="610"/>
        <v>0</v>
      </c>
    </row>
    <row r="1158" spans="1:10" s="2" customFormat="1" hidden="1" x14ac:dyDescent="0.2">
      <c r="A1158" s="27" t="s">
        <v>15</v>
      </c>
      <c r="B1158" s="52" t="s">
        <v>16</v>
      </c>
      <c r="C1158" s="21">
        <v>0</v>
      </c>
      <c r="D1158" s="21"/>
      <c r="E1158" s="21">
        <f t="shared" si="625"/>
        <v>0</v>
      </c>
      <c r="F1158" s="21"/>
      <c r="G1158" s="21"/>
      <c r="H1158" s="22"/>
      <c r="I1158" s="3">
        <f t="shared" si="610"/>
        <v>0</v>
      </c>
    </row>
    <row r="1159" spans="1:10" s="2" customFormat="1" hidden="1" x14ac:dyDescent="0.2">
      <c r="A1159" s="27" t="s">
        <v>17</v>
      </c>
      <c r="B1159" s="52" t="s">
        <v>18</v>
      </c>
      <c r="C1159" s="21">
        <v>0</v>
      </c>
      <c r="D1159" s="21"/>
      <c r="E1159" s="21">
        <f t="shared" si="625"/>
        <v>0</v>
      </c>
      <c r="F1159" s="21"/>
      <c r="G1159" s="21"/>
      <c r="H1159" s="22"/>
      <c r="I1159" s="3">
        <f t="shared" si="610"/>
        <v>0</v>
      </c>
    </row>
    <row r="1160" spans="1:10" s="2" customFormat="1" hidden="1" x14ac:dyDescent="0.2">
      <c r="A1160" s="26" t="s">
        <v>19</v>
      </c>
      <c r="B1160" s="53" t="s">
        <v>20</v>
      </c>
      <c r="C1160" s="24">
        <f t="shared" ref="C1160" si="626">SUM(C1161:C1163)</f>
        <v>0</v>
      </c>
      <c r="D1160" s="24">
        <f t="shared" ref="D1160:H1160" si="627">SUM(D1161:D1163)</f>
        <v>0</v>
      </c>
      <c r="E1160" s="24">
        <f t="shared" si="627"/>
        <v>0</v>
      </c>
      <c r="F1160" s="24">
        <f t="shared" si="627"/>
        <v>0</v>
      </c>
      <c r="G1160" s="24">
        <f t="shared" si="627"/>
        <v>0</v>
      </c>
      <c r="H1160" s="25">
        <f t="shared" si="627"/>
        <v>0</v>
      </c>
      <c r="I1160" s="3">
        <f t="shared" si="610"/>
        <v>0</v>
      </c>
    </row>
    <row r="1161" spans="1:10" s="2" customFormat="1" hidden="1" x14ac:dyDescent="0.2">
      <c r="A1161" s="27" t="s">
        <v>13</v>
      </c>
      <c r="B1161" s="52" t="s">
        <v>21</v>
      </c>
      <c r="C1161" s="21"/>
      <c r="D1161" s="21"/>
      <c r="E1161" s="21">
        <f t="shared" ref="E1161:E1163" si="628">SUM(C1161,D1161)</f>
        <v>0</v>
      </c>
      <c r="F1161" s="21"/>
      <c r="G1161" s="21"/>
      <c r="H1161" s="22"/>
      <c r="I1161" s="3">
        <f t="shared" si="610"/>
        <v>0</v>
      </c>
    </row>
    <row r="1162" spans="1:10" s="2" customFormat="1" hidden="1" x14ac:dyDescent="0.2">
      <c r="A1162" s="27" t="s">
        <v>15</v>
      </c>
      <c r="B1162" s="52" t="s">
        <v>22</v>
      </c>
      <c r="C1162" s="21">
        <v>0</v>
      </c>
      <c r="D1162" s="21"/>
      <c r="E1162" s="21">
        <f t="shared" si="628"/>
        <v>0</v>
      </c>
      <c r="F1162" s="21"/>
      <c r="G1162" s="21"/>
      <c r="H1162" s="22"/>
      <c r="I1162" s="3">
        <f t="shared" si="610"/>
        <v>0</v>
      </c>
    </row>
    <row r="1163" spans="1:10" s="2" customFormat="1" hidden="1" x14ac:dyDescent="0.2">
      <c r="A1163" s="27" t="s">
        <v>17</v>
      </c>
      <c r="B1163" s="52" t="s">
        <v>23</v>
      </c>
      <c r="C1163" s="21">
        <v>0</v>
      </c>
      <c r="D1163" s="21"/>
      <c r="E1163" s="21">
        <f t="shared" si="628"/>
        <v>0</v>
      </c>
      <c r="F1163" s="21"/>
      <c r="G1163" s="21"/>
      <c r="H1163" s="22"/>
      <c r="I1163" s="3">
        <f t="shared" si="610"/>
        <v>0</v>
      </c>
    </row>
    <row r="1164" spans="1:10" s="2" customFormat="1" hidden="1" x14ac:dyDescent="0.2">
      <c r="A1164" s="26" t="s">
        <v>24</v>
      </c>
      <c r="B1164" s="53" t="s">
        <v>25</v>
      </c>
      <c r="C1164" s="24">
        <v>0</v>
      </c>
      <c r="D1164" s="24">
        <f t="shared" ref="D1164:H1164" si="629">SUM(D1165:D1167)</f>
        <v>0</v>
      </c>
      <c r="E1164" s="24">
        <f t="shared" si="629"/>
        <v>0</v>
      </c>
      <c r="F1164" s="24">
        <f t="shared" si="629"/>
        <v>0</v>
      </c>
      <c r="G1164" s="24">
        <f t="shared" si="629"/>
        <v>0</v>
      </c>
      <c r="H1164" s="25">
        <f t="shared" si="629"/>
        <v>0</v>
      </c>
      <c r="I1164" s="3">
        <f t="shared" si="610"/>
        <v>0</v>
      </c>
    </row>
    <row r="1165" spans="1:10" s="2" customFormat="1" hidden="1" x14ac:dyDescent="0.2">
      <c r="A1165" s="27" t="s">
        <v>13</v>
      </c>
      <c r="B1165" s="52" t="s">
        <v>26</v>
      </c>
      <c r="C1165" s="21">
        <v>0</v>
      </c>
      <c r="D1165" s="21"/>
      <c r="E1165" s="21">
        <f t="shared" ref="E1165:E1167" si="630">SUM(C1165,D1165)</f>
        <v>0</v>
      </c>
      <c r="F1165" s="21"/>
      <c r="G1165" s="21"/>
      <c r="H1165" s="22"/>
      <c r="I1165" s="3">
        <f t="shared" si="610"/>
        <v>0</v>
      </c>
    </row>
    <row r="1166" spans="1:10" s="2" customFormat="1" hidden="1" x14ac:dyDescent="0.2">
      <c r="A1166" s="27" t="s">
        <v>15</v>
      </c>
      <c r="B1166" s="52" t="s">
        <v>27</v>
      </c>
      <c r="C1166" s="21">
        <v>0</v>
      </c>
      <c r="D1166" s="21"/>
      <c r="E1166" s="21">
        <f t="shared" si="630"/>
        <v>0</v>
      </c>
      <c r="F1166" s="21"/>
      <c r="G1166" s="21"/>
      <c r="H1166" s="22"/>
      <c r="I1166" s="3">
        <f t="shared" si="610"/>
        <v>0</v>
      </c>
    </row>
    <row r="1167" spans="1:10" s="2" customFormat="1" hidden="1" x14ac:dyDescent="0.2">
      <c r="A1167" s="27" t="s">
        <v>17</v>
      </c>
      <c r="B1167" s="52" t="s">
        <v>28</v>
      </c>
      <c r="C1167" s="21">
        <v>0</v>
      </c>
      <c r="D1167" s="21"/>
      <c r="E1167" s="21">
        <f t="shared" si="630"/>
        <v>0</v>
      </c>
      <c r="F1167" s="21"/>
      <c r="G1167" s="21"/>
      <c r="H1167" s="22"/>
      <c r="I1167" s="3">
        <f t="shared" si="610"/>
        <v>0</v>
      </c>
    </row>
    <row r="1168" spans="1:10" s="161" customFormat="1" x14ac:dyDescent="0.2">
      <c r="A1168" s="156" t="s">
        <v>80</v>
      </c>
      <c r="B1168" s="157"/>
      <c r="C1168" s="158">
        <f t="shared" ref="C1168:H1168" si="631">SUM(C1169,C1172,C1195)</f>
        <v>10</v>
      </c>
      <c r="D1168" s="158">
        <f t="shared" si="631"/>
        <v>0</v>
      </c>
      <c r="E1168" s="158">
        <f t="shared" si="631"/>
        <v>10</v>
      </c>
      <c r="F1168" s="158">
        <f t="shared" si="631"/>
        <v>10000</v>
      </c>
      <c r="G1168" s="158">
        <f t="shared" si="631"/>
        <v>10000</v>
      </c>
      <c r="H1168" s="159">
        <f t="shared" si="631"/>
        <v>0</v>
      </c>
      <c r="I1168" s="119">
        <f t="shared" si="610"/>
        <v>20010</v>
      </c>
    </row>
    <row r="1169" spans="1:10" s="2" customFormat="1" hidden="1" x14ac:dyDescent="0.2">
      <c r="A1169" s="31" t="s">
        <v>30</v>
      </c>
      <c r="B1169" s="55">
        <v>20</v>
      </c>
      <c r="C1169" s="24">
        <v>0</v>
      </c>
      <c r="D1169" s="24">
        <f t="shared" ref="D1169:H1169" si="632">SUM(D1170)</f>
        <v>0</v>
      </c>
      <c r="E1169" s="24">
        <f t="shared" si="632"/>
        <v>0</v>
      </c>
      <c r="F1169" s="24">
        <f t="shared" si="632"/>
        <v>0</v>
      </c>
      <c r="G1169" s="24">
        <f t="shared" si="632"/>
        <v>0</v>
      </c>
      <c r="H1169" s="25">
        <f t="shared" si="632"/>
        <v>0</v>
      </c>
      <c r="I1169" s="3">
        <f t="shared" si="610"/>
        <v>0</v>
      </c>
    </row>
    <row r="1170" spans="1:10" s="2" customFormat="1" hidden="1" x14ac:dyDescent="0.2">
      <c r="A1170" s="27" t="s">
        <v>31</v>
      </c>
      <c r="B1170" s="56" t="s">
        <v>32</v>
      </c>
      <c r="C1170" s="21">
        <v>0</v>
      </c>
      <c r="D1170" s="21"/>
      <c r="E1170" s="21">
        <f>C1170+D1170</f>
        <v>0</v>
      </c>
      <c r="F1170" s="21"/>
      <c r="G1170" s="21"/>
      <c r="H1170" s="22"/>
      <c r="I1170" s="3">
        <f t="shared" si="610"/>
        <v>0</v>
      </c>
    </row>
    <row r="1171" spans="1:10" s="2" customFormat="1" hidden="1" x14ac:dyDescent="0.2">
      <c r="A1171" s="27"/>
      <c r="B1171" s="51"/>
      <c r="C1171" s="21"/>
      <c r="D1171" s="21"/>
      <c r="E1171" s="21"/>
      <c r="F1171" s="21"/>
      <c r="G1171" s="21"/>
      <c r="H1171" s="22"/>
      <c r="I1171" s="3">
        <f t="shared" si="610"/>
        <v>0</v>
      </c>
    </row>
    <row r="1172" spans="1:10" ht="25.5" x14ac:dyDescent="0.2">
      <c r="A1172" s="110" t="s">
        <v>112</v>
      </c>
      <c r="B1172" s="57">
        <v>60</v>
      </c>
      <c r="C1172" s="24">
        <f t="shared" ref="C1172:H1172" si="633">SUM(C1173,C1180,C1187)</f>
        <v>10</v>
      </c>
      <c r="D1172" s="24">
        <f t="shared" si="633"/>
        <v>0</v>
      </c>
      <c r="E1172" s="24">
        <f t="shared" si="633"/>
        <v>10</v>
      </c>
      <c r="F1172" s="24">
        <f t="shared" si="633"/>
        <v>10000</v>
      </c>
      <c r="G1172" s="24">
        <f t="shared" si="633"/>
        <v>10000</v>
      </c>
      <c r="H1172" s="25">
        <f t="shared" si="633"/>
        <v>0</v>
      </c>
      <c r="I1172" s="119">
        <f t="shared" si="610"/>
        <v>20010</v>
      </c>
    </row>
    <row r="1173" spans="1:10" ht="25.5" x14ac:dyDescent="0.2">
      <c r="A1173" s="31" t="s">
        <v>113</v>
      </c>
      <c r="B1173" s="58">
        <v>60</v>
      </c>
      <c r="C1173" s="24">
        <f t="shared" ref="C1173:H1173" si="634">SUM(C1177,C1178,C1179)</f>
        <v>10</v>
      </c>
      <c r="D1173" s="24">
        <f t="shared" si="634"/>
        <v>0</v>
      </c>
      <c r="E1173" s="24">
        <f t="shared" si="634"/>
        <v>10</v>
      </c>
      <c r="F1173" s="24">
        <f t="shared" si="634"/>
        <v>10000</v>
      </c>
      <c r="G1173" s="24">
        <f t="shared" si="634"/>
        <v>10000</v>
      </c>
      <c r="H1173" s="25">
        <f t="shared" si="634"/>
        <v>0</v>
      </c>
      <c r="I1173" s="119">
        <f t="shared" si="610"/>
        <v>20010</v>
      </c>
    </row>
    <row r="1174" spans="1:10" s="2" customFormat="1" hidden="1" x14ac:dyDescent="0.2">
      <c r="A1174" s="32" t="s">
        <v>1</v>
      </c>
      <c r="B1174" s="59"/>
      <c r="C1174" s="24"/>
      <c r="D1174" s="24"/>
      <c r="E1174" s="24"/>
      <c r="F1174" s="24"/>
      <c r="G1174" s="24"/>
      <c r="H1174" s="25"/>
      <c r="I1174" s="3">
        <f t="shared" si="610"/>
        <v>0</v>
      </c>
    </row>
    <row r="1175" spans="1:10" s="2" customFormat="1" hidden="1" x14ac:dyDescent="0.2">
      <c r="A1175" s="32" t="s">
        <v>36</v>
      </c>
      <c r="B1175" s="59"/>
      <c r="C1175" s="111">
        <f t="shared" ref="C1175:H1175" si="635">C1177+C1178+C1179-C1176</f>
        <v>0</v>
      </c>
      <c r="D1175" s="111">
        <f t="shared" si="635"/>
        <v>0</v>
      </c>
      <c r="E1175" s="111">
        <f t="shared" si="635"/>
        <v>0</v>
      </c>
      <c r="F1175" s="111">
        <f t="shared" si="635"/>
        <v>0</v>
      </c>
      <c r="G1175" s="111">
        <f t="shared" si="635"/>
        <v>0</v>
      </c>
      <c r="H1175" s="112">
        <f t="shared" si="635"/>
        <v>0</v>
      </c>
      <c r="I1175" s="3">
        <f t="shared" si="610"/>
        <v>0</v>
      </c>
    </row>
    <row r="1176" spans="1:10" x14ac:dyDescent="0.2">
      <c r="A1176" s="32" t="s">
        <v>37</v>
      </c>
      <c r="B1176" s="59"/>
      <c r="C1176" s="24">
        <v>10</v>
      </c>
      <c r="D1176" s="24"/>
      <c r="E1176" s="24">
        <f t="shared" ref="E1176:E1179" si="636">C1176+D1176</f>
        <v>10</v>
      </c>
      <c r="F1176" s="24">
        <v>10000</v>
      </c>
      <c r="G1176" s="24">
        <v>10000</v>
      </c>
      <c r="H1176" s="25"/>
      <c r="I1176" s="119">
        <f t="shared" si="610"/>
        <v>20010</v>
      </c>
    </row>
    <row r="1177" spans="1:10" x14ac:dyDescent="0.2">
      <c r="A1177" s="20" t="s">
        <v>114</v>
      </c>
      <c r="B1177" s="60" t="s">
        <v>126</v>
      </c>
      <c r="C1177" s="101">
        <f>ROUND(10*J1177,1)</f>
        <v>8.4</v>
      </c>
      <c r="D1177" s="101"/>
      <c r="E1177" s="101">
        <f t="shared" si="636"/>
        <v>8.4</v>
      </c>
      <c r="F1177" s="101">
        <f>ROUND(10000*J1177,1)</f>
        <v>8403.4</v>
      </c>
      <c r="G1177" s="101">
        <f>ROUND(10000*J1177,1)</f>
        <v>8403.4</v>
      </c>
      <c r="H1177" s="143"/>
      <c r="I1177" s="119">
        <f t="shared" si="610"/>
        <v>16815.199999999997</v>
      </c>
      <c r="J1177" s="117">
        <f>100/119</f>
        <v>0.84033613445378152</v>
      </c>
    </row>
    <row r="1178" spans="1:10" s="2" customFormat="1" hidden="1" x14ac:dyDescent="0.2">
      <c r="A1178" s="20" t="s">
        <v>106</v>
      </c>
      <c r="B1178" s="60" t="s">
        <v>116</v>
      </c>
      <c r="C1178" s="21"/>
      <c r="D1178" s="21"/>
      <c r="E1178" s="21">
        <f t="shared" si="636"/>
        <v>0</v>
      </c>
      <c r="F1178" s="21"/>
      <c r="G1178" s="21"/>
      <c r="H1178" s="22"/>
      <c r="I1178" s="3">
        <f t="shared" ref="I1178:I1197" si="637">SUM(E1178:H1178)</f>
        <v>0</v>
      </c>
    </row>
    <row r="1179" spans="1:10" x14ac:dyDescent="0.2">
      <c r="A1179" s="20" t="s">
        <v>108</v>
      </c>
      <c r="B1179" s="61" t="s">
        <v>127</v>
      </c>
      <c r="C1179" s="101">
        <f>ROUND(10*J1179,1)</f>
        <v>1.6</v>
      </c>
      <c r="D1179" s="101"/>
      <c r="E1179" s="101">
        <f t="shared" si="636"/>
        <v>1.6</v>
      </c>
      <c r="F1179" s="101">
        <f>ROUND(10000*J1179,1)</f>
        <v>1596.6</v>
      </c>
      <c r="G1179" s="101">
        <f>ROUND(10000*J1179,1)</f>
        <v>1596.6</v>
      </c>
      <c r="H1179" s="143"/>
      <c r="I1179" s="119">
        <f t="shared" si="637"/>
        <v>3194.7999999999997</v>
      </c>
      <c r="J1179" s="117">
        <f>19/119</f>
        <v>0.15966386554621848</v>
      </c>
    </row>
    <row r="1180" spans="1:10" s="2" customFormat="1" hidden="1" x14ac:dyDescent="0.2">
      <c r="A1180" s="31" t="s">
        <v>44</v>
      </c>
      <c r="B1180" s="62" t="s">
        <v>45</v>
      </c>
      <c r="C1180" s="24">
        <v>0</v>
      </c>
      <c r="D1180" s="24">
        <f t="shared" ref="D1180:H1180" si="638">SUM(D1184,D1185,D1186)</f>
        <v>0</v>
      </c>
      <c r="E1180" s="24">
        <f t="shared" si="638"/>
        <v>0</v>
      </c>
      <c r="F1180" s="24">
        <f t="shared" si="638"/>
        <v>0</v>
      </c>
      <c r="G1180" s="24">
        <f t="shared" si="638"/>
        <v>0</v>
      </c>
      <c r="H1180" s="25">
        <f t="shared" si="638"/>
        <v>0</v>
      </c>
      <c r="I1180" s="3">
        <f t="shared" si="637"/>
        <v>0</v>
      </c>
    </row>
    <row r="1181" spans="1:10" s="2" customFormat="1" hidden="1" x14ac:dyDescent="0.2">
      <c r="A1181" s="82" t="s">
        <v>1</v>
      </c>
      <c r="B1181" s="62"/>
      <c r="C1181" s="24"/>
      <c r="D1181" s="24"/>
      <c r="E1181" s="24"/>
      <c r="F1181" s="24"/>
      <c r="G1181" s="24"/>
      <c r="H1181" s="25"/>
      <c r="I1181" s="3">
        <f t="shared" si="637"/>
        <v>0</v>
      </c>
    </row>
    <row r="1182" spans="1:10" s="2" customFormat="1" hidden="1" x14ac:dyDescent="0.2">
      <c r="A1182" s="32" t="s">
        <v>36</v>
      </c>
      <c r="B1182" s="59"/>
      <c r="C1182" s="24">
        <v>0</v>
      </c>
      <c r="D1182" s="24">
        <f t="shared" ref="D1182:H1182" si="639">D1184+D1185+D1186-D1183</f>
        <v>0</v>
      </c>
      <c r="E1182" s="24">
        <f t="shared" si="639"/>
        <v>0</v>
      </c>
      <c r="F1182" s="24">
        <f t="shared" si="639"/>
        <v>0</v>
      </c>
      <c r="G1182" s="24">
        <f t="shared" si="639"/>
        <v>0</v>
      </c>
      <c r="H1182" s="25">
        <f t="shared" si="639"/>
        <v>0</v>
      </c>
      <c r="I1182" s="3">
        <f t="shared" si="637"/>
        <v>0</v>
      </c>
    </row>
    <row r="1183" spans="1:10" s="2" customFormat="1" hidden="1" x14ac:dyDescent="0.2">
      <c r="A1183" s="32" t="s">
        <v>37</v>
      </c>
      <c r="B1183" s="59"/>
      <c r="C1183" s="24"/>
      <c r="D1183" s="24"/>
      <c r="E1183" s="24"/>
      <c r="F1183" s="24"/>
      <c r="G1183" s="24"/>
      <c r="H1183" s="25"/>
      <c r="I1183" s="3">
        <f t="shared" si="637"/>
        <v>0</v>
      </c>
    </row>
    <row r="1184" spans="1:10" s="2" customFormat="1" hidden="1" x14ac:dyDescent="0.2">
      <c r="A1184" s="20" t="s">
        <v>38</v>
      </c>
      <c r="B1184" s="61" t="s">
        <v>46</v>
      </c>
      <c r="C1184" s="21">
        <v>0</v>
      </c>
      <c r="D1184" s="21"/>
      <c r="E1184" s="21">
        <f t="shared" ref="E1184:E1186" si="640">C1184+D1184</f>
        <v>0</v>
      </c>
      <c r="F1184" s="21"/>
      <c r="G1184" s="21"/>
      <c r="H1184" s="22"/>
      <c r="I1184" s="3">
        <f t="shared" si="637"/>
        <v>0</v>
      </c>
    </row>
    <row r="1185" spans="1:9" s="2" customFormat="1" hidden="1" x14ac:dyDescent="0.2">
      <c r="A1185" s="20" t="s">
        <v>40</v>
      </c>
      <c r="B1185" s="61" t="s">
        <v>47</v>
      </c>
      <c r="C1185" s="21">
        <v>0</v>
      </c>
      <c r="D1185" s="21"/>
      <c r="E1185" s="21">
        <f t="shared" si="640"/>
        <v>0</v>
      </c>
      <c r="F1185" s="21"/>
      <c r="G1185" s="21"/>
      <c r="H1185" s="22"/>
      <c r="I1185" s="3">
        <f t="shared" si="637"/>
        <v>0</v>
      </c>
    </row>
    <row r="1186" spans="1:9" s="2" customFormat="1" hidden="1" x14ac:dyDescent="0.2">
      <c r="A1186" s="20" t="s">
        <v>42</v>
      </c>
      <c r="B1186" s="61" t="s">
        <v>48</v>
      </c>
      <c r="C1186" s="21">
        <v>0</v>
      </c>
      <c r="D1186" s="21"/>
      <c r="E1186" s="21">
        <f t="shared" si="640"/>
        <v>0</v>
      </c>
      <c r="F1186" s="21"/>
      <c r="G1186" s="21"/>
      <c r="H1186" s="22"/>
      <c r="I1186" s="3">
        <f t="shared" si="637"/>
        <v>0</v>
      </c>
    </row>
    <row r="1187" spans="1:9" s="2" customFormat="1" hidden="1" x14ac:dyDescent="0.2">
      <c r="A1187" s="31" t="s">
        <v>49</v>
      </c>
      <c r="B1187" s="63" t="s">
        <v>50</v>
      </c>
      <c r="C1187" s="24">
        <v>0</v>
      </c>
      <c r="D1187" s="24">
        <f t="shared" ref="D1187:H1187" si="641">SUM(D1191,D1192,D1193)</f>
        <v>0</v>
      </c>
      <c r="E1187" s="24">
        <f t="shared" si="641"/>
        <v>0</v>
      </c>
      <c r="F1187" s="24">
        <f t="shared" si="641"/>
        <v>0</v>
      </c>
      <c r="G1187" s="24">
        <f t="shared" si="641"/>
        <v>0</v>
      </c>
      <c r="H1187" s="25">
        <f t="shared" si="641"/>
        <v>0</v>
      </c>
      <c r="I1187" s="3">
        <f t="shared" si="637"/>
        <v>0</v>
      </c>
    </row>
    <row r="1188" spans="1:9" s="2" customFormat="1" hidden="1" x14ac:dyDescent="0.2">
      <c r="A1188" s="82" t="s">
        <v>1</v>
      </c>
      <c r="B1188" s="63"/>
      <c r="C1188" s="24"/>
      <c r="D1188" s="24"/>
      <c r="E1188" s="24"/>
      <c r="F1188" s="24"/>
      <c r="G1188" s="24"/>
      <c r="H1188" s="25"/>
      <c r="I1188" s="3">
        <f t="shared" si="637"/>
        <v>0</v>
      </c>
    </row>
    <row r="1189" spans="1:9" s="2" customFormat="1" hidden="1" x14ac:dyDescent="0.2">
      <c r="A1189" s="32" t="s">
        <v>36</v>
      </c>
      <c r="B1189" s="59"/>
      <c r="C1189" s="24">
        <v>0</v>
      </c>
      <c r="D1189" s="24">
        <f t="shared" ref="D1189:H1189" si="642">D1191+D1192+D1193-D1190</f>
        <v>0</v>
      </c>
      <c r="E1189" s="24">
        <f t="shared" si="642"/>
        <v>0</v>
      </c>
      <c r="F1189" s="24">
        <f t="shared" si="642"/>
        <v>0</v>
      </c>
      <c r="G1189" s="24">
        <f t="shared" si="642"/>
        <v>0</v>
      </c>
      <c r="H1189" s="25">
        <f t="shared" si="642"/>
        <v>0</v>
      </c>
      <c r="I1189" s="3">
        <f t="shared" si="637"/>
        <v>0</v>
      </c>
    </row>
    <row r="1190" spans="1:9" s="2" customFormat="1" hidden="1" x14ac:dyDescent="0.2">
      <c r="A1190" s="32" t="s">
        <v>37</v>
      </c>
      <c r="B1190" s="59"/>
      <c r="C1190" s="24"/>
      <c r="D1190" s="24"/>
      <c r="E1190" s="24"/>
      <c r="F1190" s="24"/>
      <c r="G1190" s="24"/>
      <c r="H1190" s="25"/>
      <c r="I1190" s="3">
        <f t="shared" si="637"/>
        <v>0</v>
      </c>
    </row>
    <row r="1191" spans="1:9" s="2" customFormat="1" hidden="1" x14ac:dyDescent="0.2">
      <c r="A1191" s="20" t="s">
        <v>38</v>
      </c>
      <c r="B1191" s="61" t="s">
        <v>51</v>
      </c>
      <c r="C1191" s="21">
        <v>0</v>
      </c>
      <c r="D1191" s="21"/>
      <c r="E1191" s="21">
        <f t="shared" ref="E1191:E1193" si="643">C1191+D1191</f>
        <v>0</v>
      </c>
      <c r="F1191" s="21"/>
      <c r="G1191" s="21"/>
      <c r="H1191" s="22"/>
      <c r="I1191" s="3">
        <f t="shared" si="637"/>
        <v>0</v>
      </c>
    </row>
    <row r="1192" spans="1:9" s="2" customFormat="1" hidden="1" x14ac:dyDescent="0.2">
      <c r="A1192" s="20" t="s">
        <v>40</v>
      </c>
      <c r="B1192" s="61" t="s">
        <v>52</v>
      </c>
      <c r="C1192" s="21">
        <v>0</v>
      </c>
      <c r="D1192" s="21"/>
      <c r="E1192" s="21">
        <f t="shared" si="643"/>
        <v>0</v>
      </c>
      <c r="F1192" s="21"/>
      <c r="G1192" s="21"/>
      <c r="H1192" s="22"/>
      <c r="I1192" s="3">
        <f t="shared" si="637"/>
        <v>0</v>
      </c>
    </row>
    <row r="1193" spans="1:9" s="2" customFormat="1" hidden="1" x14ac:dyDescent="0.2">
      <c r="A1193" s="20" t="s">
        <v>42</v>
      </c>
      <c r="B1193" s="61" t="s">
        <v>53</v>
      </c>
      <c r="C1193" s="21">
        <v>0</v>
      </c>
      <c r="D1193" s="21"/>
      <c r="E1193" s="21">
        <f t="shared" si="643"/>
        <v>0</v>
      </c>
      <c r="F1193" s="21"/>
      <c r="G1193" s="21"/>
      <c r="H1193" s="22"/>
      <c r="I1193" s="3">
        <f t="shared" si="637"/>
        <v>0</v>
      </c>
    </row>
    <row r="1194" spans="1:9" s="2" customFormat="1" hidden="1" x14ac:dyDescent="0.2">
      <c r="A1194" s="83"/>
      <c r="B1194" s="95"/>
      <c r="C1194" s="21"/>
      <c r="D1194" s="21"/>
      <c r="E1194" s="21"/>
      <c r="F1194" s="21"/>
      <c r="G1194" s="21"/>
      <c r="H1194" s="22"/>
      <c r="I1194" s="3">
        <f t="shared" si="637"/>
        <v>0</v>
      </c>
    </row>
    <row r="1195" spans="1:9" s="2" customFormat="1" hidden="1" x14ac:dyDescent="0.2">
      <c r="A1195" s="26" t="s">
        <v>54</v>
      </c>
      <c r="B1195" s="63" t="s">
        <v>55</v>
      </c>
      <c r="C1195" s="24">
        <v>0</v>
      </c>
      <c r="D1195" s="24"/>
      <c r="E1195" s="24">
        <f>C1195+D1195</f>
        <v>0</v>
      </c>
      <c r="F1195" s="24"/>
      <c r="G1195" s="24"/>
      <c r="H1195" s="25"/>
      <c r="I1195" s="3">
        <f t="shared" si="637"/>
        <v>0</v>
      </c>
    </row>
    <row r="1196" spans="1:9" s="2" customFormat="1" hidden="1" x14ac:dyDescent="0.2">
      <c r="A1196" s="83"/>
      <c r="B1196" s="95"/>
      <c r="C1196" s="21"/>
      <c r="D1196" s="21"/>
      <c r="E1196" s="21"/>
      <c r="F1196" s="21"/>
      <c r="G1196" s="21"/>
      <c r="H1196" s="22"/>
      <c r="I1196" s="3">
        <f t="shared" si="637"/>
        <v>0</v>
      </c>
    </row>
    <row r="1197" spans="1:9" s="2" customFormat="1" hidden="1" x14ac:dyDescent="0.2">
      <c r="A1197" s="26" t="s">
        <v>56</v>
      </c>
      <c r="B1197" s="63"/>
      <c r="C1197" s="24">
        <v>0</v>
      </c>
      <c r="D1197" s="24">
        <f t="shared" ref="D1197:H1197" si="644">D1147-D1168</f>
        <v>0</v>
      </c>
      <c r="E1197" s="24">
        <f t="shared" si="644"/>
        <v>0</v>
      </c>
      <c r="F1197" s="24">
        <f t="shared" si="644"/>
        <v>0</v>
      </c>
      <c r="G1197" s="24">
        <f t="shared" si="644"/>
        <v>0</v>
      </c>
      <c r="H1197" s="25">
        <f t="shared" si="644"/>
        <v>0</v>
      </c>
      <c r="I1197" s="3">
        <f t="shared" si="637"/>
        <v>0</v>
      </c>
    </row>
    <row r="1198" spans="1:9" s="2" customFormat="1" hidden="1" x14ac:dyDescent="0.2">
      <c r="A1198" s="81"/>
      <c r="B1198" s="95"/>
      <c r="C1198" s="21"/>
      <c r="D1198" s="21"/>
      <c r="E1198" s="21"/>
      <c r="F1198" s="21"/>
      <c r="G1198" s="21"/>
      <c r="H1198" s="22"/>
      <c r="I1198" s="3">
        <f t="shared" ref="I1198:I1254" si="645">SUM(E1198:H1198)</f>
        <v>0</v>
      </c>
    </row>
    <row r="1199" spans="1:9" s="6" customFormat="1" hidden="1" x14ac:dyDescent="0.2">
      <c r="A1199" s="77" t="s">
        <v>64</v>
      </c>
      <c r="B1199" s="78"/>
      <c r="C1199" s="79">
        <f t="shared" ref="C1199:H1199" si="646">C1200</f>
        <v>0</v>
      </c>
      <c r="D1199" s="79">
        <f t="shared" si="646"/>
        <v>0</v>
      </c>
      <c r="E1199" s="79">
        <f t="shared" si="646"/>
        <v>0</v>
      </c>
      <c r="F1199" s="79">
        <f t="shared" si="646"/>
        <v>0</v>
      </c>
      <c r="G1199" s="79">
        <f t="shared" si="646"/>
        <v>0</v>
      </c>
      <c r="H1199" s="80">
        <f t="shared" si="646"/>
        <v>0</v>
      </c>
      <c r="I1199" s="3">
        <f t="shared" si="645"/>
        <v>0</v>
      </c>
    </row>
    <row r="1200" spans="1:9" s="40" customFormat="1" hidden="1" x14ac:dyDescent="0.2">
      <c r="A1200" s="36" t="s">
        <v>61</v>
      </c>
      <c r="B1200" s="65"/>
      <c r="C1200" s="37">
        <f t="shared" ref="C1200:H1200" si="647">SUM(C1201,C1202,C1203,C1207)</f>
        <v>0</v>
      </c>
      <c r="D1200" s="37">
        <f t="shared" si="647"/>
        <v>0</v>
      </c>
      <c r="E1200" s="37">
        <f t="shared" si="647"/>
        <v>0</v>
      </c>
      <c r="F1200" s="37">
        <f t="shared" si="647"/>
        <v>0</v>
      </c>
      <c r="G1200" s="37">
        <f t="shared" si="647"/>
        <v>0</v>
      </c>
      <c r="H1200" s="38">
        <f t="shared" si="647"/>
        <v>0</v>
      </c>
      <c r="I1200" s="3">
        <f t="shared" si="645"/>
        <v>0</v>
      </c>
    </row>
    <row r="1201" spans="1:9" s="2" customFormat="1" hidden="1" x14ac:dyDescent="0.2">
      <c r="A1201" s="20" t="s">
        <v>6</v>
      </c>
      <c r="B1201" s="48"/>
      <c r="C1201" s="21"/>
      <c r="D1201" s="21"/>
      <c r="E1201" s="21">
        <f>SUM(C1201,D1201)</f>
        <v>0</v>
      </c>
      <c r="F1201" s="21"/>
      <c r="G1201" s="21"/>
      <c r="H1201" s="22"/>
      <c r="I1201" s="3">
        <f t="shared" si="645"/>
        <v>0</v>
      </c>
    </row>
    <row r="1202" spans="1:9" s="2" customFormat="1" hidden="1" x14ac:dyDescent="0.2">
      <c r="A1202" s="20" t="s">
        <v>7</v>
      </c>
      <c r="B1202" s="94"/>
      <c r="C1202" s="21">
        <v>0</v>
      </c>
      <c r="D1202" s="21"/>
      <c r="E1202" s="21">
        <f t="shared" ref="E1202" si="648">SUM(C1202,D1202)</f>
        <v>0</v>
      </c>
      <c r="F1202" s="21"/>
      <c r="G1202" s="21"/>
      <c r="H1202" s="22"/>
      <c r="I1202" s="3">
        <f t="shared" si="645"/>
        <v>0</v>
      </c>
    </row>
    <row r="1203" spans="1:9" s="2" customFormat="1" hidden="1" x14ac:dyDescent="0.2">
      <c r="A1203" s="23" t="s">
        <v>111</v>
      </c>
      <c r="B1203" s="49" t="s">
        <v>103</v>
      </c>
      <c r="C1203" s="24">
        <f>SUM(C1204:C1206)</f>
        <v>0</v>
      </c>
      <c r="D1203" s="24">
        <f>SUM(D1204:D1206)</f>
        <v>0</v>
      </c>
      <c r="E1203" s="24">
        <f>SUM(C1203,D1203)</f>
        <v>0</v>
      </c>
      <c r="F1203" s="24">
        <f t="shared" ref="F1203" si="649">SUM(F1204:F1206)</f>
        <v>0</v>
      </c>
      <c r="G1203" s="24">
        <f t="shared" ref="G1203:H1203" si="650">SUM(G1204:G1206)</f>
        <v>0</v>
      </c>
      <c r="H1203" s="25">
        <f t="shared" si="650"/>
        <v>0</v>
      </c>
      <c r="I1203" s="3">
        <f t="shared" si="645"/>
        <v>0</v>
      </c>
    </row>
    <row r="1204" spans="1:9" s="2" customFormat="1" hidden="1" x14ac:dyDescent="0.2">
      <c r="A1204" s="109" t="s">
        <v>104</v>
      </c>
      <c r="B1204" s="48" t="s">
        <v>105</v>
      </c>
      <c r="C1204" s="21"/>
      <c r="D1204" s="21"/>
      <c r="E1204" s="21">
        <f t="shared" ref="E1204:E1206" si="651">SUM(C1204,D1204)</f>
        <v>0</v>
      </c>
      <c r="F1204" s="21"/>
      <c r="G1204" s="21"/>
      <c r="H1204" s="22"/>
      <c r="I1204" s="3">
        <f t="shared" si="645"/>
        <v>0</v>
      </c>
    </row>
    <row r="1205" spans="1:9" s="2" customFormat="1" hidden="1" x14ac:dyDescent="0.2">
      <c r="A1205" s="109" t="s">
        <v>106</v>
      </c>
      <c r="B1205" s="48" t="s">
        <v>107</v>
      </c>
      <c r="C1205" s="21"/>
      <c r="D1205" s="21"/>
      <c r="E1205" s="21">
        <f t="shared" si="651"/>
        <v>0</v>
      </c>
      <c r="F1205" s="21"/>
      <c r="G1205" s="21"/>
      <c r="H1205" s="22"/>
      <c r="I1205" s="3">
        <f t="shared" si="645"/>
        <v>0</v>
      </c>
    </row>
    <row r="1206" spans="1:9" s="2" customFormat="1" hidden="1" x14ac:dyDescent="0.2">
      <c r="A1206" s="109" t="s">
        <v>108</v>
      </c>
      <c r="B1206" s="48" t="s">
        <v>109</v>
      </c>
      <c r="C1206" s="21"/>
      <c r="D1206" s="21"/>
      <c r="E1206" s="21">
        <f t="shared" si="651"/>
        <v>0</v>
      </c>
      <c r="F1206" s="21"/>
      <c r="G1206" s="21"/>
      <c r="H1206" s="22"/>
      <c r="I1206" s="3">
        <f t="shared" si="645"/>
        <v>0</v>
      </c>
    </row>
    <row r="1207" spans="1:9" s="2" customFormat="1" ht="25.5" hidden="1" x14ac:dyDescent="0.2">
      <c r="A1207" s="23" t="s">
        <v>9</v>
      </c>
      <c r="B1207" s="49" t="s">
        <v>10</v>
      </c>
      <c r="C1207" s="24">
        <v>0</v>
      </c>
      <c r="D1207" s="24">
        <f t="shared" ref="D1207:H1207" si="652">SUM(D1208,D1212,D1216)</f>
        <v>0</v>
      </c>
      <c r="E1207" s="24">
        <f t="shared" si="652"/>
        <v>0</v>
      </c>
      <c r="F1207" s="24">
        <f t="shared" si="652"/>
        <v>0</v>
      </c>
      <c r="G1207" s="24">
        <f t="shared" si="652"/>
        <v>0</v>
      </c>
      <c r="H1207" s="25">
        <f t="shared" si="652"/>
        <v>0</v>
      </c>
      <c r="I1207" s="3">
        <f t="shared" si="645"/>
        <v>0</v>
      </c>
    </row>
    <row r="1208" spans="1:9" s="2" customFormat="1" hidden="1" x14ac:dyDescent="0.2">
      <c r="A1208" s="26" t="s">
        <v>11</v>
      </c>
      <c r="B1208" s="50" t="s">
        <v>12</v>
      </c>
      <c r="C1208" s="24">
        <v>0</v>
      </c>
      <c r="D1208" s="24">
        <f t="shared" ref="D1208:H1208" si="653">SUM(D1209:D1211)</f>
        <v>0</v>
      </c>
      <c r="E1208" s="24">
        <f t="shared" si="653"/>
        <v>0</v>
      </c>
      <c r="F1208" s="24">
        <f t="shared" si="653"/>
        <v>0</v>
      </c>
      <c r="G1208" s="24">
        <f t="shared" si="653"/>
        <v>0</v>
      </c>
      <c r="H1208" s="25">
        <f t="shared" si="653"/>
        <v>0</v>
      </c>
      <c r="I1208" s="3">
        <f t="shared" si="645"/>
        <v>0</v>
      </c>
    </row>
    <row r="1209" spans="1:9" s="2" customFormat="1" hidden="1" x14ac:dyDescent="0.2">
      <c r="A1209" s="27" t="s">
        <v>13</v>
      </c>
      <c r="B1209" s="51" t="s">
        <v>14</v>
      </c>
      <c r="C1209" s="21">
        <v>0</v>
      </c>
      <c r="D1209" s="21"/>
      <c r="E1209" s="21">
        <f t="shared" ref="E1209:E1211" si="654">SUM(C1209,D1209)</f>
        <v>0</v>
      </c>
      <c r="F1209" s="21"/>
      <c r="G1209" s="21"/>
      <c r="H1209" s="22"/>
      <c r="I1209" s="3">
        <f t="shared" si="645"/>
        <v>0</v>
      </c>
    </row>
    <row r="1210" spans="1:9" s="2" customFormat="1" hidden="1" x14ac:dyDescent="0.2">
      <c r="A1210" s="27" t="s">
        <v>15</v>
      </c>
      <c r="B1210" s="52" t="s">
        <v>16</v>
      </c>
      <c r="C1210" s="21">
        <v>0</v>
      </c>
      <c r="D1210" s="21"/>
      <c r="E1210" s="21">
        <f t="shared" si="654"/>
        <v>0</v>
      </c>
      <c r="F1210" s="21"/>
      <c r="G1210" s="21"/>
      <c r="H1210" s="22"/>
      <c r="I1210" s="3">
        <f t="shared" si="645"/>
        <v>0</v>
      </c>
    </row>
    <row r="1211" spans="1:9" s="2" customFormat="1" hidden="1" x14ac:dyDescent="0.2">
      <c r="A1211" s="27" t="s">
        <v>17</v>
      </c>
      <c r="B1211" s="52" t="s">
        <v>18</v>
      </c>
      <c r="C1211" s="21">
        <v>0</v>
      </c>
      <c r="D1211" s="21"/>
      <c r="E1211" s="21">
        <f t="shared" si="654"/>
        <v>0</v>
      </c>
      <c r="F1211" s="21"/>
      <c r="G1211" s="21"/>
      <c r="H1211" s="22"/>
      <c r="I1211" s="3">
        <f t="shared" si="645"/>
        <v>0</v>
      </c>
    </row>
    <row r="1212" spans="1:9" s="2" customFormat="1" hidden="1" x14ac:dyDescent="0.2">
      <c r="A1212" s="26" t="s">
        <v>19</v>
      </c>
      <c r="B1212" s="53" t="s">
        <v>20</v>
      </c>
      <c r="C1212" s="24">
        <v>0</v>
      </c>
      <c r="D1212" s="24">
        <f t="shared" ref="D1212:H1212" si="655">SUM(D1213:D1215)</f>
        <v>0</v>
      </c>
      <c r="E1212" s="24">
        <f t="shared" si="655"/>
        <v>0</v>
      </c>
      <c r="F1212" s="24">
        <f t="shared" si="655"/>
        <v>0</v>
      </c>
      <c r="G1212" s="24">
        <f t="shared" si="655"/>
        <v>0</v>
      </c>
      <c r="H1212" s="25">
        <f t="shared" si="655"/>
        <v>0</v>
      </c>
      <c r="I1212" s="3">
        <f t="shared" si="645"/>
        <v>0</v>
      </c>
    </row>
    <row r="1213" spans="1:9" s="2" customFormat="1" hidden="1" x14ac:dyDescent="0.2">
      <c r="A1213" s="27" t="s">
        <v>13</v>
      </c>
      <c r="B1213" s="52" t="s">
        <v>21</v>
      </c>
      <c r="C1213" s="21">
        <v>0</v>
      </c>
      <c r="D1213" s="21"/>
      <c r="E1213" s="21">
        <f t="shared" ref="E1213:E1215" si="656">SUM(C1213,D1213)</f>
        <v>0</v>
      </c>
      <c r="F1213" s="21"/>
      <c r="G1213" s="21"/>
      <c r="H1213" s="22"/>
      <c r="I1213" s="3">
        <f t="shared" si="645"/>
        <v>0</v>
      </c>
    </row>
    <row r="1214" spans="1:9" s="2" customFormat="1" hidden="1" x14ac:dyDescent="0.2">
      <c r="A1214" s="27" t="s">
        <v>15</v>
      </c>
      <c r="B1214" s="52" t="s">
        <v>22</v>
      </c>
      <c r="C1214" s="21">
        <v>0</v>
      </c>
      <c r="D1214" s="21"/>
      <c r="E1214" s="21">
        <f t="shared" si="656"/>
        <v>0</v>
      </c>
      <c r="F1214" s="21"/>
      <c r="G1214" s="21"/>
      <c r="H1214" s="22"/>
      <c r="I1214" s="3">
        <f t="shared" si="645"/>
        <v>0</v>
      </c>
    </row>
    <row r="1215" spans="1:9" s="2" customFormat="1" hidden="1" x14ac:dyDescent="0.2">
      <c r="A1215" s="27" t="s">
        <v>17</v>
      </c>
      <c r="B1215" s="52" t="s">
        <v>23</v>
      </c>
      <c r="C1215" s="21">
        <v>0</v>
      </c>
      <c r="D1215" s="21"/>
      <c r="E1215" s="21">
        <f t="shared" si="656"/>
        <v>0</v>
      </c>
      <c r="F1215" s="21"/>
      <c r="G1215" s="21"/>
      <c r="H1215" s="22"/>
      <c r="I1215" s="3">
        <f t="shared" si="645"/>
        <v>0</v>
      </c>
    </row>
    <row r="1216" spans="1:9" s="2" customFormat="1" hidden="1" x14ac:dyDescent="0.2">
      <c r="A1216" s="26" t="s">
        <v>24</v>
      </c>
      <c r="B1216" s="53" t="s">
        <v>25</v>
      </c>
      <c r="C1216" s="24">
        <v>0</v>
      </c>
      <c r="D1216" s="24">
        <f t="shared" ref="D1216:H1216" si="657">SUM(D1217:D1219)</f>
        <v>0</v>
      </c>
      <c r="E1216" s="24">
        <f t="shared" si="657"/>
        <v>0</v>
      </c>
      <c r="F1216" s="24">
        <f t="shared" si="657"/>
        <v>0</v>
      </c>
      <c r="G1216" s="24">
        <f t="shared" si="657"/>
        <v>0</v>
      </c>
      <c r="H1216" s="25">
        <f t="shared" si="657"/>
        <v>0</v>
      </c>
      <c r="I1216" s="3">
        <f t="shared" si="645"/>
        <v>0</v>
      </c>
    </row>
    <row r="1217" spans="1:11" s="2" customFormat="1" hidden="1" x14ac:dyDescent="0.2">
      <c r="A1217" s="27" t="s">
        <v>13</v>
      </c>
      <c r="B1217" s="52" t="s">
        <v>26</v>
      </c>
      <c r="C1217" s="21">
        <v>0</v>
      </c>
      <c r="D1217" s="21"/>
      <c r="E1217" s="21">
        <f t="shared" ref="E1217:E1219" si="658">SUM(C1217,D1217)</f>
        <v>0</v>
      </c>
      <c r="F1217" s="21"/>
      <c r="G1217" s="21"/>
      <c r="H1217" s="22"/>
      <c r="I1217" s="3">
        <f t="shared" si="645"/>
        <v>0</v>
      </c>
    </row>
    <row r="1218" spans="1:11" s="2" customFormat="1" hidden="1" x14ac:dyDescent="0.2">
      <c r="A1218" s="27" t="s">
        <v>15</v>
      </c>
      <c r="B1218" s="52" t="s">
        <v>27</v>
      </c>
      <c r="C1218" s="21">
        <v>0</v>
      </c>
      <c r="D1218" s="21"/>
      <c r="E1218" s="21">
        <f t="shared" si="658"/>
        <v>0</v>
      </c>
      <c r="F1218" s="21"/>
      <c r="G1218" s="21"/>
      <c r="H1218" s="22"/>
      <c r="I1218" s="3">
        <f t="shared" si="645"/>
        <v>0</v>
      </c>
    </row>
    <row r="1219" spans="1:11" s="2" customFormat="1" hidden="1" x14ac:dyDescent="0.2">
      <c r="A1219" s="27" t="s">
        <v>17</v>
      </c>
      <c r="B1219" s="52" t="s">
        <v>28</v>
      </c>
      <c r="C1219" s="21">
        <v>0</v>
      </c>
      <c r="D1219" s="21"/>
      <c r="E1219" s="21">
        <f t="shared" si="658"/>
        <v>0</v>
      </c>
      <c r="F1219" s="21"/>
      <c r="G1219" s="21"/>
      <c r="H1219" s="22"/>
      <c r="I1219" s="3">
        <f t="shared" si="645"/>
        <v>0</v>
      </c>
    </row>
    <row r="1220" spans="1:11" s="40" customFormat="1" hidden="1" x14ac:dyDescent="0.2">
      <c r="A1220" s="36" t="s">
        <v>80</v>
      </c>
      <c r="B1220" s="65"/>
      <c r="C1220" s="37">
        <f t="shared" ref="C1220:H1220" si="659">SUM(C1221,C1224,C1247)</f>
        <v>0</v>
      </c>
      <c r="D1220" s="37">
        <f t="shared" si="659"/>
        <v>0</v>
      </c>
      <c r="E1220" s="37">
        <f t="shared" si="659"/>
        <v>0</v>
      </c>
      <c r="F1220" s="37">
        <f t="shared" si="659"/>
        <v>0</v>
      </c>
      <c r="G1220" s="37">
        <f t="shared" si="659"/>
        <v>0</v>
      </c>
      <c r="H1220" s="38">
        <f t="shared" si="659"/>
        <v>0</v>
      </c>
      <c r="I1220" s="3">
        <f t="shared" si="645"/>
        <v>0</v>
      </c>
    </row>
    <row r="1221" spans="1:11" s="2" customFormat="1" hidden="1" x14ac:dyDescent="0.2">
      <c r="A1221" s="31" t="s">
        <v>30</v>
      </c>
      <c r="B1221" s="55">
        <v>20</v>
      </c>
      <c r="C1221" s="24">
        <f t="shared" ref="C1221:H1221" si="660">SUM(C1222)</f>
        <v>0</v>
      </c>
      <c r="D1221" s="24">
        <f t="shared" si="660"/>
        <v>0</v>
      </c>
      <c r="E1221" s="24">
        <f t="shared" si="660"/>
        <v>0</v>
      </c>
      <c r="F1221" s="24">
        <f t="shared" si="660"/>
        <v>0</v>
      </c>
      <c r="G1221" s="24">
        <f t="shared" si="660"/>
        <v>0</v>
      </c>
      <c r="H1221" s="25">
        <f t="shared" si="660"/>
        <v>0</v>
      </c>
      <c r="I1221" s="3">
        <f t="shared" si="645"/>
        <v>0</v>
      </c>
    </row>
    <row r="1222" spans="1:11" s="2" customFormat="1" hidden="1" x14ac:dyDescent="0.2">
      <c r="A1222" s="27" t="s">
        <v>31</v>
      </c>
      <c r="B1222" s="56" t="s">
        <v>32</v>
      </c>
      <c r="C1222" s="21"/>
      <c r="D1222" s="21"/>
      <c r="E1222" s="21">
        <f>C1222+D1222</f>
        <v>0</v>
      </c>
      <c r="F1222" s="21"/>
      <c r="G1222" s="21"/>
      <c r="H1222" s="22"/>
      <c r="I1222" s="3">
        <f t="shared" si="645"/>
        <v>0</v>
      </c>
    </row>
    <row r="1223" spans="1:11" s="2" customFormat="1" hidden="1" x14ac:dyDescent="0.2">
      <c r="A1223" s="27"/>
      <c r="B1223" s="51"/>
      <c r="C1223" s="21"/>
      <c r="D1223" s="21"/>
      <c r="E1223" s="21"/>
      <c r="F1223" s="21"/>
      <c r="G1223" s="21"/>
      <c r="H1223" s="22"/>
      <c r="I1223" s="3">
        <f t="shared" si="645"/>
        <v>0</v>
      </c>
    </row>
    <row r="1224" spans="1:11" s="2" customFormat="1" ht="25.5" hidden="1" x14ac:dyDescent="0.2">
      <c r="A1224" s="110" t="s">
        <v>112</v>
      </c>
      <c r="B1224" s="57">
        <v>60</v>
      </c>
      <c r="C1224" s="24">
        <f t="shared" ref="C1224:H1224" si="661">SUM(C1225,C1232,C1239)</f>
        <v>0</v>
      </c>
      <c r="D1224" s="24">
        <f t="shared" si="661"/>
        <v>0</v>
      </c>
      <c r="E1224" s="24">
        <f t="shared" si="661"/>
        <v>0</v>
      </c>
      <c r="F1224" s="24">
        <f t="shared" si="661"/>
        <v>0</v>
      </c>
      <c r="G1224" s="24">
        <f t="shared" si="661"/>
        <v>0</v>
      </c>
      <c r="H1224" s="25">
        <f t="shared" si="661"/>
        <v>0</v>
      </c>
      <c r="I1224" s="3">
        <f t="shared" si="645"/>
        <v>0</v>
      </c>
    </row>
    <row r="1225" spans="1:11" s="2" customFormat="1" ht="25.5" hidden="1" x14ac:dyDescent="0.2">
      <c r="A1225" s="31" t="s">
        <v>113</v>
      </c>
      <c r="B1225" s="58" t="s">
        <v>118</v>
      </c>
      <c r="C1225" s="24">
        <f t="shared" ref="C1225:H1225" si="662">SUM(C1229,C1230,C1231)</f>
        <v>0</v>
      </c>
      <c r="D1225" s="24">
        <f t="shared" si="662"/>
        <v>0</v>
      </c>
      <c r="E1225" s="24">
        <f t="shared" si="662"/>
        <v>0</v>
      </c>
      <c r="F1225" s="24">
        <f t="shared" si="662"/>
        <v>0</v>
      </c>
      <c r="G1225" s="24">
        <f t="shared" si="662"/>
        <v>0</v>
      </c>
      <c r="H1225" s="25">
        <f t="shared" si="662"/>
        <v>0</v>
      </c>
      <c r="I1225" s="3">
        <f t="shared" si="645"/>
        <v>0</v>
      </c>
    </row>
    <row r="1226" spans="1:11" s="2" customFormat="1" hidden="1" x14ac:dyDescent="0.2">
      <c r="A1226" s="32" t="s">
        <v>1</v>
      </c>
      <c r="B1226" s="59"/>
      <c r="C1226" s="24"/>
      <c r="D1226" s="24"/>
      <c r="E1226" s="24"/>
      <c r="F1226" s="24"/>
      <c r="G1226" s="24"/>
      <c r="H1226" s="25"/>
      <c r="I1226" s="3">
        <f t="shared" si="645"/>
        <v>0</v>
      </c>
    </row>
    <row r="1227" spans="1:11" s="2" customFormat="1" hidden="1" x14ac:dyDescent="0.2">
      <c r="A1227" s="32" t="s">
        <v>36</v>
      </c>
      <c r="B1227" s="59"/>
      <c r="C1227" s="24">
        <f t="shared" ref="C1227:H1227" si="663">C1229+C1230+C1231-C1228</f>
        <v>0</v>
      </c>
      <c r="D1227" s="24">
        <f t="shared" si="663"/>
        <v>0</v>
      </c>
      <c r="E1227" s="24">
        <f t="shared" si="663"/>
        <v>0</v>
      </c>
      <c r="F1227" s="24">
        <f t="shared" si="663"/>
        <v>0</v>
      </c>
      <c r="G1227" s="24">
        <f t="shared" si="663"/>
        <v>0</v>
      </c>
      <c r="H1227" s="25">
        <f t="shared" si="663"/>
        <v>0</v>
      </c>
      <c r="I1227" s="3">
        <f t="shared" si="645"/>
        <v>0</v>
      </c>
    </row>
    <row r="1228" spans="1:11" s="2" customFormat="1" hidden="1" x14ac:dyDescent="0.2">
      <c r="A1228" s="32" t="s">
        <v>37</v>
      </c>
      <c r="B1228" s="59"/>
      <c r="C1228" s="24">
        <v>0</v>
      </c>
      <c r="D1228" s="24"/>
      <c r="E1228" s="24">
        <f t="shared" ref="E1228:E1231" si="664">C1228+D1228</f>
        <v>0</v>
      </c>
      <c r="F1228" s="24"/>
      <c r="G1228" s="24"/>
      <c r="H1228" s="25"/>
      <c r="I1228" s="3">
        <f t="shared" si="645"/>
        <v>0</v>
      </c>
    </row>
    <row r="1229" spans="1:11" s="2" customFormat="1" hidden="1" x14ac:dyDescent="0.2">
      <c r="A1229" s="20" t="s">
        <v>114</v>
      </c>
      <c r="B1229" s="60" t="s">
        <v>115</v>
      </c>
      <c r="C1229" s="21"/>
      <c r="D1229" s="21"/>
      <c r="E1229" s="21">
        <f t="shared" si="664"/>
        <v>0</v>
      </c>
      <c r="F1229" s="21"/>
      <c r="G1229" s="21"/>
      <c r="H1229" s="22"/>
      <c r="I1229" s="3">
        <f t="shared" si="645"/>
        <v>0</v>
      </c>
      <c r="J1229" s="2">
        <v>0.02</v>
      </c>
      <c r="K1229" s="2">
        <v>0.13</v>
      </c>
    </row>
    <row r="1230" spans="1:11" s="2" customFormat="1" hidden="1" x14ac:dyDescent="0.2">
      <c r="A1230" s="20" t="s">
        <v>106</v>
      </c>
      <c r="B1230" s="60" t="s">
        <v>116</v>
      </c>
      <c r="C1230" s="21"/>
      <c r="D1230" s="21"/>
      <c r="E1230" s="21">
        <f t="shared" si="664"/>
        <v>0</v>
      </c>
      <c r="F1230" s="21"/>
      <c r="G1230" s="21"/>
      <c r="H1230" s="22"/>
      <c r="I1230" s="3">
        <f t="shared" si="645"/>
        <v>0</v>
      </c>
      <c r="J1230" s="2">
        <v>0.85</v>
      </c>
    </row>
    <row r="1231" spans="1:11" s="2" customFormat="1" hidden="1" x14ac:dyDescent="0.2">
      <c r="A1231" s="20" t="s">
        <v>108</v>
      </c>
      <c r="B1231" s="61" t="s">
        <v>117</v>
      </c>
      <c r="C1231" s="21">
        <v>0</v>
      </c>
      <c r="D1231" s="21"/>
      <c r="E1231" s="21">
        <f t="shared" si="664"/>
        <v>0</v>
      </c>
      <c r="F1231" s="21"/>
      <c r="G1231" s="21"/>
      <c r="H1231" s="22"/>
      <c r="I1231" s="3">
        <f t="shared" si="645"/>
        <v>0</v>
      </c>
    </row>
    <row r="1232" spans="1:11" s="2" customFormat="1" hidden="1" x14ac:dyDescent="0.2">
      <c r="A1232" s="31" t="s">
        <v>44</v>
      </c>
      <c r="B1232" s="62" t="s">
        <v>45</v>
      </c>
      <c r="C1232" s="24">
        <v>0</v>
      </c>
      <c r="D1232" s="24">
        <f t="shared" ref="D1232:H1232" si="665">SUM(D1236,D1237,D1238)</f>
        <v>0</v>
      </c>
      <c r="E1232" s="24">
        <f t="shared" si="665"/>
        <v>0</v>
      </c>
      <c r="F1232" s="24">
        <f t="shared" si="665"/>
        <v>0</v>
      </c>
      <c r="G1232" s="24">
        <f t="shared" si="665"/>
        <v>0</v>
      </c>
      <c r="H1232" s="25">
        <f t="shared" si="665"/>
        <v>0</v>
      </c>
      <c r="I1232" s="3">
        <f t="shared" si="645"/>
        <v>0</v>
      </c>
    </row>
    <row r="1233" spans="1:9" s="2" customFormat="1" hidden="1" x14ac:dyDescent="0.2">
      <c r="A1233" s="82" t="s">
        <v>1</v>
      </c>
      <c r="B1233" s="62"/>
      <c r="C1233" s="24"/>
      <c r="D1233" s="24"/>
      <c r="E1233" s="24"/>
      <c r="F1233" s="24"/>
      <c r="G1233" s="24"/>
      <c r="H1233" s="25"/>
      <c r="I1233" s="3">
        <f t="shared" si="645"/>
        <v>0</v>
      </c>
    </row>
    <row r="1234" spans="1:9" s="2" customFormat="1" hidden="1" x14ac:dyDescent="0.2">
      <c r="A1234" s="32" t="s">
        <v>36</v>
      </c>
      <c r="B1234" s="59"/>
      <c r="C1234" s="24">
        <v>0</v>
      </c>
      <c r="D1234" s="24">
        <f t="shared" ref="D1234:H1234" si="666">D1236+D1237+D1238-D1235</f>
        <v>0</v>
      </c>
      <c r="E1234" s="24">
        <f t="shared" si="666"/>
        <v>0</v>
      </c>
      <c r="F1234" s="24">
        <f t="shared" si="666"/>
        <v>0</v>
      </c>
      <c r="G1234" s="24">
        <f t="shared" si="666"/>
        <v>0</v>
      </c>
      <c r="H1234" s="25">
        <f t="shared" si="666"/>
        <v>0</v>
      </c>
      <c r="I1234" s="3">
        <f t="shared" si="645"/>
        <v>0</v>
      </c>
    </row>
    <row r="1235" spans="1:9" s="2" customFormat="1" hidden="1" x14ac:dyDescent="0.2">
      <c r="A1235" s="32" t="s">
        <v>37</v>
      </c>
      <c r="B1235" s="59"/>
      <c r="C1235" s="24">
        <v>0</v>
      </c>
      <c r="D1235" s="24"/>
      <c r="E1235" s="24">
        <f t="shared" ref="E1235:E1238" si="667">C1235+D1235</f>
        <v>0</v>
      </c>
      <c r="F1235" s="24"/>
      <c r="G1235" s="24"/>
      <c r="H1235" s="25"/>
      <c r="I1235" s="3">
        <f t="shared" si="645"/>
        <v>0</v>
      </c>
    </row>
    <row r="1236" spans="1:9" s="2" customFormat="1" hidden="1" x14ac:dyDescent="0.2">
      <c r="A1236" s="20" t="s">
        <v>38</v>
      </c>
      <c r="B1236" s="61" t="s">
        <v>46</v>
      </c>
      <c r="C1236" s="21">
        <v>0</v>
      </c>
      <c r="D1236" s="21"/>
      <c r="E1236" s="21">
        <f t="shared" si="667"/>
        <v>0</v>
      </c>
      <c r="F1236" s="21"/>
      <c r="G1236" s="21"/>
      <c r="H1236" s="22"/>
      <c r="I1236" s="3">
        <f t="shared" si="645"/>
        <v>0</v>
      </c>
    </row>
    <row r="1237" spans="1:9" s="2" customFormat="1" hidden="1" x14ac:dyDescent="0.2">
      <c r="A1237" s="20" t="s">
        <v>40</v>
      </c>
      <c r="B1237" s="61" t="s">
        <v>47</v>
      </c>
      <c r="C1237" s="21">
        <v>0</v>
      </c>
      <c r="D1237" s="21"/>
      <c r="E1237" s="21">
        <f t="shared" si="667"/>
        <v>0</v>
      </c>
      <c r="F1237" s="21"/>
      <c r="G1237" s="21"/>
      <c r="H1237" s="22"/>
      <c r="I1237" s="3">
        <f t="shared" si="645"/>
        <v>0</v>
      </c>
    </row>
    <row r="1238" spans="1:9" s="2" customFormat="1" hidden="1" x14ac:dyDescent="0.2">
      <c r="A1238" s="20" t="s">
        <v>42</v>
      </c>
      <c r="B1238" s="61" t="s">
        <v>48</v>
      </c>
      <c r="C1238" s="21">
        <v>0</v>
      </c>
      <c r="D1238" s="21"/>
      <c r="E1238" s="21">
        <f t="shared" si="667"/>
        <v>0</v>
      </c>
      <c r="F1238" s="21"/>
      <c r="G1238" s="21"/>
      <c r="H1238" s="22"/>
      <c r="I1238" s="3">
        <f t="shared" si="645"/>
        <v>0</v>
      </c>
    </row>
    <row r="1239" spans="1:9" s="2" customFormat="1" hidden="1" x14ac:dyDescent="0.2">
      <c r="A1239" s="31" t="s">
        <v>49</v>
      </c>
      <c r="B1239" s="63" t="s">
        <v>50</v>
      </c>
      <c r="C1239" s="24">
        <v>0</v>
      </c>
      <c r="D1239" s="24">
        <f t="shared" ref="D1239:H1239" si="668">SUM(D1243,D1244,D1245)</f>
        <v>0</v>
      </c>
      <c r="E1239" s="24">
        <f t="shared" si="668"/>
        <v>0</v>
      </c>
      <c r="F1239" s="24">
        <f t="shared" si="668"/>
        <v>0</v>
      </c>
      <c r="G1239" s="24">
        <f t="shared" si="668"/>
        <v>0</v>
      </c>
      <c r="H1239" s="25">
        <f t="shared" si="668"/>
        <v>0</v>
      </c>
      <c r="I1239" s="3">
        <f t="shared" si="645"/>
        <v>0</v>
      </c>
    </row>
    <row r="1240" spans="1:9" s="2" customFormat="1" hidden="1" x14ac:dyDescent="0.2">
      <c r="A1240" s="82" t="s">
        <v>1</v>
      </c>
      <c r="B1240" s="63"/>
      <c r="C1240" s="24"/>
      <c r="D1240" s="24"/>
      <c r="E1240" s="24"/>
      <c r="F1240" s="24"/>
      <c r="G1240" s="24"/>
      <c r="H1240" s="25"/>
      <c r="I1240" s="3">
        <f t="shared" si="645"/>
        <v>0</v>
      </c>
    </row>
    <row r="1241" spans="1:9" s="2" customFormat="1" hidden="1" x14ac:dyDescent="0.2">
      <c r="A1241" s="32" t="s">
        <v>36</v>
      </c>
      <c r="B1241" s="59"/>
      <c r="C1241" s="24">
        <v>0</v>
      </c>
      <c r="D1241" s="24">
        <f t="shared" ref="D1241:H1241" si="669">D1243+D1244+D1245-D1242</f>
        <v>0</v>
      </c>
      <c r="E1241" s="24">
        <f t="shared" si="669"/>
        <v>0</v>
      </c>
      <c r="F1241" s="24">
        <f t="shared" si="669"/>
        <v>0</v>
      </c>
      <c r="G1241" s="24">
        <f t="shared" si="669"/>
        <v>0</v>
      </c>
      <c r="H1241" s="25">
        <f t="shared" si="669"/>
        <v>0</v>
      </c>
      <c r="I1241" s="3">
        <f t="shared" si="645"/>
        <v>0</v>
      </c>
    </row>
    <row r="1242" spans="1:9" s="2" customFormat="1" hidden="1" x14ac:dyDescent="0.2">
      <c r="A1242" s="32" t="s">
        <v>37</v>
      </c>
      <c r="B1242" s="59"/>
      <c r="C1242" s="24">
        <v>0</v>
      </c>
      <c r="D1242" s="24"/>
      <c r="E1242" s="24">
        <f t="shared" ref="E1242:E1245" si="670">C1242+D1242</f>
        <v>0</v>
      </c>
      <c r="F1242" s="24"/>
      <c r="G1242" s="24"/>
      <c r="H1242" s="25"/>
      <c r="I1242" s="3">
        <f t="shared" si="645"/>
        <v>0</v>
      </c>
    </row>
    <row r="1243" spans="1:9" s="2" customFormat="1" hidden="1" x14ac:dyDescent="0.2">
      <c r="A1243" s="20" t="s">
        <v>38</v>
      </c>
      <c r="B1243" s="61" t="s">
        <v>51</v>
      </c>
      <c r="C1243" s="21">
        <v>0</v>
      </c>
      <c r="D1243" s="21"/>
      <c r="E1243" s="21">
        <f t="shared" si="670"/>
        <v>0</v>
      </c>
      <c r="F1243" s="21"/>
      <c r="G1243" s="21"/>
      <c r="H1243" s="22"/>
      <c r="I1243" s="3">
        <f t="shared" si="645"/>
        <v>0</v>
      </c>
    </row>
    <row r="1244" spans="1:9" s="2" customFormat="1" hidden="1" x14ac:dyDescent="0.2">
      <c r="A1244" s="20" t="s">
        <v>40</v>
      </c>
      <c r="B1244" s="61" t="s">
        <v>52</v>
      </c>
      <c r="C1244" s="21">
        <v>0</v>
      </c>
      <c r="D1244" s="21"/>
      <c r="E1244" s="21">
        <f t="shared" si="670"/>
        <v>0</v>
      </c>
      <c r="F1244" s="21"/>
      <c r="G1244" s="21"/>
      <c r="H1244" s="22"/>
      <c r="I1244" s="3">
        <f t="shared" si="645"/>
        <v>0</v>
      </c>
    </row>
    <row r="1245" spans="1:9" s="2" customFormat="1" hidden="1" x14ac:dyDescent="0.2">
      <c r="A1245" s="20" t="s">
        <v>42</v>
      </c>
      <c r="B1245" s="61" t="s">
        <v>53</v>
      </c>
      <c r="C1245" s="21">
        <v>0</v>
      </c>
      <c r="D1245" s="21"/>
      <c r="E1245" s="21">
        <f t="shared" si="670"/>
        <v>0</v>
      </c>
      <c r="F1245" s="21"/>
      <c r="G1245" s="21"/>
      <c r="H1245" s="22"/>
      <c r="I1245" s="3">
        <f t="shared" si="645"/>
        <v>0</v>
      </c>
    </row>
    <row r="1246" spans="1:9" s="2" customFormat="1" hidden="1" x14ac:dyDescent="0.2">
      <c r="A1246" s="83"/>
      <c r="B1246" s="95"/>
      <c r="C1246" s="21"/>
      <c r="D1246" s="21"/>
      <c r="E1246" s="21"/>
      <c r="F1246" s="21"/>
      <c r="G1246" s="21"/>
      <c r="H1246" s="22"/>
      <c r="I1246" s="3">
        <f t="shared" si="645"/>
        <v>0</v>
      </c>
    </row>
    <row r="1247" spans="1:9" s="2" customFormat="1" hidden="1" x14ac:dyDescent="0.2">
      <c r="A1247" s="26" t="s">
        <v>54</v>
      </c>
      <c r="B1247" s="63" t="s">
        <v>55</v>
      </c>
      <c r="C1247" s="24">
        <v>0</v>
      </c>
      <c r="D1247" s="24"/>
      <c r="E1247" s="24">
        <f>C1247+D1247</f>
        <v>0</v>
      </c>
      <c r="F1247" s="24"/>
      <c r="G1247" s="24"/>
      <c r="H1247" s="25"/>
      <c r="I1247" s="3">
        <f t="shared" si="645"/>
        <v>0</v>
      </c>
    </row>
    <row r="1248" spans="1:9" s="2" customFormat="1" hidden="1" x14ac:dyDescent="0.2">
      <c r="A1248" s="83"/>
      <c r="B1248" s="95"/>
      <c r="C1248" s="21"/>
      <c r="D1248" s="21"/>
      <c r="E1248" s="21"/>
      <c r="F1248" s="21"/>
      <c r="G1248" s="21"/>
      <c r="H1248" s="22"/>
      <c r="I1248" s="3">
        <f t="shared" si="645"/>
        <v>0</v>
      </c>
    </row>
    <row r="1249" spans="1:9" s="2" customFormat="1" hidden="1" x14ac:dyDescent="0.2">
      <c r="A1249" s="26" t="s">
        <v>56</v>
      </c>
      <c r="B1249" s="63"/>
      <c r="C1249" s="24">
        <v>0</v>
      </c>
      <c r="D1249" s="24">
        <f t="shared" ref="D1249:H1249" si="671">D1199-D1220</f>
        <v>0</v>
      </c>
      <c r="E1249" s="24">
        <f t="shared" si="671"/>
        <v>0</v>
      </c>
      <c r="F1249" s="24">
        <f t="shared" si="671"/>
        <v>0</v>
      </c>
      <c r="G1249" s="24">
        <f t="shared" si="671"/>
        <v>0</v>
      </c>
      <c r="H1249" s="25">
        <f t="shared" si="671"/>
        <v>0</v>
      </c>
      <c r="I1249" s="3">
        <f t="shared" si="645"/>
        <v>0</v>
      </c>
    </row>
    <row r="1250" spans="1:9" s="2" customFormat="1" hidden="1" x14ac:dyDescent="0.2">
      <c r="A1250" s="81"/>
      <c r="B1250" s="95"/>
      <c r="C1250" s="21"/>
      <c r="D1250" s="21"/>
      <c r="E1250" s="21"/>
      <c r="F1250" s="21"/>
      <c r="G1250" s="21"/>
      <c r="H1250" s="22"/>
      <c r="I1250" s="3">
        <f t="shared" si="645"/>
        <v>0</v>
      </c>
    </row>
    <row r="1251" spans="1:9" s="2" customFormat="1" hidden="1" x14ac:dyDescent="0.2">
      <c r="A1251" s="81"/>
      <c r="B1251" s="95"/>
      <c r="C1251" s="21"/>
      <c r="D1251" s="21"/>
      <c r="E1251" s="21"/>
      <c r="F1251" s="21"/>
      <c r="G1251" s="21"/>
      <c r="H1251" s="22"/>
      <c r="I1251" s="3">
        <f t="shared" si="645"/>
        <v>0</v>
      </c>
    </row>
    <row r="1252" spans="1:9" s="6" customFormat="1" hidden="1" x14ac:dyDescent="0.2">
      <c r="A1252" s="28" t="s">
        <v>76</v>
      </c>
      <c r="B1252" s="54" t="s">
        <v>3</v>
      </c>
      <c r="C1252" s="29">
        <f t="shared" ref="C1252" si="672">SUM(C1282)</f>
        <v>0</v>
      </c>
      <c r="D1252" s="29">
        <f t="shared" ref="D1252:H1252" si="673">SUM(D1282)</f>
        <v>0</v>
      </c>
      <c r="E1252" s="29">
        <f t="shared" si="673"/>
        <v>0</v>
      </c>
      <c r="F1252" s="29">
        <f t="shared" si="673"/>
        <v>0</v>
      </c>
      <c r="G1252" s="29">
        <f t="shared" si="673"/>
        <v>0</v>
      </c>
      <c r="H1252" s="30">
        <f t="shared" si="673"/>
        <v>0</v>
      </c>
      <c r="I1252" s="3">
        <f t="shared" si="645"/>
        <v>0</v>
      </c>
    </row>
    <row r="1253" spans="1:9" s="2" customFormat="1" hidden="1" x14ac:dyDescent="0.2">
      <c r="A1253" s="33" t="s">
        <v>80</v>
      </c>
      <c r="B1253" s="64"/>
      <c r="C1253" s="34">
        <f t="shared" ref="C1253:H1253" si="674">SUM(C1254,C1257,C1280)</f>
        <v>0</v>
      </c>
      <c r="D1253" s="34">
        <f t="shared" si="674"/>
        <v>0</v>
      </c>
      <c r="E1253" s="34">
        <f t="shared" si="674"/>
        <v>0</v>
      </c>
      <c r="F1253" s="34">
        <f t="shared" si="674"/>
        <v>0</v>
      </c>
      <c r="G1253" s="34">
        <f t="shared" si="674"/>
        <v>0</v>
      </c>
      <c r="H1253" s="35">
        <f t="shared" si="674"/>
        <v>0</v>
      </c>
      <c r="I1253" s="3">
        <f t="shared" si="645"/>
        <v>0</v>
      </c>
    </row>
    <row r="1254" spans="1:9" s="2" customFormat="1" hidden="1" x14ac:dyDescent="0.2">
      <c r="A1254" s="31" t="s">
        <v>30</v>
      </c>
      <c r="B1254" s="55">
        <v>20</v>
      </c>
      <c r="C1254" s="24">
        <f t="shared" ref="C1254:H1254" si="675">SUM(C1255)</f>
        <v>0</v>
      </c>
      <c r="D1254" s="24">
        <f t="shared" si="675"/>
        <v>0</v>
      </c>
      <c r="E1254" s="24">
        <f t="shared" si="675"/>
        <v>0</v>
      </c>
      <c r="F1254" s="24">
        <f t="shared" si="675"/>
        <v>0</v>
      </c>
      <c r="G1254" s="24">
        <f t="shared" si="675"/>
        <v>0</v>
      </c>
      <c r="H1254" s="25">
        <f t="shared" si="675"/>
        <v>0</v>
      </c>
      <c r="I1254" s="3">
        <f t="shared" si="645"/>
        <v>0</v>
      </c>
    </row>
    <row r="1255" spans="1:9" s="2" customFormat="1" hidden="1" x14ac:dyDescent="0.2">
      <c r="A1255" s="27" t="s">
        <v>31</v>
      </c>
      <c r="B1255" s="56" t="s">
        <v>32</v>
      </c>
      <c r="C1255" s="21">
        <f>C1305</f>
        <v>0</v>
      </c>
      <c r="D1255" s="21">
        <f>D1305</f>
        <v>0</v>
      </c>
      <c r="E1255" s="21">
        <f>C1255+D1255</f>
        <v>0</v>
      </c>
      <c r="F1255" s="21">
        <f t="shared" ref="F1255:H1255" si="676">F1305</f>
        <v>0</v>
      </c>
      <c r="G1255" s="21">
        <f t="shared" si="676"/>
        <v>0</v>
      </c>
      <c r="H1255" s="22">
        <f t="shared" si="676"/>
        <v>0</v>
      </c>
      <c r="I1255" s="3">
        <f t="shared" ref="I1255:I1318" si="677">SUM(E1255:H1255)</f>
        <v>0</v>
      </c>
    </row>
    <row r="1256" spans="1:9" s="2" customFormat="1" hidden="1" x14ac:dyDescent="0.2">
      <c r="A1256" s="27"/>
      <c r="B1256" s="51"/>
      <c r="C1256" s="21"/>
      <c r="D1256" s="21"/>
      <c r="E1256" s="21"/>
      <c r="F1256" s="21"/>
      <c r="G1256" s="21"/>
      <c r="H1256" s="22"/>
      <c r="I1256" s="3">
        <f t="shared" si="677"/>
        <v>0</v>
      </c>
    </row>
    <row r="1257" spans="1:9" s="2" customFormat="1" ht="25.5" hidden="1" x14ac:dyDescent="0.2">
      <c r="A1257" s="110" t="s">
        <v>112</v>
      </c>
      <c r="B1257" s="57">
        <v>60</v>
      </c>
      <c r="C1257" s="24">
        <f t="shared" ref="C1257:H1257" si="678">SUM(C1258,C1265,C1272)</f>
        <v>0</v>
      </c>
      <c r="D1257" s="24">
        <f t="shared" si="678"/>
        <v>0</v>
      </c>
      <c r="E1257" s="24">
        <f t="shared" si="678"/>
        <v>0</v>
      </c>
      <c r="F1257" s="24">
        <f t="shared" si="678"/>
        <v>0</v>
      </c>
      <c r="G1257" s="24">
        <f t="shared" si="678"/>
        <v>0</v>
      </c>
      <c r="H1257" s="25">
        <f t="shared" si="678"/>
        <v>0</v>
      </c>
      <c r="I1257" s="3">
        <f t="shared" si="677"/>
        <v>0</v>
      </c>
    </row>
    <row r="1258" spans="1:9" s="2" customFormat="1" ht="25.5" hidden="1" x14ac:dyDescent="0.2">
      <c r="A1258" s="31" t="s">
        <v>113</v>
      </c>
      <c r="B1258" s="58" t="s">
        <v>118</v>
      </c>
      <c r="C1258" s="24">
        <f t="shared" ref="C1258:H1258" si="679">SUM(C1262,C1263,C1264)</f>
        <v>0</v>
      </c>
      <c r="D1258" s="24">
        <f t="shared" si="679"/>
        <v>0</v>
      </c>
      <c r="E1258" s="24">
        <f t="shared" si="679"/>
        <v>0</v>
      </c>
      <c r="F1258" s="24">
        <f t="shared" si="679"/>
        <v>0</v>
      </c>
      <c r="G1258" s="24">
        <f t="shared" si="679"/>
        <v>0</v>
      </c>
      <c r="H1258" s="25">
        <f t="shared" si="679"/>
        <v>0</v>
      </c>
      <c r="I1258" s="3">
        <f t="shared" si="677"/>
        <v>0</v>
      </c>
    </row>
    <row r="1259" spans="1:9" s="2" customFormat="1" hidden="1" x14ac:dyDescent="0.2">
      <c r="A1259" s="32" t="s">
        <v>1</v>
      </c>
      <c r="B1259" s="59"/>
      <c r="C1259" s="24"/>
      <c r="D1259" s="24"/>
      <c r="E1259" s="24"/>
      <c r="F1259" s="24"/>
      <c r="G1259" s="24"/>
      <c r="H1259" s="25"/>
      <c r="I1259" s="3">
        <f t="shared" si="677"/>
        <v>0</v>
      </c>
    </row>
    <row r="1260" spans="1:9" s="2" customFormat="1" hidden="1" x14ac:dyDescent="0.2">
      <c r="A1260" s="32" t="s">
        <v>36</v>
      </c>
      <c r="B1260" s="59"/>
      <c r="C1260" s="24">
        <v>0</v>
      </c>
      <c r="D1260" s="24">
        <f t="shared" ref="D1260:E1260" si="680">D1262+D1263+D1264-D1261</f>
        <v>0</v>
      </c>
      <c r="E1260" s="24">
        <f t="shared" si="680"/>
        <v>0</v>
      </c>
      <c r="F1260" s="24">
        <f>F1262+F1263+F1264-F1261</f>
        <v>0</v>
      </c>
      <c r="G1260" s="24">
        <f t="shared" ref="G1260:H1260" si="681">G1262+G1263+G1264-G1261</f>
        <v>0</v>
      </c>
      <c r="H1260" s="25">
        <f t="shared" si="681"/>
        <v>0</v>
      </c>
      <c r="I1260" s="3">
        <f t="shared" si="677"/>
        <v>0</v>
      </c>
    </row>
    <row r="1261" spans="1:9" s="2" customFormat="1" hidden="1" x14ac:dyDescent="0.2">
      <c r="A1261" s="32" t="s">
        <v>37</v>
      </c>
      <c r="B1261" s="59"/>
      <c r="C1261" s="24">
        <f t="shared" ref="C1261:H1264" si="682">C1311</f>
        <v>0</v>
      </c>
      <c r="D1261" s="24">
        <f t="shared" si="682"/>
        <v>0</v>
      </c>
      <c r="E1261" s="24">
        <f t="shared" si="682"/>
        <v>0</v>
      </c>
      <c r="F1261" s="24">
        <f t="shared" si="682"/>
        <v>0</v>
      </c>
      <c r="G1261" s="24">
        <f t="shared" si="682"/>
        <v>0</v>
      </c>
      <c r="H1261" s="25">
        <f t="shared" si="682"/>
        <v>0</v>
      </c>
      <c r="I1261" s="3">
        <f t="shared" si="677"/>
        <v>0</v>
      </c>
    </row>
    <row r="1262" spans="1:9" s="2" customFormat="1" hidden="1" x14ac:dyDescent="0.2">
      <c r="A1262" s="20" t="s">
        <v>114</v>
      </c>
      <c r="B1262" s="60" t="s">
        <v>115</v>
      </c>
      <c r="C1262" s="21">
        <f t="shared" si="682"/>
        <v>0</v>
      </c>
      <c r="D1262" s="21">
        <f t="shared" si="682"/>
        <v>0</v>
      </c>
      <c r="E1262" s="21">
        <f t="shared" ref="E1262:E1264" si="683">C1262+D1262</f>
        <v>0</v>
      </c>
      <c r="F1262" s="21">
        <f>F1312</f>
        <v>0</v>
      </c>
      <c r="G1262" s="21">
        <f>G1312</f>
        <v>0</v>
      </c>
      <c r="H1262" s="22">
        <f>H1312</f>
        <v>0</v>
      </c>
      <c r="I1262" s="3">
        <f t="shared" si="677"/>
        <v>0</v>
      </c>
    </row>
    <row r="1263" spans="1:9" s="2" customFormat="1" hidden="1" x14ac:dyDescent="0.2">
      <c r="A1263" s="20" t="s">
        <v>106</v>
      </c>
      <c r="B1263" s="60" t="s">
        <v>116</v>
      </c>
      <c r="C1263" s="21">
        <f t="shared" si="682"/>
        <v>0</v>
      </c>
      <c r="D1263" s="21">
        <f t="shared" si="682"/>
        <v>0</v>
      </c>
      <c r="E1263" s="21">
        <f t="shared" si="683"/>
        <v>0</v>
      </c>
      <c r="F1263" s="21">
        <f t="shared" ref="F1263:H1264" si="684">F1313</f>
        <v>0</v>
      </c>
      <c r="G1263" s="21">
        <f t="shared" si="684"/>
        <v>0</v>
      </c>
      <c r="H1263" s="22">
        <f t="shared" si="684"/>
        <v>0</v>
      </c>
      <c r="I1263" s="3">
        <f t="shared" si="677"/>
        <v>0</v>
      </c>
    </row>
    <row r="1264" spans="1:9" s="2" customFormat="1" hidden="1" x14ac:dyDescent="0.2">
      <c r="A1264" s="20" t="s">
        <v>108</v>
      </c>
      <c r="B1264" s="61" t="s">
        <v>117</v>
      </c>
      <c r="C1264" s="21">
        <f t="shared" si="682"/>
        <v>0</v>
      </c>
      <c r="D1264" s="21">
        <f t="shared" si="682"/>
        <v>0</v>
      </c>
      <c r="E1264" s="21">
        <f t="shared" si="683"/>
        <v>0</v>
      </c>
      <c r="F1264" s="21">
        <f t="shared" si="684"/>
        <v>0</v>
      </c>
      <c r="G1264" s="21">
        <f t="shared" si="684"/>
        <v>0</v>
      </c>
      <c r="H1264" s="22">
        <f t="shared" si="684"/>
        <v>0</v>
      </c>
      <c r="I1264" s="3">
        <f t="shared" si="677"/>
        <v>0</v>
      </c>
    </row>
    <row r="1265" spans="1:9" s="2" customFormat="1" hidden="1" x14ac:dyDescent="0.2">
      <c r="A1265" s="31" t="s">
        <v>44</v>
      </c>
      <c r="B1265" s="62" t="s">
        <v>45</v>
      </c>
      <c r="C1265" s="24">
        <v>0</v>
      </c>
      <c r="D1265" s="24">
        <f t="shared" ref="D1265:H1265" si="685">SUM(D1269,D1270,D1271)</f>
        <v>0</v>
      </c>
      <c r="E1265" s="24">
        <f t="shared" si="685"/>
        <v>0</v>
      </c>
      <c r="F1265" s="24">
        <f t="shared" si="685"/>
        <v>0</v>
      </c>
      <c r="G1265" s="24">
        <f t="shared" si="685"/>
        <v>0</v>
      </c>
      <c r="H1265" s="25">
        <f t="shared" si="685"/>
        <v>0</v>
      </c>
      <c r="I1265" s="3">
        <f t="shared" si="677"/>
        <v>0</v>
      </c>
    </row>
    <row r="1266" spans="1:9" s="2" customFormat="1" hidden="1" x14ac:dyDescent="0.2">
      <c r="A1266" s="82" t="s">
        <v>1</v>
      </c>
      <c r="B1266" s="62"/>
      <c r="C1266" s="24"/>
      <c r="D1266" s="24"/>
      <c r="E1266" s="24"/>
      <c r="F1266" s="24"/>
      <c r="G1266" s="24"/>
      <c r="H1266" s="25"/>
      <c r="I1266" s="3">
        <f t="shared" si="677"/>
        <v>0</v>
      </c>
    </row>
    <row r="1267" spans="1:9" s="2" customFormat="1" hidden="1" x14ac:dyDescent="0.2">
      <c r="A1267" s="32" t="s">
        <v>36</v>
      </c>
      <c r="B1267" s="59"/>
      <c r="C1267" s="24">
        <v>0</v>
      </c>
      <c r="D1267" s="24">
        <f t="shared" ref="D1267:H1267" si="686">D1269+D1270+D1271-D1268</f>
        <v>0</v>
      </c>
      <c r="E1267" s="24">
        <f t="shared" si="686"/>
        <v>0</v>
      </c>
      <c r="F1267" s="24">
        <f t="shared" si="686"/>
        <v>0</v>
      </c>
      <c r="G1267" s="24">
        <f t="shared" si="686"/>
        <v>0</v>
      </c>
      <c r="H1267" s="25">
        <f t="shared" si="686"/>
        <v>0</v>
      </c>
      <c r="I1267" s="3">
        <f t="shared" si="677"/>
        <v>0</v>
      </c>
    </row>
    <row r="1268" spans="1:9" s="2" customFormat="1" hidden="1" x14ac:dyDescent="0.2">
      <c r="A1268" s="32" t="s">
        <v>37</v>
      </c>
      <c r="B1268" s="59"/>
      <c r="C1268" s="24">
        <v>0</v>
      </c>
      <c r="D1268" s="24">
        <f t="shared" ref="D1268:H1271" si="687">D1318</f>
        <v>0</v>
      </c>
      <c r="E1268" s="24">
        <f t="shared" si="687"/>
        <v>0</v>
      </c>
      <c r="F1268" s="24">
        <f t="shared" si="687"/>
        <v>0</v>
      </c>
      <c r="G1268" s="24">
        <f t="shared" si="687"/>
        <v>0</v>
      </c>
      <c r="H1268" s="25">
        <f t="shared" si="687"/>
        <v>0</v>
      </c>
      <c r="I1268" s="3">
        <f t="shared" si="677"/>
        <v>0</v>
      </c>
    </row>
    <row r="1269" spans="1:9" s="2" customFormat="1" hidden="1" x14ac:dyDescent="0.2">
      <c r="A1269" s="20" t="s">
        <v>38</v>
      </c>
      <c r="B1269" s="61" t="s">
        <v>46</v>
      </c>
      <c r="C1269" s="21">
        <v>0</v>
      </c>
      <c r="D1269" s="21">
        <f t="shared" si="687"/>
        <v>0</v>
      </c>
      <c r="E1269" s="21">
        <f t="shared" ref="E1269:E1271" si="688">C1269+D1269</f>
        <v>0</v>
      </c>
      <c r="F1269" s="21">
        <f t="shared" si="687"/>
        <v>0</v>
      </c>
      <c r="G1269" s="21">
        <f t="shared" si="687"/>
        <v>0</v>
      </c>
      <c r="H1269" s="22">
        <f t="shared" si="687"/>
        <v>0</v>
      </c>
      <c r="I1269" s="3">
        <f t="shared" si="677"/>
        <v>0</v>
      </c>
    </row>
    <row r="1270" spans="1:9" s="2" customFormat="1" hidden="1" x14ac:dyDescent="0.2">
      <c r="A1270" s="20" t="s">
        <v>40</v>
      </c>
      <c r="B1270" s="61" t="s">
        <v>47</v>
      </c>
      <c r="C1270" s="21">
        <v>0</v>
      </c>
      <c r="D1270" s="21">
        <f t="shared" si="687"/>
        <v>0</v>
      </c>
      <c r="E1270" s="21">
        <f t="shared" si="688"/>
        <v>0</v>
      </c>
      <c r="F1270" s="21">
        <f t="shared" si="687"/>
        <v>0</v>
      </c>
      <c r="G1270" s="21">
        <f t="shared" si="687"/>
        <v>0</v>
      </c>
      <c r="H1270" s="22">
        <f t="shared" si="687"/>
        <v>0</v>
      </c>
      <c r="I1270" s="3">
        <f t="shared" si="677"/>
        <v>0</v>
      </c>
    </row>
    <row r="1271" spans="1:9" s="2" customFormat="1" hidden="1" x14ac:dyDescent="0.2">
      <c r="A1271" s="20" t="s">
        <v>42</v>
      </c>
      <c r="B1271" s="61" t="s">
        <v>48</v>
      </c>
      <c r="C1271" s="21">
        <v>0</v>
      </c>
      <c r="D1271" s="21">
        <f t="shared" si="687"/>
        <v>0</v>
      </c>
      <c r="E1271" s="21">
        <f t="shared" si="688"/>
        <v>0</v>
      </c>
      <c r="F1271" s="21">
        <f t="shared" si="687"/>
        <v>0</v>
      </c>
      <c r="G1271" s="21">
        <f t="shared" si="687"/>
        <v>0</v>
      </c>
      <c r="H1271" s="22">
        <f t="shared" si="687"/>
        <v>0</v>
      </c>
      <c r="I1271" s="3">
        <f t="shared" si="677"/>
        <v>0</v>
      </c>
    </row>
    <row r="1272" spans="1:9" s="2" customFormat="1" hidden="1" x14ac:dyDescent="0.2">
      <c r="A1272" s="31" t="s">
        <v>49</v>
      </c>
      <c r="B1272" s="63" t="s">
        <v>50</v>
      </c>
      <c r="C1272" s="24">
        <v>0</v>
      </c>
      <c r="D1272" s="24">
        <f t="shared" ref="D1272:H1272" si="689">SUM(D1276,D1277,D1278)</f>
        <v>0</v>
      </c>
      <c r="E1272" s="24">
        <f t="shared" si="689"/>
        <v>0</v>
      </c>
      <c r="F1272" s="24">
        <f t="shared" si="689"/>
        <v>0</v>
      </c>
      <c r="G1272" s="24">
        <f t="shared" si="689"/>
        <v>0</v>
      </c>
      <c r="H1272" s="25">
        <f t="shared" si="689"/>
        <v>0</v>
      </c>
      <c r="I1272" s="3">
        <f t="shared" si="677"/>
        <v>0</v>
      </c>
    </row>
    <row r="1273" spans="1:9" s="2" customFormat="1" hidden="1" x14ac:dyDescent="0.2">
      <c r="A1273" s="82" t="s">
        <v>1</v>
      </c>
      <c r="B1273" s="63"/>
      <c r="C1273" s="24"/>
      <c r="D1273" s="24"/>
      <c r="E1273" s="24"/>
      <c r="F1273" s="24"/>
      <c r="G1273" s="24"/>
      <c r="H1273" s="25"/>
      <c r="I1273" s="3">
        <f t="shared" si="677"/>
        <v>0</v>
      </c>
    </row>
    <row r="1274" spans="1:9" s="2" customFormat="1" hidden="1" x14ac:dyDescent="0.2">
      <c r="A1274" s="32" t="s">
        <v>36</v>
      </c>
      <c r="B1274" s="59"/>
      <c r="C1274" s="24">
        <v>0</v>
      </c>
      <c r="D1274" s="24">
        <f t="shared" ref="D1274:H1274" si="690">D1276+D1277+D1278-D1275</f>
        <v>0</v>
      </c>
      <c r="E1274" s="24">
        <f t="shared" si="690"/>
        <v>0</v>
      </c>
      <c r="F1274" s="24">
        <f t="shared" si="690"/>
        <v>0</v>
      </c>
      <c r="G1274" s="24">
        <f t="shared" si="690"/>
        <v>0</v>
      </c>
      <c r="H1274" s="25">
        <f t="shared" si="690"/>
        <v>0</v>
      </c>
      <c r="I1274" s="3">
        <f t="shared" si="677"/>
        <v>0</v>
      </c>
    </row>
    <row r="1275" spans="1:9" s="2" customFormat="1" hidden="1" x14ac:dyDescent="0.2">
      <c r="A1275" s="32" t="s">
        <v>37</v>
      </c>
      <c r="B1275" s="59"/>
      <c r="C1275" s="24">
        <v>0</v>
      </c>
      <c r="D1275" s="24">
        <f t="shared" ref="D1275:H1278" si="691">D1325</f>
        <v>0</v>
      </c>
      <c r="E1275" s="24">
        <f t="shared" si="691"/>
        <v>0</v>
      </c>
      <c r="F1275" s="24">
        <f t="shared" si="691"/>
        <v>0</v>
      </c>
      <c r="G1275" s="24">
        <f t="shared" si="691"/>
        <v>0</v>
      </c>
      <c r="H1275" s="25">
        <f t="shared" si="691"/>
        <v>0</v>
      </c>
      <c r="I1275" s="3">
        <f t="shared" si="677"/>
        <v>0</v>
      </c>
    </row>
    <row r="1276" spans="1:9" s="2" customFormat="1" hidden="1" x14ac:dyDescent="0.2">
      <c r="A1276" s="20" t="s">
        <v>38</v>
      </c>
      <c r="B1276" s="61" t="s">
        <v>51</v>
      </c>
      <c r="C1276" s="21">
        <v>0</v>
      </c>
      <c r="D1276" s="21">
        <f t="shared" si="691"/>
        <v>0</v>
      </c>
      <c r="E1276" s="21">
        <f t="shared" ref="E1276:E1278" si="692">C1276+D1276</f>
        <v>0</v>
      </c>
      <c r="F1276" s="21">
        <f t="shared" si="691"/>
        <v>0</v>
      </c>
      <c r="G1276" s="21">
        <f t="shared" si="691"/>
        <v>0</v>
      </c>
      <c r="H1276" s="22">
        <f t="shared" si="691"/>
        <v>0</v>
      </c>
      <c r="I1276" s="3">
        <f t="shared" si="677"/>
        <v>0</v>
      </c>
    </row>
    <row r="1277" spans="1:9" s="2" customFormat="1" hidden="1" x14ac:dyDescent="0.2">
      <c r="A1277" s="20" t="s">
        <v>40</v>
      </c>
      <c r="B1277" s="61" t="s">
        <v>52</v>
      </c>
      <c r="C1277" s="21">
        <v>0</v>
      </c>
      <c r="D1277" s="21">
        <f t="shared" si="691"/>
        <v>0</v>
      </c>
      <c r="E1277" s="21">
        <f t="shared" si="692"/>
        <v>0</v>
      </c>
      <c r="F1277" s="21">
        <f t="shared" si="691"/>
        <v>0</v>
      </c>
      <c r="G1277" s="21">
        <f t="shared" si="691"/>
        <v>0</v>
      </c>
      <c r="H1277" s="22">
        <f t="shared" si="691"/>
        <v>0</v>
      </c>
      <c r="I1277" s="3">
        <f t="shared" si="677"/>
        <v>0</v>
      </c>
    </row>
    <row r="1278" spans="1:9" s="2" customFormat="1" hidden="1" x14ac:dyDescent="0.2">
      <c r="A1278" s="20" t="s">
        <v>42</v>
      </c>
      <c r="B1278" s="61" t="s">
        <v>53</v>
      </c>
      <c r="C1278" s="21">
        <v>0</v>
      </c>
      <c r="D1278" s="21">
        <f t="shared" si="691"/>
        <v>0</v>
      </c>
      <c r="E1278" s="21">
        <f t="shared" si="692"/>
        <v>0</v>
      </c>
      <c r="F1278" s="21">
        <f t="shared" si="691"/>
        <v>0</v>
      </c>
      <c r="G1278" s="21">
        <f t="shared" si="691"/>
        <v>0</v>
      </c>
      <c r="H1278" s="22">
        <f t="shared" si="691"/>
        <v>0</v>
      </c>
      <c r="I1278" s="3">
        <f t="shared" si="677"/>
        <v>0</v>
      </c>
    </row>
    <row r="1279" spans="1:9" s="2" customFormat="1" hidden="1" x14ac:dyDescent="0.2">
      <c r="A1279" s="83"/>
      <c r="B1279" s="95"/>
      <c r="C1279" s="21"/>
      <c r="D1279" s="21"/>
      <c r="E1279" s="21"/>
      <c r="F1279" s="21"/>
      <c r="G1279" s="21"/>
      <c r="H1279" s="22"/>
      <c r="I1279" s="3">
        <f t="shared" si="677"/>
        <v>0</v>
      </c>
    </row>
    <row r="1280" spans="1:9" s="2" customFormat="1" hidden="1" x14ac:dyDescent="0.2">
      <c r="A1280" s="26" t="s">
        <v>54</v>
      </c>
      <c r="B1280" s="63" t="s">
        <v>55</v>
      </c>
      <c r="C1280" s="24">
        <v>0</v>
      </c>
      <c r="D1280" s="24">
        <f t="shared" ref="D1280" si="693">D1330</f>
        <v>0</v>
      </c>
      <c r="E1280" s="24">
        <f>C1280+D1280</f>
        <v>0</v>
      </c>
      <c r="F1280" s="24">
        <f t="shared" ref="F1280:H1280" si="694">F1330</f>
        <v>0</v>
      </c>
      <c r="G1280" s="24">
        <f t="shared" si="694"/>
        <v>0</v>
      </c>
      <c r="H1280" s="25">
        <f t="shared" si="694"/>
        <v>0</v>
      </c>
      <c r="I1280" s="3">
        <f t="shared" si="677"/>
        <v>0</v>
      </c>
    </row>
    <row r="1281" spans="1:11" s="2" customFormat="1" hidden="1" x14ac:dyDescent="0.2">
      <c r="A1281" s="81"/>
      <c r="B1281" s="95"/>
      <c r="C1281" s="21"/>
      <c r="D1281" s="21"/>
      <c r="E1281" s="21"/>
      <c r="F1281" s="21"/>
      <c r="G1281" s="21"/>
      <c r="H1281" s="22"/>
      <c r="I1281" s="3">
        <f t="shared" si="677"/>
        <v>0</v>
      </c>
    </row>
    <row r="1282" spans="1:11" s="6" customFormat="1" ht="25.5" hidden="1" x14ac:dyDescent="0.2">
      <c r="A1282" s="77" t="s">
        <v>65</v>
      </c>
      <c r="B1282" s="78"/>
      <c r="C1282" s="79">
        <f t="shared" ref="C1282:H1282" si="695">C1283</f>
        <v>0</v>
      </c>
      <c r="D1282" s="79">
        <f t="shared" si="695"/>
        <v>0</v>
      </c>
      <c r="E1282" s="79">
        <f t="shared" si="695"/>
        <v>0</v>
      </c>
      <c r="F1282" s="79">
        <f t="shared" si="695"/>
        <v>0</v>
      </c>
      <c r="G1282" s="79">
        <f t="shared" si="695"/>
        <v>0</v>
      </c>
      <c r="H1282" s="80">
        <f t="shared" si="695"/>
        <v>0</v>
      </c>
      <c r="I1282" s="3">
        <f t="shared" si="677"/>
        <v>0</v>
      </c>
    </row>
    <row r="1283" spans="1:11" s="40" customFormat="1" hidden="1" x14ac:dyDescent="0.2">
      <c r="A1283" s="36" t="s">
        <v>61</v>
      </c>
      <c r="B1283" s="65"/>
      <c r="C1283" s="37">
        <f t="shared" ref="C1283:H1283" si="696">SUM(C1284,C1285,C1286,C1290)</f>
        <v>0</v>
      </c>
      <c r="D1283" s="37">
        <f t="shared" si="696"/>
        <v>0</v>
      </c>
      <c r="E1283" s="37">
        <f t="shared" si="696"/>
        <v>0</v>
      </c>
      <c r="F1283" s="37">
        <f t="shared" si="696"/>
        <v>0</v>
      </c>
      <c r="G1283" s="37">
        <f t="shared" si="696"/>
        <v>0</v>
      </c>
      <c r="H1283" s="38">
        <f t="shared" si="696"/>
        <v>0</v>
      </c>
      <c r="I1283" s="3">
        <f t="shared" si="677"/>
        <v>0</v>
      </c>
    </row>
    <row r="1284" spans="1:11" s="2" customFormat="1" hidden="1" x14ac:dyDescent="0.2">
      <c r="A1284" s="20" t="s">
        <v>6</v>
      </c>
      <c r="B1284" s="48"/>
      <c r="C1284" s="21"/>
      <c r="D1284" s="21"/>
      <c r="E1284" s="21">
        <f>SUM(C1284,D1284)</f>
        <v>0</v>
      </c>
      <c r="F1284" s="21"/>
      <c r="G1284" s="21"/>
      <c r="H1284" s="22"/>
      <c r="I1284" s="3">
        <f t="shared" si="677"/>
        <v>0</v>
      </c>
      <c r="K1284" s="2">
        <v>2.5899999999999999E-2</v>
      </c>
    </row>
    <row r="1285" spans="1:11" s="2" customFormat="1" hidden="1" x14ac:dyDescent="0.2">
      <c r="A1285" s="20" t="s">
        <v>7</v>
      </c>
      <c r="B1285" s="94"/>
      <c r="C1285" s="21">
        <v>0</v>
      </c>
      <c r="D1285" s="21"/>
      <c r="E1285" s="21">
        <f t="shared" ref="E1285" si="697">SUM(C1285,D1285)</f>
        <v>0</v>
      </c>
      <c r="F1285" s="21"/>
      <c r="G1285" s="21"/>
      <c r="H1285" s="22"/>
      <c r="I1285" s="3">
        <f t="shared" si="677"/>
        <v>0</v>
      </c>
    </row>
    <row r="1286" spans="1:11" s="2" customFormat="1" hidden="1" x14ac:dyDescent="0.2">
      <c r="A1286" s="23" t="s">
        <v>111</v>
      </c>
      <c r="B1286" s="49" t="s">
        <v>103</v>
      </c>
      <c r="C1286" s="24">
        <f>SUM(C1287:C1289)</f>
        <v>0</v>
      </c>
      <c r="D1286" s="24">
        <f>SUM(D1287:D1289)</f>
        <v>0</v>
      </c>
      <c r="E1286" s="24">
        <f>SUM(C1286,D1286)</f>
        <v>0</v>
      </c>
      <c r="F1286" s="24">
        <f t="shared" ref="F1286" si="698">SUM(F1287:F1289)</f>
        <v>0</v>
      </c>
      <c r="G1286" s="24">
        <f t="shared" ref="G1286:H1286" si="699">SUM(G1287:G1289)</f>
        <v>0</v>
      </c>
      <c r="H1286" s="25">
        <f t="shared" si="699"/>
        <v>0</v>
      </c>
      <c r="I1286" s="3">
        <f t="shared" si="677"/>
        <v>0</v>
      </c>
    </row>
    <row r="1287" spans="1:11" s="2" customFormat="1" hidden="1" x14ac:dyDescent="0.2">
      <c r="A1287" s="109" t="s">
        <v>104</v>
      </c>
      <c r="B1287" s="48" t="s">
        <v>105</v>
      </c>
      <c r="C1287" s="21"/>
      <c r="D1287" s="21"/>
      <c r="E1287" s="21">
        <f t="shared" ref="E1287:E1289" si="700">SUM(C1287,D1287)</f>
        <v>0</v>
      </c>
      <c r="F1287" s="21"/>
      <c r="G1287" s="21"/>
      <c r="H1287" s="22"/>
      <c r="I1287" s="3">
        <f t="shared" si="677"/>
        <v>0</v>
      </c>
    </row>
    <row r="1288" spans="1:11" s="2" customFormat="1" hidden="1" x14ac:dyDescent="0.2">
      <c r="A1288" s="109" t="s">
        <v>106</v>
      </c>
      <c r="B1288" s="48" t="s">
        <v>107</v>
      </c>
      <c r="C1288" s="21"/>
      <c r="D1288" s="21"/>
      <c r="E1288" s="21">
        <f t="shared" si="700"/>
        <v>0</v>
      </c>
      <c r="F1288" s="21"/>
      <c r="G1288" s="21"/>
      <c r="H1288" s="22"/>
      <c r="I1288" s="3">
        <f t="shared" si="677"/>
        <v>0</v>
      </c>
    </row>
    <row r="1289" spans="1:11" s="2" customFormat="1" hidden="1" x14ac:dyDescent="0.2">
      <c r="A1289" s="109" t="s">
        <v>108</v>
      </c>
      <c r="B1289" s="48" t="s">
        <v>109</v>
      </c>
      <c r="C1289" s="21"/>
      <c r="D1289" s="21"/>
      <c r="E1289" s="21">
        <f t="shared" si="700"/>
        <v>0</v>
      </c>
      <c r="F1289" s="21"/>
      <c r="G1289" s="21"/>
      <c r="H1289" s="22"/>
      <c r="I1289" s="3">
        <f t="shared" si="677"/>
        <v>0</v>
      </c>
    </row>
    <row r="1290" spans="1:11" s="2" customFormat="1" ht="25.5" hidden="1" x14ac:dyDescent="0.2">
      <c r="A1290" s="23" t="s">
        <v>9</v>
      </c>
      <c r="B1290" s="49" t="s">
        <v>10</v>
      </c>
      <c r="C1290" s="24">
        <f t="shared" ref="C1290:H1290" si="701">SUM(C1291,C1295,C1299)</f>
        <v>0</v>
      </c>
      <c r="D1290" s="24">
        <f t="shared" si="701"/>
        <v>0</v>
      </c>
      <c r="E1290" s="24">
        <f t="shared" si="701"/>
        <v>0</v>
      </c>
      <c r="F1290" s="24">
        <f t="shared" si="701"/>
        <v>0</v>
      </c>
      <c r="G1290" s="24">
        <f t="shared" si="701"/>
        <v>0</v>
      </c>
      <c r="H1290" s="25">
        <f t="shared" si="701"/>
        <v>0</v>
      </c>
      <c r="I1290" s="3">
        <f t="shared" si="677"/>
        <v>0</v>
      </c>
    </row>
    <row r="1291" spans="1:11" s="2" customFormat="1" hidden="1" x14ac:dyDescent="0.2">
      <c r="A1291" s="26" t="s">
        <v>11</v>
      </c>
      <c r="B1291" s="50" t="s">
        <v>12</v>
      </c>
      <c r="C1291" s="24">
        <f t="shared" ref="C1291:H1291" si="702">SUM(C1292:C1294)</f>
        <v>0</v>
      </c>
      <c r="D1291" s="24">
        <f t="shared" si="702"/>
        <v>0</v>
      </c>
      <c r="E1291" s="24">
        <f t="shared" si="702"/>
        <v>0</v>
      </c>
      <c r="F1291" s="24">
        <f t="shared" si="702"/>
        <v>0</v>
      </c>
      <c r="G1291" s="24">
        <f t="shared" si="702"/>
        <v>0</v>
      </c>
      <c r="H1291" s="25">
        <f t="shared" si="702"/>
        <v>0</v>
      </c>
      <c r="I1291" s="3">
        <f t="shared" si="677"/>
        <v>0</v>
      </c>
      <c r="K1291" s="2">
        <v>0.84489999999999998</v>
      </c>
    </row>
    <row r="1292" spans="1:11" s="2" customFormat="1" hidden="1" x14ac:dyDescent="0.2">
      <c r="A1292" s="27" t="s">
        <v>13</v>
      </c>
      <c r="B1292" s="51" t="s">
        <v>14</v>
      </c>
      <c r="C1292" s="21"/>
      <c r="D1292" s="21"/>
      <c r="E1292" s="21">
        <f t="shared" ref="E1292:E1294" si="703">SUM(C1292,D1292)</f>
        <v>0</v>
      </c>
      <c r="F1292" s="21"/>
      <c r="G1292" s="21"/>
      <c r="H1292" s="22"/>
      <c r="I1292" s="3">
        <f t="shared" si="677"/>
        <v>0</v>
      </c>
    </row>
    <row r="1293" spans="1:11" s="2" customFormat="1" hidden="1" x14ac:dyDescent="0.2">
      <c r="A1293" s="27" t="s">
        <v>15</v>
      </c>
      <c r="B1293" s="52" t="s">
        <v>16</v>
      </c>
      <c r="C1293" s="21">
        <v>0</v>
      </c>
      <c r="D1293" s="21"/>
      <c r="E1293" s="21">
        <f t="shared" si="703"/>
        <v>0</v>
      </c>
      <c r="F1293" s="21"/>
      <c r="G1293" s="21"/>
      <c r="H1293" s="22"/>
      <c r="I1293" s="3">
        <f t="shared" si="677"/>
        <v>0</v>
      </c>
    </row>
    <row r="1294" spans="1:11" s="2" customFormat="1" hidden="1" x14ac:dyDescent="0.2">
      <c r="A1294" s="27" t="s">
        <v>17</v>
      </c>
      <c r="B1294" s="52" t="s">
        <v>18</v>
      </c>
      <c r="C1294" s="21">
        <v>0</v>
      </c>
      <c r="D1294" s="21"/>
      <c r="E1294" s="21">
        <f t="shared" si="703"/>
        <v>0</v>
      </c>
      <c r="F1294" s="21"/>
      <c r="G1294" s="21"/>
      <c r="H1294" s="22"/>
      <c r="I1294" s="3">
        <f t="shared" si="677"/>
        <v>0</v>
      </c>
    </row>
    <row r="1295" spans="1:11" s="2" customFormat="1" hidden="1" x14ac:dyDescent="0.2">
      <c r="A1295" s="26" t="s">
        <v>19</v>
      </c>
      <c r="B1295" s="53" t="s">
        <v>20</v>
      </c>
      <c r="C1295" s="24">
        <v>0</v>
      </c>
      <c r="D1295" s="24">
        <f t="shared" ref="D1295:H1295" si="704">SUM(D1296:D1298)</f>
        <v>0</v>
      </c>
      <c r="E1295" s="24">
        <f t="shared" si="704"/>
        <v>0</v>
      </c>
      <c r="F1295" s="24">
        <f t="shared" si="704"/>
        <v>0</v>
      </c>
      <c r="G1295" s="24">
        <f t="shared" si="704"/>
        <v>0</v>
      </c>
      <c r="H1295" s="25">
        <f t="shared" si="704"/>
        <v>0</v>
      </c>
      <c r="I1295" s="3">
        <f t="shared" si="677"/>
        <v>0</v>
      </c>
    </row>
    <row r="1296" spans="1:11" s="2" customFormat="1" hidden="1" x14ac:dyDescent="0.2">
      <c r="A1296" s="27" t="s">
        <v>13</v>
      </c>
      <c r="B1296" s="52" t="s">
        <v>21</v>
      </c>
      <c r="C1296" s="21">
        <v>0</v>
      </c>
      <c r="D1296" s="21"/>
      <c r="E1296" s="21">
        <f t="shared" ref="E1296:E1298" si="705">SUM(C1296,D1296)</f>
        <v>0</v>
      </c>
      <c r="F1296" s="21"/>
      <c r="G1296" s="21"/>
      <c r="H1296" s="22"/>
      <c r="I1296" s="3">
        <f t="shared" si="677"/>
        <v>0</v>
      </c>
    </row>
    <row r="1297" spans="1:11" s="2" customFormat="1" hidden="1" x14ac:dyDescent="0.2">
      <c r="A1297" s="27" t="s">
        <v>15</v>
      </c>
      <c r="B1297" s="52" t="s">
        <v>22</v>
      </c>
      <c r="C1297" s="21">
        <v>0</v>
      </c>
      <c r="D1297" s="21"/>
      <c r="E1297" s="21">
        <f t="shared" si="705"/>
        <v>0</v>
      </c>
      <c r="F1297" s="21"/>
      <c r="G1297" s="21"/>
      <c r="H1297" s="22"/>
      <c r="I1297" s="3">
        <f t="shared" si="677"/>
        <v>0</v>
      </c>
    </row>
    <row r="1298" spans="1:11" s="2" customFormat="1" hidden="1" x14ac:dyDescent="0.2">
      <c r="A1298" s="27" t="s">
        <v>17</v>
      </c>
      <c r="B1298" s="52" t="s">
        <v>23</v>
      </c>
      <c r="C1298" s="21">
        <v>0</v>
      </c>
      <c r="D1298" s="21"/>
      <c r="E1298" s="21">
        <f t="shared" si="705"/>
        <v>0</v>
      </c>
      <c r="F1298" s="21"/>
      <c r="G1298" s="21"/>
      <c r="H1298" s="22"/>
      <c r="I1298" s="3">
        <f t="shared" si="677"/>
        <v>0</v>
      </c>
    </row>
    <row r="1299" spans="1:11" s="2" customFormat="1" hidden="1" x14ac:dyDescent="0.2">
      <c r="A1299" s="26" t="s">
        <v>24</v>
      </c>
      <c r="B1299" s="53" t="s">
        <v>25</v>
      </c>
      <c r="C1299" s="24">
        <v>0</v>
      </c>
      <c r="D1299" s="24">
        <f t="shared" ref="D1299:H1299" si="706">SUM(D1300:D1302)</f>
        <v>0</v>
      </c>
      <c r="E1299" s="24">
        <f t="shared" si="706"/>
        <v>0</v>
      </c>
      <c r="F1299" s="24">
        <f t="shared" si="706"/>
        <v>0</v>
      </c>
      <c r="G1299" s="24">
        <f t="shared" si="706"/>
        <v>0</v>
      </c>
      <c r="H1299" s="25">
        <f t="shared" si="706"/>
        <v>0</v>
      </c>
      <c r="I1299" s="3">
        <f t="shared" si="677"/>
        <v>0</v>
      </c>
    </row>
    <row r="1300" spans="1:11" s="2" customFormat="1" hidden="1" x14ac:dyDescent="0.2">
      <c r="A1300" s="27" t="s">
        <v>13</v>
      </c>
      <c r="B1300" s="52" t="s">
        <v>26</v>
      </c>
      <c r="C1300" s="21">
        <v>0</v>
      </c>
      <c r="D1300" s="21"/>
      <c r="E1300" s="21">
        <f t="shared" ref="E1300:E1302" si="707">SUM(C1300,D1300)</f>
        <v>0</v>
      </c>
      <c r="F1300" s="21"/>
      <c r="G1300" s="21"/>
      <c r="H1300" s="22"/>
      <c r="I1300" s="3">
        <f t="shared" si="677"/>
        <v>0</v>
      </c>
    </row>
    <row r="1301" spans="1:11" s="2" customFormat="1" hidden="1" x14ac:dyDescent="0.2">
      <c r="A1301" s="27" t="s">
        <v>15</v>
      </c>
      <c r="B1301" s="52" t="s">
        <v>27</v>
      </c>
      <c r="C1301" s="21">
        <v>0</v>
      </c>
      <c r="D1301" s="21"/>
      <c r="E1301" s="21">
        <f t="shared" si="707"/>
        <v>0</v>
      </c>
      <c r="F1301" s="21"/>
      <c r="G1301" s="21"/>
      <c r="H1301" s="22"/>
      <c r="I1301" s="3">
        <f t="shared" si="677"/>
        <v>0</v>
      </c>
    </row>
    <row r="1302" spans="1:11" s="2" customFormat="1" hidden="1" x14ac:dyDescent="0.2">
      <c r="A1302" s="27" t="s">
        <v>17</v>
      </c>
      <c r="B1302" s="52" t="s">
        <v>28</v>
      </c>
      <c r="C1302" s="21">
        <v>0</v>
      </c>
      <c r="D1302" s="21"/>
      <c r="E1302" s="21">
        <f t="shared" si="707"/>
        <v>0</v>
      </c>
      <c r="F1302" s="21"/>
      <c r="G1302" s="21"/>
      <c r="H1302" s="22"/>
      <c r="I1302" s="3">
        <f t="shared" si="677"/>
        <v>0</v>
      </c>
    </row>
    <row r="1303" spans="1:11" s="40" customFormat="1" hidden="1" x14ac:dyDescent="0.2">
      <c r="A1303" s="36" t="s">
        <v>80</v>
      </c>
      <c r="B1303" s="65"/>
      <c r="C1303" s="37">
        <f t="shared" ref="C1303:H1303" si="708">SUM(C1304,C1307,C1330)</f>
        <v>0</v>
      </c>
      <c r="D1303" s="37">
        <f t="shared" si="708"/>
        <v>0</v>
      </c>
      <c r="E1303" s="37">
        <f t="shared" si="708"/>
        <v>0</v>
      </c>
      <c r="F1303" s="37">
        <f t="shared" si="708"/>
        <v>0</v>
      </c>
      <c r="G1303" s="37">
        <f t="shared" si="708"/>
        <v>0</v>
      </c>
      <c r="H1303" s="38">
        <f t="shared" si="708"/>
        <v>0</v>
      </c>
      <c r="I1303" s="3">
        <f t="shared" si="677"/>
        <v>0</v>
      </c>
    </row>
    <row r="1304" spans="1:11" s="2" customFormat="1" hidden="1" x14ac:dyDescent="0.2">
      <c r="A1304" s="31" t="s">
        <v>30</v>
      </c>
      <c r="B1304" s="55">
        <v>20</v>
      </c>
      <c r="C1304" s="24">
        <f t="shared" ref="C1304:H1304" si="709">SUM(C1305)</f>
        <v>0</v>
      </c>
      <c r="D1304" s="24">
        <f t="shared" si="709"/>
        <v>0</v>
      </c>
      <c r="E1304" s="24">
        <f t="shared" si="709"/>
        <v>0</v>
      </c>
      <c r="F1304" s="24">
        <f t="shared" si="709"/>
        <v>0</v>
      </c>
      <c r="G1304" s="24">
        <f t="shared" si="709"/>
        <v>0</v>
      </c>
      <c r="H1304" s="25">
        <f t="shared" si="709"/>
        <v>0</v>
      </c>
      <c r="I1304" s="3">
        <f t="shared" si="677"/>
        <v>0</v>
      </c>
    </row>
    <row r="1305" spans="1:11" s="2" customFormat="1" hidden="1" x14ac:dyDescent="0.2">
      <c r="A1305" s="27" t="s">
        <v>31</v>
      </c>
      <c r="B1305" s="56" t="s">
        <v>32</v>
      </c>
      <c r="C1305" s="21"/>
      <c r="D1305" s="21"/>
      <c r="E1305" s="21">
        <f>C1305+D1305</f>
        <v>0</v>
      </c>
      <c r="F1305" s="21"/>
      <c r="G1305" s="21"/>
      <c r="H1305" s="22"/>
      <c r="I1305" s="3">
        <f t="shared" si="677"/>
        <v>0</v>
      </c>
    </row>
    <row r="1306" spans="1:11" s="2" customFormat="1" hidden="1" x14ac:dyDescent="0.2">
      <c r="A1306" s="27"/>
      <c r="B1306" s="51"/>
      <c r="C1306" s="21"/>
      <c r="D1306" s="21"/>
      <c r="E1306" s="21"/>
      <c r="F1306" s="21"/>
      <c r="G1306" s="21"/>
      <c r="H1306" s="22"/>
      <c r="I1306" s="3">
        <f t="shared" si="677"/>
        <v>0</v>
      </c>
    </row>
    <row r="1307" spans="1:11" s="2" customFormat="1" ht="25.5" hidden="1" x14ac:dyDescent="0.2">
      <c r="A1307" s="110" t="s">
        <v>112</v>
      </c>
      <c r="B1307" s="57">
        <v>60</v>
      </c>
      <c r="C1307" s="24">
        <f t="shared" ref="C1307:H1307" si="710">SUM(C1308,C1315,C1322)</f>
        <v>0</v>
      </c>
      <c r="D1307" s="24">
        <f t="shared" si="710"/>
        <v>0</v>
      </c>
      <c r="E1307" s="24">
        <f t="shared" si="710"/>
        <v>0</v>
      </c>
      <c r="F1307" s="24">
        <f t="shared" si="710"/>
        <v>0</v>
      </c>
      <c r="G1307" s="24">
        <f t="shared" si="710"/>
        <v>0</v>
      </c>
      <c r="H1307" s="25">
        <f t="shared" si="710"/>
        <v>0</v>
      </c>
      <c r="I1307" s="3">
        <f t="shared" si="677"/>
        <v>0</v>
      </c>
    </row>
    <row r="1308" spans="1:11" s="2" customFormat="1" ht="25.5" hidden="1" x14ac:dyDescent="0.2">
      <c r="A1308" s="31" t="s">
        <v>113</v>
      </c>
      <c r="B1308" s="58" t="s">
        <v>118</v>
      </c>
      <c r="C1308" s="24">
        <f t="shared" ref="C1308:H1308" si="711">SUM(C1312,C1313,C1314)</f>
        <v>0</v>
      </c>
      <c r="D1308" s="24">
        <f t="shared" si="711"/>
        <v>0</v>
      </c>
      <c r="E1308" s="24">
        <f t="shared" si="711"/>
        <v>0</v>
      </c>
      <c r="F1308" s="24">
        <f t="shared" si="711"/>
        <v>0</v>
      </c>
      <c r="G1308" s="24">
        <f t="shared" si="711"/>
        <v>0</v>
      </c>
      <c r="H1308" s="25">
        <f t="shared" si="711"/>
        <v>0</v>
      </c>
      <c r="I1308" s="3">
        <f t="shared" si="677"/>
        <v>0</v>
      </c>
    </row>
    <row r="1309" spans="1:11" s="2" customFormat="1" hidden="1" x14ac:dyDescent="0.2">
      <c r="A1309" s="32" t="s">
        <v>1</v>
      </c>
      <c r="B1309" s="59"/>
      <c r="C1309" s="24"/>
      <c r="D1309" s="24"/>
      <c r="E1309" s="24"/>
      <c r="F1309" s="24"/>
      <c r="G1309" s="24"/>
      <c r="H1309" s="25"/>
      <c r="I1309" s="3">
        <f t="shared" si="677"/>
        <v>0</v>
      </c>
    </row>
    <row r="1310" spans="1:11" s="2" customFormat="1" hidden="1" x14ac:dyDescent="0.2">
      <c r="A1310" s="32" t="s">
        <v>36</v>
      </c>
      <c r="B1310" s="59"/>
      <c r="C1310" s="24">
        <v>0</v>
      </c>
      <c r="D1310" s="24">
        <f t="shared" ref="D1310:E1310" si="712">D1312+D1313+D1314-D1311</f>
        <v>0</v>
      </c>
      <c r="E1310" s="24">
        <f t="shared" si="712"/>
        <v>0</v>
      </c>
      <c r="F1310" s="24">
        <f>F1312+F1313+F1314-F1311</f>
        <v>0</v>
      </c>
      <c r="G1310" s="24">
        <f t="shared" ref="G1310:H1310" si="713">G1312+G1313+G1314-G1311</f>
        <v>0</v>
      </c>
      <c r="H1310" s="25">
        <f t="shared" si="713"/>
        <v>0</v>
      </c>
      <c r="I1310" s="3">
        <f t="shared" si="677"/>
        <v>0</v>
      </c>
    </row>
    <row r="1311" spans="1:11" s="2" customFormat="1" hidden="1" x14ac:dyDescent="0.2">
      <c r="A1311" s="32" t="s">
        <v>37</v>
      </c>
      <c r="B1311" s="59"/>
      <c r="C1311" s="24"/>
      <c r="D1311" s="24"/>
      <c r="E1311" s="24">
        <f t="shared" ref="E1311:E1314" si="714">C1311+D1311</f>
        <v>0</v>
      </c>
      <c r="F1311" s="24"/>
      <c r="G1311" s="24"/>
      <c r="H1311" s="25"/>
      <c r="I1311" s="3">
        <f t="shared" si="677"/>
        <v>0</v>
      </c>
    </row>
    <row r="1312" spans="1:11" s="2" customFormat="1" hidden="1" x14ac:dyDescent="0.2">
      <c r="A1312" s="20" t="s">
        <v>114</v>
      </c>
      <c r="B1312" s="60" t="s">
        <v>115</v>
      </c>
      <c r="C1312" s="21"/>
      <c r="D1312" s="21"/>
      <c r="E1312" s="21">
        <f t="shared" si="714"/>
        <v>0</v>
      </c>
      <c r="F1312" s="21"/>
      <c r="G1312" s="21"/>
      <c r="H1312" s="22"/>
      <c r="I1312" s="3">
        <f t="shared" si="677"/>
        <v>0</v>
      </c>
      <c r="J1312" s="2">
        <v>2.5899999999999999E-2</v>
      </c>
      <c r="K1312" s="2">
        <v>0.12920000000000001</v>
      </c>
    </row>
    <row r="1313" spans="1:10" s="2" customFormat="1" hidden="1" x14ac:dyDescent="0.2">
      <c r="A1313" s="20" t="s">
        <v>106</v>
      </c>
      <c r="B1313" s="60" t="s">
        <v>116</v>
      </c>
      <c r="C1313" s="21"/>
      <c r="D1313" s="21"/>
      <c r="E1313" s="21">
        <f t="shared" si="714"/>
        <v>0</v>
      </c>
      <c r="F1313" s="21"/>
      <c r="G1313" s="21"/>
      <c r="H1313" s="22"/>
      <c r="I1313" s="3">
        <f t="shared" si="677"/>
        <v>0</v>
      </c>
      <c r="J1313" s="2">
        <v>0.84489999999999998</v>
      </c>
    </row>
    <row r="1314" spans="1:10" s="2" customFormat="1" hidden="1" x14ac:dyDescent="0.2">
      <c r="A1314" s="20" t="s">
        <v>108</v>
      </c>
      <c r="B1314" s="61" t="s">
        <v>117</v>
      </c>
      <c r="C1314" s="21"/>
      <c r="D1314" s="21"/>
      <c r="E1314" s="21">
        <f t="shared" si="714"/>
        <v>0</v>
      </c>
      <c r="F1314" s="21"/>
      <c r="G1314" s="21"/>
      <c r="H1314" s="22"/>
      <c r="I1314" s="3">
        <f t="shared" si="677"/>
        <v>0</v>
      </c>
    </row>
    <row r="1315" spans="1:10" s="2" customFormat="1" hidden="1" x14ac:dyDescent="0.2">
      <c r="A1315" s="31" t="s">
        <v>44</v>
      </c>
      <c r="B1315" s="62" t="s">
        <v>45</v>
      </c>
      <c r="C1315" s="24">
        <v>0</v>
      </c>
      <c r="D1315" s="24">
        <f t="shared" ref="D1315:H1315" si="715">SUM(D1319,D1320,D1321)</f>
        <v>0</v>
      </c>
      <c r="E1315" s="24">
        <f t="shared" si="715"/>
        <v>0</v>
      </c>
      <c r="F1315" s="24">
        <f t="shared" si="715"/>
        <v>0</v>
      </c>
      <c r="G1315" s="24">
        <f t="shared" si="715"/>
        <v>0</v>
      </c>
      <c r="H1315" s="25">
        <f t="shared" si="715"/>
        <v>0</v>
      </c>
      <c r="I1315" s="3">
        <f t="shared" si="677"/>
        <v>0</v>
      </c>
    </row>
    <row r="1316" spans="1:10" s="2" customFormat="1" hidden="1" x14ac:dyDescent="0.2">
      <c r="A1316" s="82" t="s">
        <v>1</v>
      </c>
      <c r="B1316" s="62"/>
      <c r="C1316" s="24"/>
      <c r="D1316" s="24"/>
      <c r="E1316" s="24"/>
      <c r="F1316" s="24"/>
      <c r="G1316" s="24"/>
      <c r="H1316" s="25"/>
      <c r="I1316" s="3">
        <f t="shared" si="677"/>
        <v>0</v>
      </c>
    </row>
    <row r="1317" spans="1:10" s="2" customFormat="1" hidden="1" x14ac:dyDescent="0.2">
      <c r="A1317" s="32" t="s">
        <v>36</v>
      </c>
      <c r="B1317" s="59"/>
      <c r="C1317" s="24">
        <v>0</v>
      </c>
      <c r="D1317" s="24">
        <f t="shared" ref="D1317:H1317" si="716">D1319+D1320+D1321-D1318</f>
        <v>0</v>
      </c>
      <c r="E1317" s="24">
        <f t="shared" si="716"/>
        <v>0</v>
      </c>
      <c r="F1317" s="24">
        <f t="shared" si="716"/>
        <v>0</v>
      </c>
      <c r="G1317" s="24">
        <f t="shared" si="716"/>
        <v>0</v>
      </c>
      <c r="H1317" s="25">
        <f t="shared" si="716"/>
        <v>0</v>
      </c>
      <c r="I1317" s="3">
        <f t="shared" si="677"/>
        <v>0</v>
      </c>
    </row>
    <row r="1318" spans="1:10" s="2" customFormat="1" hidden="1" x14ac:dyDescent="0.2">
      <c r="A1318" s="32" t="s">
        <v>37</v>
      </c>
      <c r="B1318" s="59"/>
      <c r="C1318" s="24">
        <v>0</v>
      </c>
      <c r="D1318" s="24"/>
      <c r="E1318" s="24">
        <f t="shared" ref="E1318:E1321" si="717">C1318+D1318</f>
        <v>0</v>
      </c>
      <c r="F1318" s="24"/>
      <c r="G1318" s="24"/>
      <c r="H1318" s="25"/>
      <c r="I1318" s="3">
        <f t="shared" si="677"/>
        <v>0</v>
      </c>
    </row>
    <row r="1319" spans="1:10" s="2" customFormat="1" hidden="1" x14ac:dyDescent="0.2">
      <c r="A1319" s="20" t="s">
        <v>38</v>
      </c>
      <c r="B1319" s="61" t="s">
        <v>46</v>
      </c>
      <c r="C1319" s="21">
        <v>0</v>
      </c>
      <c r="D1319" s="21"/>
      <c r="E1319" s="21">
        <f t="shared" si="717"/>
        <v>0</v>
      </c>
      <c r="F1319" s="21"/>
      <c r="G1319" s="21"/>
      <c r="H1319" s="22"/>
      <c r="I1319" s="3">
        <f t="shared" ref="I1319:I1382" si="718">SUM(E1319:H1319)</f>
        <v>0</v>
      </c>
    </row>
    <row r="1320" spans="1:10" s="2" customFormat="1" hidden="1" x14ac:dyDescent="0.2">
      <c r="A1320" s="20" t="s">
        <v>40</v>
      </c>
      <c r="B1320" s="61" t="s">
        <v>47</v>
      </c>
      <c r="C1320" s="21">
        <v>0</v>
      </c>
      <c r="D1320" s="21"/>
      <c r="E1320" s="21">
        <f t="shared" si="717"/>
        <v>0</v>
      </c>
      <c r="F1320" s="21"/>
      <c r="G1320" s="21"/>
      <c r="H1320" s="22"/>
      <c r="I1320" s="3">
        <f t="shared" si="718"/>
        <v>0</v>
      </c>
    </row>
    <row r="1321" spans="1:10" s="2" customFormat="1" hidden="1" x14ac:dyDescent="0.2">
      <c r="A1321" s="20" t="s">
        <v>42</v>
      </c>
      <c r="B1321" s="61" t="s">
        <v>48</v>
      </c>
      <c r="C1321" s="21">
        <v>0</v>
      </c>
      <c r="D1321" s="21"/>
      <c r="E1321" s="21">
        <f t="shared" si="717"/>
        <v>0</v>
      </c>
      <c r="F1321" s="21"/>
      <c r="G1321" s="21"/>
      <c r="H1321" s="22"/>
      <c r="I1321" s="3">
        <f t="shared" si="718"/>
        <v>0</v>
      </c>
    </row>
    <row r="1322" spans="1:10" s="2" customFormat="1" hidden="1" x14ac:dyDescent="0.2">
      <c r="A1322" s="31" t="s">
        <v>49</v>
      </c>
      <c r="B1322" s="63" t="s">
        <v>50</v>
      </c>
      <c r="C1322" s="24">
        <v>0</v>
      </c>
      <c r="D1322" s="24">
        <f t="shared" ref="D1322:H1322" si="719">SUM(D1326,D1327,D1328)</f>
        <v>0</v>
      </c>
      <c r="E1322" s="24">
        <f t="shared" si="719"/>
        <v>0</v>
      </c>
      <c r="F1322" s="24">
        <f t="shared" si="719"/>
        <v>0</v>
      </c>
      <c r="G1322" s="24">
        <f t="shared" si="719"/>
        <v>0</v>
      </c>
      <c r="H1322" s="25">
        <f t="shared" si="719"/>
        <v>0</v>
      </c>
      <c r="I1322" s="3">
        <f t="shared" si="718"/>
        <v>0</v>
      </c>
    </row>
    <row r="1323" spans="1:10" s="2" customFormat="1" hidden="1" x14ac:dyDescent="0.2">
      <c r="A1323" s="82" t="s">
        <v>1</v>
      </c>
      <c r="B1323" s="63"/>
      <c r="C1323" s="24"/>
      <c r="D1323" s="24"/>
      <c r="E1323" s="24"/>
      <c r="F1323" s="24"/>
      <c r="G1323" s="24"/>
      <c r="H1323" s="25"/>
      <c r="I1323" s="3">
        <f t="shared" si="718"/>
        <v>0</v>
      </c>
    </row>
    <row r="1324" spans="1:10" s="2" customFormat="1" hidden="1" x14ac:dyDescent="0.2">
      <c r="A1324" s="32" t="s">
        <v>36</v>
      </c>
      <c r="B1324" s="59"/>
      <c r="C1324" s="24">
        <v>0</v>
      </c>
      <c r="D1324" s="24">
        <f t="shared" ref="D1324:H1324" si="720">D1326+D1327+D1328-D1325</f>
        <v>0</v>
      </c>
      <c r="E1324" s="24">
        <f t="shared" si="720"/>
        <v>0</v>
      </c>
      <c r="F1324" s="24">
        <f t="shared" si="720"/>
        <v>0</v>
      </c>
      <c r="G1324" s="24">
        <f t="shared" si="720"/>
        <v>0</v>
      </c>
      <c r="H1324" s="25">
        <f t="shared" si="720"/>
        <v>0</v>
      </c>
      <c r="I1324" s="3">
        <f t="shared" si="718"/>
        <v>0</v>
      </c>
    </row>
    <row r="1325" spans="1:10" s="2" customFormat="1" hidden="1" x14ac:dyDescent="0.2">
      <c r="A1325" s="32" t="s">
        <v>37</v>
      </c>
      <c r="B1325" s="59"/>
      <c r="C1325" s="24">
        <v>0</v>
      </c>
      <c r="D1325" s="24"/>
      <c r="E1325" s="24">
        <f t="shared" ref="E1325:E1328" si="721">C1325+D1325</f>
        <v>0</v>
      </c>
      <c r="F1325" s="24"/>
      <c r="G1325" s="24"/>
      <c r="H1325" s="25"/>
      <c r="I1325" s="3">
        <f t="shared" si="718"/>
        <v>0</v>
      </c>
    </row>
    <row r="1326" spans="1:10" s="2" customFormat="1" hidden="1" x14ac:dyDescent="0.2">
      <c r="A1326" s="20" t="s">
        <v>38</v>
      </c>
      <c r="B1326" s="61" t="s">
        <v>51</v>
      </c>
      <c r="C1326" s="21">
        <v>0</v>
      </c>
      <c r="D1326" s="21"/>
      <c r="E1326" s="21">
        <f t="shared" si="721"/>
        <v>0</v>
      </c>
      <c r="F1326" s="21"/>
      <c r="G1326" s="21"/>
      <c r="H1326" s="22"/>
      <c r="I1326" s="3">
        <f t="shared" si="718"/>
        <v>0</v>
      </c>
    </row>
    <row r="1327" spans="1:10" s="2" customFormat="1" hidden="1" x14ac:dyDescent="0.2">
      <c r="A1327" s="20" t="s">
        <v>40</v>
      </c>
      <c r="B1327" s="61" t="s">
        <v>52</v>
      </c>
      <c r="C1327" s="21">
        <v>0</v>
      </c>
      <c r="D1327" s="21"/>
      <c r="E1327" s="21">
        <f t="shared" si="721"/>
        <v>0</v>
      </c>
      <c r="F1327" s="21"/>
      <c r="G1327" s="21"/>
      <c r="H1327" s="22"/>
      <c r="I1327" s="3">
        <f t="shared" si="718"/>
        <v>0</v>
      </c>
    </row>
    <row r="1328" spans="1:10" s="2" customFormat="1" hidden="1" x14ac:dyDescent="0.2">
      <c r="A1328" s="20" t="s">
        <v>42</v>
      </c>
      <c r="B1328" s="61" t="s">
        <v>53</v>
      </c>
      <c r="C1328" s="21">
        <v>0</v>
      </c>
      <c r="D1328" s="21"/>
      <c r="E1328" s="21">
        <f t="shared" si="721"/>
        <v>0</v>
      </c>
      <c r="F1328" s="21"/>
      <c r="G1328" s="21"/>
      <c r="H1328" s="22"/>
      <c r="I1328" s="3">
        <f t="shared" si="718"/>
        <v>0</v>
      </c>
    </row>
    <row r="1329" spans="1:9" s="2" customFormat="1" hidden="1" x14ac:dyDescent="0.2">
      <c r="A1329" s="83"/>
      <c r="B1329" s="95"/>
      <c r="C1329" s="21"/>
      <c r="D1329" s="21"/>
      <c r="E1329" s="21"/>
      <c r="F1329" s="21"/>
      <c r="G1329" s="21"/>
      <c r="H1329" s="22"/>
      <c r="I1329" s="3">
        <f t="shared" si="718"/>
        <v>0</v>
      </c>
    </row>
    <row r="1330" spans="1:9" s="2" customFormat="1" hidden="1" x14ac:dyDescent="0.2">
      <c r="A1330" s="26" t="s">
        <v>54</v>
      </c>
      <c r="B1330" s="63" t="s">
        <v>55</v>
      </c>
      <c r="C1330" s="24">
        <v>0</v>
      </c>
      <c r="D1330" s="24"/>
      <c r="E1330" s="24">
        <f>C1330+D1330</f>
        <v>0</v>
      </c>
      <c r="F1330" s="24"/>
      <c r="G1330" s="24"/>
      <c r="H1330" s="25"/>
      <c r="I1330" s="3">
        <f t="shared" si="718"/>
        <v>0</v>
      </c>
    </row>
    <row r="1331" spans="1:9" s="2" customFormat="1" hidden="1" x14ac:dyDescent="0.2">
      <c r="A1331" s="83"/>
      <c r="B1331" s="95"/>
      <c r="C1331" s="21"/>
      <c r="D1331" s="21"/>
      <c r="E1331" s="21"/>
      <c r="F1331" s="21"/>
      <c r="G1331" s="21"/>
      <c r="H1331" s="22"/>
      <c r="I1331" s="3">
        <f t="shared" si="718"/>
        <v>0</v>
      </c>
    </row>
    <row r="1332" spans="1:9" s="2" customFormat="1" hidden="1" x14ac:dyDescent="0.2">
      <c r="A1332" s="26" t="s">
        <v>56</v>
      </c>
      <c r="B1332" s="63"/>
      <c r="C1332" s="24">
        <v>0</v>
      </c>
      <c r="D1332" s="24">
        <f t="shared" ref="D1332:H1332" si="722">D1282-D1303</f>
        <v>0</v>
      </c>
      <c r="E1332" s="24">
        <f t="shared" si="722"/>
        <v>0</v>
      </c>
      <c r="F1332" s="24">
        <f t="shared" si="722"/>
        <v>0</v>
      </c>
      <c r="G1332" s="24">
        <f t="shared" si="722"/>
        <v>0</v>
      </c>
      <c r="H1332" s="25">
        <f t="shared" si="722"/>
        <v>0</v>
      </c>
      <c r="I1332" s="3">
        <f t="shared" si="718"/>
        <v>0</v>
      </c>
    </row>
    <row r="1333" spans="1:9" s="2" customFormat="1" hidden="1" x14ac:dyDescent="0.2">
      <c r="A1333" s="81"/>
      <c r="B1333" s="95"/>
      <c r="C1333" s="21"/>
      <c r="D1333" s="21"/>
      <c r="E1333" s="21"/>
      <c r="F1333" s="21"/>
      <c r="G1333" s="21"/>
      <c r="H1333" s="22"/>
      <c r="I1333" s="3">
        <f t="shared" si="718"/>
        <v>0</v>
      </c>
    </row>
    <row r="1334" spans="1:9" s="2" customFormat="1" hidden="1" x14ac:dyDescent="0.2">
      <c r="A1334" s="88" t="s">
        <v>83</v>
      </c>
      <c r="B1334" s="97" t="s">
        <v>4</v>
      </c>
      <c r="C1334" s="89">
        <f t="shared" ref="C1334:H1334" si="723">SUM(C1364,C1416,C1467,C1519)</f>
        <v>0</v>
      </c>
      <c r="D1334" s="89">
        <f t="shared" si="723"/>
        <v>0</v>
      </c>
      <c r="E1334" s="89">
        <f t="shared" si="723"/>
        <v>0</v>
      </c>
      <c r="F1334" s="89">
        <f t="shared" si="723"/>
        <v>0</v>
      </c>
      <c r="G1334" s="89">
        <f t="shared" si="723"/>
        <v>0</v>
      </c>
      <c r="H1334" s="90">
        <f t="shared" si="723"/>
        <v>0</v>
      </c>
      <c r="I1334" s="3">
        <f t="shared" si="718"/>
        <v>0</v>
      </c>
    </row>
    <row r="1335" spans="1:9" s="2" customFormat="1" hidden="1" x14ac:dyDescent="0.2">
      <c r="A1335" s="33" t="s">
        <v>84</v>
      </c>
      <c r="B1335" s="64"/>
      <c r="C1335" s="34">
        <f t="shared" ref="C1335:H1335" si="724">SUM(C1336,C1339,C1362)</f>
        <v>0</v>
      </c>
      <c r="D1335" s="34">
        <f t="shared" si="724"/>
        <v>0</v>
      </c>
      <c r="E1335" s="34">
        <f t="shared" si="724"/>
        <v>0</v>
      </c>
      <c r="F1335" s="34">
        <f t="shared" si="724"/>
        <v>0</v>
      </c>
      <c r="G1335" s="34">
        <f t="shared" si="724"/>
        <v>0</v>
      </c>
      <c r="H1335" s="35">
        <f t="shared" si="724"/>
        <v>0</v>
      </c>
      <c r="I1335" s="3">
        <f t="shared" si="718"/>
        <v>0</v>
      </c>
    </row>
    <row r="1336" spans="1:9" s="2" customFormat="1" hidden="1" x14ac:dyDescent="0.2">
      <c r="A1336" s="31" t="s">
        <v>30</v>
      </c>
      <c r="B1336" s="55">
        <v>20</v>
      </c>
      <c r="C1336" s="24">
        <v>0</v>
      </c>
      <c r="D1336" s="24">
        <f t="shared" ref="D1336:H1336" si="725">SUM(D1337)</f>
        <v>0</v>
      </c>
      <c r="E1336" s="24">
        <f t="shared" si="725"/>
        <v>0</v>
      </c>
      <c r="F1336" s="24">
        <f t="shared" si="725"/>
        <v>0</v>
      </c>
      <c r="G1336" s="24">
        <f t="shared" si="725"/>
        <v>0</v>
      </c>
      <c r="H1336" s="25">
        <f t="shared" si="725"/>
        <v>0</v>
      </c>
      <c r="I1336" s="3">
        <f t="shared" si="718"/>
        <v>0</v>
      </c>
    </row>
    <row r="1337" spans="1:9" s="2" customFormat="1" hidden="1" x14ac:dyDescent="0.2">
      <c r="A1337" s="27" t="s">
        <v>31</v>
      </c>
      <c r="B1337" s="56" t="s">
        <v>32</v>
      </c>
      <c r="C1337" s="21">
        <v>0</v>
      </c>
      <c r="D1337" s="21">
        <f>SUM(D1387,D1439,D1490,D1542)</f>
        <v>0</v>
      </c>
      <c r="E1337" s="21">
        <f>C1337+D1337</f>
        <v>0</v>
      </c>
      <c r="F1337" s="21">
        <f>SUM(F1387,F1439,F1490,F1542)</f>
        <v>0</v>
      </c>
      <c r="G1337" s="21">
        <f>SUM(G1387,G1439,G1490,G1542)</f>
        <v>0</v>
      </c>
      <c r="H1337" s="22">
        <f>SUM(H1387,H1439,H1490,H1542)</f>
        <v>0</v>
      </c>
      <c r="I1337" s="3">
        <f t="shared" si="718"/>
        <v>0</v>
      </c>
    </row>
    <row r="1338" spans="1:9" s="2" customFormat="1" hidden="1" x14ac:dyDescent="0.2">
      <c r="A1338" s="27"/>
      <c r="B1338" s="51"/>
      <c r="C1338" s="21"/>
      <c r="D1338" s="21"/>
      <c r="E1338" s="21"/>
      <c r="F1338" s="21"/>
      <c r="G1338" s="21"/>
      <c r="H1338" s="22"/>
      <c r="I1338" s="3">
        <f t="shared" si="718"/>
        <v>0</v>
      </c>
    </row>
    <row r="1339" spans="1:9" s="2" customFormat="1" ht="25.5" hidden="1" x14ac:dyDescent="0.2">
      <c r="A1339" s="110" t="s">
        <v>112</v>
      </c>
      <c r="B1339" s="57">
        <v>60</v>
      </c>
      <c r="C1339" s="24">
        <f t="shared" ref="C1339:H1339" si="726">SUM(C1340,C1347,C1354)</f>
        <v>0</v>
      </c>
      <c r="D1339" s="24">
        <f t="shared" si="726"/>
        <v>0</v>
      </c>
      <c r="E1339" s="24">
        <f t="shared" si="726"/>
        <v>0</v>
      </c>
      <c r="F1339" s="24">
        <f t="shared" si="726"/>
        <v>0</v>
      </c>
      <c r="G1339" s="24">
        <f t="shared" si="726"/>
        <v>0</v>
      </c>
      <c r="H1339" s="25">
        <f t="shared" si="726"/>
        <v>0</v>
      </c>
      <c r="I1339" s="3">
        <f t="shared" si="718"/>
        <v>0</v>
      </c>
    </row>
    <row r="1340" spans="1:9" s="2" customFormat="1" ht="25.5" hidden="1" x14ac:dyDescent="0.2">
      <c r="A1340" s="31" t="s">
        <v>113</v>
      </c>
      <c r="B1340" s="58" t="s">
        <v>118</v>
      </c>
      <c r="C1340" s="24">
        <f t="shared" ref="C1340:H1340" si="727">SUM(C1344,C1345,C1346)</f>
        <v>0</v>
      </c>
      <c r="D1340" s="24">
        <f t="shared" si="727"/>
        <v>0</v>
      </c>
      <c r="E1340" s="24">
        <f t="shared" si="727"/>
        <v>0</v>
      </c>
      <c r="F1340" s="24">
        <f t="shared" si="727"/>
        <v>0</v>
      </c>
      <c r="G1340" s="24">
        <f t="shared" si="727"/>
        <v>0</v>
      </c>
      <c r="H1340" s="25">
        <f t="shared" si="727"/>
        <v>0</v>
      </c>
      <c r="I1340" s="3">
        <f t="shared" si="718"/>
        <v>0</v>
      </c>
    </row>
    <row r="1341" spans="1:9" s="2" customFormat="1" hidden="1" x14ac:dyDescent="0.2">
      <c r="A1341" s="32" t="s">
        <v>1</v>
      </c>
      <c r="B1341" s="59"/>
      <c r="C1341" s="24"/>
      <c r="D1341" s="24"/>
      <c r="E1341" s="24"/>
      <c r="F1341" s="24"/>
      <c r="G1341" s="24"/>
      <c r="H1341" s="25"/>
      <c r="I1341" s="3">
        <f t="shared" si="718"/>
        <v>0</v>
      </c>
    </row>
    <row r="1342" spans="1:9" s="2" customFormat="1" hidden="1" x14ac:dyDescent="0.2">
      <c r="A1342" s="32" t="s">
        <v>36</v>
      </c>
      <c r="B1342" s="59"/>
      <c r="C1342" s="24">
        <v>0</v>
      </c>
      <c r="D1342" s="24">
        <f t="shared" ref="D1342:H1342" si="728">D1344+D1345+D1346-D1343</f>
        <v>0</v>
      </c>
      <c r="E1342" s="24">
        <f t="shared" si="728"/>
        <v>0</v>
      </c>
      <c r="F1342" s="24">
        <f t="shared" si="728"/>
        <v>0</v>
      </c>
      <c r="G1342" s="24">
        <f t="shared" si="728"/>
        <v>0</v>
      </c>
      <c r="H1342" s="25">
        <f t="shared" si="728"/>
        <v>0</v>
      </c>
      <c r="I1342" s="3">
        <f t="shared" si="718"/>
        <v>0</v>
      </c>
    </row>
    <row r="1343" spans="1:9" s="2" customFormat="1" hidden="1" x14ac:dyDescent="0.2">
      <c r="A1343" s="32" t="s">
        <v>37</v>
      </c>
      <c r="B1343" s="59"/>
      <c r="C1343" s="24">
        <f t="shared" ref="C1343:H1346" si="729">SUM(C1393,C1445,C1496,C1548)</f>
        <v>0</v>
      </c>
      <c r="D1343" s="24">
        <f t="shared" si="729"/>
        <v>0</v>
      </c>
      <c r="E1343" s="24">
        <f t="shared" si="729"/>
        <v>0</v>
      </c>
      <c r="F1343" s="24">
        <f t="shared" si="729"/>
        <v>0</v>
      </c>
      <c r="G1343" s="24">
        <f t="shared" si="729"/>
        <v>0</v>
      </c>
      <c r="H1343" s="25">
        <f t="shared" si="729"/>
        <v>0</v>
      </c>
      <c r="I1343" s="3">
        <f t="shared" si="718"/>
        <v>0</v>
      </c>
    </row>
    <row r="1344" spans="1:9" s="2" customFormat="1" hidden="1" x14ac:dyDescent="0.2">
      <c r="A1344" s="20" t="s">
        <v>114</v>
      </c>
      <c r="B1344" s="60" t="s">
        <v>115</v>
      </c>
      <c r="C1344" s="21">
        <f t="shared" si="729"/>
        <v>0</v>
      </c>
      <c r="D1344" s="21">
        <f t="shared" si="729"/>
        <v>0</v>
      </c>
      <c r="E1344" s="21">
        <f t="shared" ref="E1344:E1346" si="730">C1344+D1344</f>
        <v>0</v>
      </c>
      <c r="F1344" s="21">
        <f t="shared" si="729"/>
        <v>0</v>
      </c>
      <c r="G1344" s="21">
        <f t="shared" si="729"/>
        <v>0</v>
      </c>
      <c r="H1344" s="22">
        <f t="shared" si="729"/>
        <v>0</v>
      </c>
      <c r="I1344" s="3">
        <f t="shared" si="718"/>
        <v>0</v>
      </c>
    </row>
    <row r="1345" spans="1:9" s="2" customFormat="1" hidden="1" x14ac:dyDescent="0.2">
      <c r="A1345" s="20" t="s">
        <v>106</v>
      </c>
      <c r="B1345" s="60" t="s">
        <v>116</v>
      </c>
      <c r="C1345" s="21">
        <f t="shared" si="729"/>
        <v>0</v>
      </c>
      <c r="D1345" s="21">
        <f t="shared" si="729"/>
        <v>0</v>
      </c>
      <c r="E1345" s="21">
        <f t="shared" si="730"/>
        <v>0</v>
      </c>
      <c r="F1345" s="21">
        <f t="shared" si="729"/>
        <v>0</v>
      </c>
      <c r="G1345" s="21">
        <f t="shared" si="729"/>
        <v>0</v>
      </c>
      <c r="H1345" s="22">
        <f t="shared" si="729"/>
        <v>0</v>
      </c>
      <c r="I1345" s="3">
        <f t="shared" si="718"/>
        <v>0</v>
      </c>
    </row>
    <row r="1346" spans="1:9" s="2" customFormat="1" hidden="1" x14ac:dyDescent="0.2">
      <c r="A1346" s="20" t="s">
        <v>108</v>
      </c>
      <c r="B1346" s="61" t="s">
        <v>117</v>
      </c>
      <c r="C1346" s="21">
        <f t="shared" si="729"/>
        <v>0</v>
      </c>
      <c r="D1346" s="21">
        <f t="shared" si="729"/>
        <v>0</v>
      </c>
      <c r="E1346" s="21">
        <f t="shared" si="730"/>
        <v>0</v>
      </c>
      <c r="F1346" s="21">
        <f t="shared" si="729"/>
        <v>0</v>
      </c>
      <c r="G1346" s="21">
        <f t="shared" si="729"/>
        <v>0</v>
      </c>
      <c r="H1346" s="22">
        <f t="shared" si="729"/>
        <v>0</v>
      </c>
      <c r="I1346" s="3">
        <f t="shared" si="718"/>
        <v>0</v>
      </c>
    </row>
    <row r="1347" spans="1:9" s="2" customFormat="1" hidden="1" x14ac:dyDescent="0.2">
      <c r="A1347" s="31" t="s">
        <v>44</v>
      </c>
      <c r="B1347" s="62" t="s">
        <v>45</v>
      </c>
      <c r="C1347" s="24">
        <f t="shared" ref="C1347:H1347" si="731">SUM(C1351,C1352,C1353)</f>
        <v>0</v>
      </c>
      <c r="D1347" s="24">
        <f t="shared" si="731"/>
        <v>0</v>
      </c>
      <c r="E1347" s="24">
        <f t="shared" si="731"/>
        <v>0</v>
      </c>
      <c r="F1347" s="24">
        <f t="shared" si="731"/>
        <v>0</v>
      </c>
      <c r="G1347" s="24">
        <f t="shared" si="731"/>
        <v>0</v>
      </c>
      <c r="H1347" s="25">
        <f t="shared" si="731"/>
        <v>0</v>
      </c>
      <c r="I1347" s="3">
        <f t="shared" si="718"/>
        <v>0</v>
      </c>
    </row>
    <row r="1348" spans="1:9" s="2" customFormat="1" hidden="1" x14ac:dyDescent="0.2">
      <c r="A1348" s="82" t="s">
        <v>1</v>
      </c>
      <c r="B1348" s="62"/>
      <c r="C1348" s="24"/>
      <c r="D1348" s="24"/>
      <c r="E1348" s="24"/>
      <c r="F1348" s="24"/>
      <c r="G1348" s="24"/>
      <c r="H1348" s="25"/>
      <c r="I1348" s="3">
        <f t="shared" si="718"/>
        <v>0</v>
      </c>
    </row>
    <row r="1349" spans="1:9" s="2" customFormat="1" hidden="1" x14ac:dyDescent="0.2">
      <c r="A1349" s="32" t="s">
        <v>36</v>
      </c>
      <c r="B1349" s="59"/>
      <c r="C1349" s="24">
        <f t="shared" ref="C1349:H1349" si="732">C1351+C1352+C1353-C1350</f>
        <v>0</v>
      </c>
      <c r="D1349" s="24">
        <f t="shared" si="732"/>
        <v>0</v>
      </c>
      <c r="E1349" s="24">
        <f t="shared" si="732"/>
        <v>0</v>
      </c>
      <c r="F1349" s="24">
        <f t="shared" si="732"/>
        <v>0</v>
      </c>
      <c r="G1349" s="24">
        <f t="shared" si="732"/>
        <v>0</v>
      </c>
      <c r="H1349" s="25">
        <f t="shared" si="732"/>
        <v>0</v>
      </c>
      <c r="I1349" s="3">
        <f t="shared" si="718"/>
        <v>0</v>
      </c>
    </row>
    <row r="1350" spans="1:9" s="2" customFormat="1" hidden="1" x14ac:dyDescent="0.2">
      <c r="A1350" s="32" t="s">
        <v>37</v>
      </c>
      <c r="B1350" s="59"/>
      <c r="C1350" s="24">
        <f t="shared" ref="C1350:H1353" si="733">SUM(C1400,C1452,C1503,C1555)</f>
        <v>0</v>
      </c>
      <c r="D1350" s="24">
        <f t="shared" si="733"/>
        <v>0</v>
      </c>
      <c r="E1350" s="24">
        <f t="shared" si="733"/>
        <v>0</v>
      </c>
      <c r="F1350" s="24">
        <f t="shared" si="733"/>
        <v>0</v>
      </c>
      <c r="G1350" s="24">
        <f t="shared" si="733"/>
        <v>0</v>
      </c>
      <c r="H1350" s="25">
        <f t="shared" si="733"/>
        <v>0</v>
      </c>
      <c r="I1350" s="3">
        <f t="shared" si="718"/>
        <v>0</v>
      </c>
    </row>
    <row r="1351" spans="1:9" s="2" customFormat="1" hidden="1" x14ac:dyDescent="0.2">
      <c r="A1351" s="20" t="s">
        <v>38</v>
      </c>
      <c r="B1351" s="61" t="s">
        <v>46</v>
      </c>
      <c r="C1351" s="21">
        <f t="shared" si="733"/>
        <v>0</v>
      </c>
      <c r="D1351" s="21">
        <f t="shared" si="733"/>
        <v>0</v>
      </c>
      <c r="E1351" s="21">
        <f t="shared" ref="E1351:E1353" si="734">C1351+D1351</f>
        <v>0</v>
      </c>
      <c r="F1351" s="21">
        <f t="shared" si="733"/>
        <v>0</v>
      </c>
      <c r="G1351" s="21">
        <f t="shared" si="733"/>
        <v>0</v>
      </c>
      <c r="H1351" s="22">
        <f t="shared" si="733"/>
        <v>0</v>
      </c>
      <c r="I1351" s="3">
        <f t="shared" si="718"/>
        <v>0</v>
      </c>
    </row>
    <row r="1352" spans="1:9" s="2" customFormat="1" hidden="1" x14ac:dyDescent="0.2">
      <c r="A1352" s="20" t="s">
        <v>40</v>
      </c>
      <c r="B1352" s="61" t="s">
        <v>47</v>
      </c>
      <c r="C1352" s="21">
        <f t="shared" si="733"/>
        <v>0</v>
      </c>
      <c r="D1352" s="21">
        <f t="shared" si="733"/>
        <v>0</v>
      </c>
      <c r="E1352" s="21">
        <f t="shared" si="734"/>
        <v>0</v>
      </c>
      <c r="F1352" s="21">
        <f t="shared" si="733"/>
        <v>0</v>
      </c>
      <c r="G1352" s="21">
        <f t="shared" si="733"/>
        <v>0</v>
      </c>
      <c r="H1352" s="22">
        <f t="shared" si="733"/>
        <v>0</v>
      </c>
      <c r="I1352" s="3">
        <f t="shared" si="718"/>
        <v>0</v>
      </c>
    </row>
    <row r="1353" spans="1:9" s="2" customFormat="1" hidden="1" x14ac:dyDescent="0.2">
      <c r="A1353" s="20" t="s">
        <v>42</v>
      </c>
      <c r="B1353" s="61" t="s">
        <v>48</v>
      </c>
      <c r="C1353" s="21">
        <v>0</v>
      </c>
      <c r="D1353" s="21">
        <f t="shared" si="733"/>
        <v>0</v>
      </c>
      <c r="E1353" s="21">
        <f t="shared" si="734"/>
        <v>0</v>
      </c>
      <c r="F1353" s="21">
        <f t="shared" si="733"/>
        <v>0</v>
      </c>
      <c r="G1353" s="21">
        <f t="shared" si="733"/>
        <v>0</v>
      </c>
      <c r="H1353" s="22">
        <f t="shared" si="733"/>
        <v>0</v>
      </c>
      <c r="I1353" s="3">
        <f t="shared" si="718"/>
        <v>0</v>
      </c>
    </row>
    <row r="1354" spans="1:9" s="2" customFormat="1" hidden="1" x14ac:dyDescent="0.2">
      <c r="A1354" s="31" t="s">
        <v>49</v>
      </c>
      <c r="B1354" s="63" t="s">
        <v>50</v>
      </c>
      <c r="C1354" s="24">
        <v>0</v>
      </c>
      <c r="D1354" s="24">
        <f t="shared" ref="D1354:H1354" si="735">SUM(D1358,D1359,D1360)</f>
        <v>0</v>
      </c>
      <c r="E1354" s="24">
        <f t="shared" si="735"/>
        <v>0</v>
      </c>
      <c r="F1354" s="24">
        <f t="shared" si="735"/>
        <v>0</v>
      </c>
      <c r="G1354" s="24">
        <f t="shared" si="735"/>
        <v>0</v>
      </c>
      <c r="H1354" s="25">
        <f t="shared" si="735"/>
        <v>0</v>
      </c>
      <c r="I1354" s="3">
        <f t="shared" si="718"/>
        <v>0</v>
      </c>
    </row>
    <row r="1355" spans="1:9" s="2" customFormat="1" hidden="1" x14ac:dyDescent="0.2">
      <c r="A1355" s="82" t="s">
        <v>1</v>
      </c>
      <c r="B1355" s="63"/>
      <c r="C1355" s="24"/>
      <c r="D1355" s="24"/>
      <c r="E1355" s="24"/>
      <c r="F1355" s="24"/>
      <c r="G1355" s="24"/>
      <c r="H1355" s="25"/>
      <c r="I1355" s="3">
        <f t="shared" si="718"/>
        <v>0</v>
      </c>
    </row>
    <row r="1356" spans="1:9" s="2" customFormat="1" hidden="1" x14ac:dyDescent="0.2">
      <c r="A1356" s="32" t="s">
        <v>36</v>
      </c>
      <c r="B1356" s="59"/>
      <c r="C1356" s="24">
        <v>0</v>
      </c>
      <c r="D1356" s="24">
        <f t="shared" ref="D1356:H1356" si="736">D1358+D1359+D1360-D1357</f>
        <v>0</v>
      </c>
      <c r="E1356" s="24">
        <f t="shared" si="736"/>
        <v>0</v>
      </c>
      <c r="F1356" s="24">
        <f t="shared" si="736"/>
        <v>0</v>
      </c>
      <c r="G1356" s="24">
        <f t="shared" si="736"/>
        <v>0</v>
      </c>
      <c r="H1356" s="25">
        <f t="shared" si="736"/>
        <v>0</v>
      </c>
      <c r="I1356" s="3">
        <f t="shared" si="718"/>
        <v>0</v>
      </c>
    </row>
    <row r="1357" spans="1:9" s="2" customFormat="1" hidden="1" x14ac:dyDescent="0.2">
      <c r="A1357" s="32" t="s">
        <v>37</v>
      </c>
      <c r="B1357" s="59"/>
      <c r="C1357" s="24">
        <v>0</v>
      </c>
      <c r="D1357" s="24">
        <f t="shared" ref="D1357:H1360" si="737">SUM(D1407,D1459,D1510,D1562)</f>
        <v>0</v>
      </c>
      <c r="E1357" s="24">
        <f t="shared" si="737"/>
        <v>0</v>
      </c>
      <c r="F1357" s="24">
        <f t="shared" si="737"/>
        <v>0</v>
      </c>
      <c r="G1357" s="24">
        <f t="shared" si="737"/>
        <v>0</v>
      </c>
      <c r="H1357" s="25">
        <f t="shared" si="737"/>
        <v>0</v>
      </c>
      <c r="I1357" s="3">
        <f t="shared" si="718"/>
        <v>0</v>
      </c>
    </row>
    <row r="1358" spans="1:9" s="2" customFormat="1" hidden="1" x14ac:dyDescent="0.2">
      <c r="A1358" s="20" t="s">
        <v>38</v>
      </c>
      <c r="B1358" s="61" t="s">
        <v>51</v>
      </c>
      <c r="C1358" s="21">
        <v>0</v>
      </c>
      <c r="D1358" s="21">
        <f t="shared" si="737"/>
        <v>0</v>
      </c>
      <c r="E1358" s="21">
        <f t="shared" ref="E1358:E1360" si="738">C1358+D1358</f>
        <v>0</v>
      </c>
      <c r="F1358" s="21">
        <f t="shared" si="737"/>
        <v>0</v>
      </c>
      <c r="G1358" s="21">
        <f t="shared" si="737"/>
        <v>0</v>
      </c>
      <c r="H1358" s="22">
        <f t="shared" si="737"/>
        <v>0</v>
      </c>
      <c r="I1358" s="3">
        <f t="shared" si="718"/>
        <v>0</v>
      </c>
    </row>
    <row r="1359" spans="1:9" s="2" customFormat="1" hidden="1" x14ac:dyDescent="0.2">
      <c r="A1359" s="20" t="s">
        <v>40</v>
      </c>
      <c r="B1359" s="61" t="s">
        <v>52</v>
      </c>
      <c r="C1359" s="21">
        <v>0</v>
      </c>
      <c r="D1359" s="21">
        <f t="shared" si="737"/>
        <v>0</v>
      </c>
      <c r="E1359" s="21">
        <f t="shared" si="738"/>
        <v>0</v>
      </c>
      <c r="F1359" s="21">
        <f t="shared" si="737"/>
        <v>0</v>
      </c>
      <c r="G1359" s="21">
        <f t="shared" si="737"/>
        <v>0</v>
      </c>
      <c r="H1359" s="22">
        <f t="shared" si="737"/>
        <v>0</v>
      </c>
      <c r="I1359" s="3">
        <f t="shared" si="718"/>
        <v>0</v>
      </c>
    </row>
    <row r="1360" spans="1:9" s="2" customFormat="1" hidden="1" x14ac:dyDescent="0.2">
      <c r="A1360" s="20" t="s">
        <v>42</v>
      </c>
      <c r="B1360" s="61" t="s">
        <v>53</v>
      </c>
      <c r="C1360" s="21">
        <v>0</v>
      </c>
      <c r="D1360" s="21">
        <f t="shared" si="737"/>
        <v>0</v>
      </c>
      <c r="E1360" s="21">
        <f t="shared" si="738"/>
        <v>0</v>
      </c>
      <c r="F1360" s="21">
        <f t="shared" si="737"/>
        <v>0</v>
      </c>
      <c r="G1360" s="21">
        <f t="shared" si="737"/>
        <v>0</v>
      </c>
      <c r="H1360" s="22">
        <f t="shared" si="737"/>
        <v>0</v>
      </c>
      <c r="I1360" s="3">
        <f t="shared" si="718"/>
        <v>0</v>
      </c>
    </row>
    <row r="1361" spans="1:9" s="2" customFormat="1" hidden="1" x14ac:dyDescent="0.2">
      <c r="A1361" s="83"/>
      <c r="B1361" s="95"/>
      <c r="C1361" s="21"/>
      <c r="D1361" s="21"/>
      <c r="E1361" s="21"/>
      <c r="F1361" s="21"/>
      <c r="G1361" s="21"/>
      <c r="H1361" s="22"/>
      <c r="I1361" s="3">
        <f t="shared" si="718"/>
        <v>0</v>
      </c>
    </row>
    <row r="1362" spans="1:9" s="2" customFormat="1" hidden="1" x14ac:dyDescent="0.2">
      <c r="A1362" s="26" t="s">
        <v>54</v>
      </c>
      <c r="B1362" s="63" t="s">
        <v>55</v>
      </c>
      <c r="C1362" s="24">
        <v>0</v>
      </c>
      <c r="D1362" s="24">
        <f>SUM(D1412,D1464,D1515,D1567)</f>
        <v>0</v>
      </c>
      <c r="E1362" s="24">
        <f>C1362+D1362</f>
        <v>0</v>
      </c>
      <c r="F1362" s="24">
        <f>SUM(F1412,F1464,F1515,F1567)</f>
        <v>0</v>
      </c>
      <c r="G1362" s="24">
        <f>SUM(G1412,G1464,G1515,G1567)</f>
        <v>0</v>
      </c>
      <c r="H1362" s="25">
        <f>SUM(H1412,H1464,H1515,H1567)</f>
        <v>0</v>
      </c>
      <c r="I1362" s="3">
        <f t="shared" si="718"/>
        <v>0</v>
      </c>
    </row>
    <row r="1363" spans="1:9" s="2" customFormat="1" hidden="1" x14ac:dyDescent="0.2">
      <c r="A1363" s="81"/>
      <c r="B1363" s="95"/>
      <c r="C1363" s="21"/>
      <c r="D1363" s="21"/>
      <c r="E1363" s="21"/>
      <c r="F1363" s="21"/>
      <c r="G1363" s="21"/>
      <c r="H1363" s="22"/>
      <c r="I1363" s="3">
        <f t="shared" si="718"/>
        <v>0</v>
      </c>
    </row>
    <row r="1364" spans="1:9" s="6" customFormat="1" ht="25.5" hidden="1" x14ac:dyDescent="0.2">
      <c r="A1364" s="77" t="s">
        <v>66</v>
      </c>
      <c r="B1364" s="78"/>
      <c r="C1364" s="79">
        <f t="shared" ref="C1364:H1364" si="739">C1365</f>
        <v>0</v>
      </c>
      <c r="D1364" s="79">
        <f t="shared" si="739"/>
        <v>0</v>
      </c>
      <c r="E1364" s="79">
        <f t="shared" si="739"/>
        <v>0</v>
      </c>
      <c r="F1364" s="79">
        <f t="shared" si="739"/>
        <v>0</v>
      </c>
      <c r="G1364" s="79">
        <f t="shared" si="739"/>
        <v>0</v>
      </c>
      <c r="H1364" s="80">
        <f t="shared" si="739"/>
        <v>0</v>
      </c>
      <c r="I1364" s="3">
        <f t="shared" si="718"/>
        <v>0</v>
      </c>
    </row>
    <row r="1365" spans="1:9" s="2" customFormat="1" hidden="1" x14ac:dyDescent="0.2">
      <c r="A1365" s="33" t="s">
        <v>61</v>
      </c>
      <c r="B1365" s="64"/>
      <c r="C1365" s="34">
        <f t="shared" ref="C1365:H1365" si="740">SUM(C1366,C1367,C1368,C1372)</f>
        <v>0</v>
      </c>
      <c r="D1365" s="34">
        <f t="shared" si="740"/>
        <v>0</v>
      </c>
      <c r="E1365" s="34">
        <f t="shared" si="740"/>
        <v>0</v>
      </c>
      <c r="F1365" s="34">
        <f t="shared" si="740"/>
        <v>0</v>
      </c>
      <c r="G1365" s="34">
        <f t="shared" si="740"/>
        <v>0</v>
      </c>
      <c r="H1365" s="35">
        <f t="shared" si="740"/>
        <v>0</v>
      </c>
      <c r="I1365" s="3">
        <f t="shared" si="718"/>
        <v>0</v>
      </c>
    </row>
    <row r="1366" spans="1:9" s="2" customFormat="1" hidden="1" x14ac:dyDescent="0.2">
      <c r="A1366" s="20" t="s">
        <v>6</v>
      </c>
      <c r="B1366" s="48"/>
      <c r="C1366" s="21"/>
      <c r="D1366" s="21"/>
      <c r="E1366" s="21">
        <f t="shared" ref="E1366" si="741">C1366+D1366</f>
        <v>0</v>
      </c>
      <c r="F1366" s="21"/>
      <c r="G1366" s="21"/>
      <c r="H1366" s="22"/>
      <c r="I1366" s="3">
        <f t="shared" si="718"/>
        <v>0</v>
      </c>
    </row>
    <row r="1367" spans="1:9" s="2" customFormat="1" hidden="1" x14ac:dyDescent="0.2">
      <c r="A1367" s="20" t="s">
        <v>7</v>
      </c>
      <c r="B1367" s="94"/>
      <c r="C1367" s="21">
        <v>0</v>
      </c>
      <c r="D1367" s="21"/>
      <c r="E1367" s="21">
        <v>0</v>
      </c>
      <c r="F1367" s="21"/>
      <c r="G1367" s="21"/>
      <c r="H1367" s="22"/>
      <c r="I1367" s="3">
        <f t="shared" si="718"/>
        <v>0</v>
      </c>
    </row>
    <row r="1368" spans="1:9" s="2" customFormat="1" hidden="1" x14ac:dyDescent="0.2">
      <c r="A1368" s="23" t="s">
        <v>111</v>
      </c>
      <c r="B1368" s="49" t="s">
        <v>103</v>
      </c>
      <c r="C1368" s="24">
        <f>SUM(C1369:C1371)</f>
        <v>0</v>
      </c>
      <c r="D1368" s="24">
        <f>SUM(D1369:D1371)</f>
        <v>0</v>
      </c>
      <c r="E1368" s="24">
        <f>SUM(C1368,D1368)</f>
        <v>0</v>
      </c>
      <c r="F1368" s="24">
        <f t="shared" ref="F1368" si="742">SUM(F1369:F1371)</f>
        <v>0</v>
      </c>
      <c r="G1368" s="24">
        <f t="shared" ref="G1368:H1368" si="743">SUM(G1369:G1371)</f>
        <v>0</v>
      </c>
      <c r="H1368" s="25">
        <f t="shared" si="743"/>
        <v>0</v>
      </c>
      <c r="I1368" s="3">
        <f t="shared" si="718"/>
        <v>0</v>
      </c>
    </row>
    <row r="1369" spans="1:9" s="2" customFormat="1" hidden="1" x14ac:dyDescent="0.2">
      <c r="A1369" s="109" t="s">
        <v>104</v>
      </c>
      <c r="B1369" s="48" t="s">
        <v>105</v>
      </c>
      <c r="C1369" s="21"/>
      <c r="D1369" s="21"/>
      <c r="E1369" s="21">
        <f t="shared" ref="E1369:E1371" si="744">SUM(C1369,D1369)</f>
        <v>0</v>
      </c>
      <c r="F1369" s="21"/>
      <c r="G1369" s="21"/>
      <c r="H1369" s="22"/>
      <c r="I1369" s="3">
        <f t="shared" si="718"/>
        <v>0</v>
      </c>
    </row>
    <row r="1370" spans="1:9" s="2" customFormat="1" hidden="1" x14ac:dyDescent="0.2">
      <c r="A1370" s="109" t="s">
        <v>106</v>
      </c>
      <c r="B1370" s="48" t="s">
        <v>107</v>
      </c>
      <c r="C1370" s="21"/>
      <c r="D1370" s="21"/>
      <c r="E1370" s="21">
        <f t="shared" si="744"/>
        <v>0</v>
      </c>
      <c r="F1370" s="21"/>
      <c r="G1370" s="21"/>
      <c r="H1370" s="22"/>
      <c r="I1370" s="3">
        <f t="shared" si="718"/>
        <v>0</v>
      </c>
    </row>
    <row r="1371" spans="1:9" s="2" customFormat="1" hidden="1" x14ac:dyDescent="0.2">
      <c r="A1371" s="109" t="s">
        <v>108</v>
      </c>
      <c r="B1371" s="48" t="s">
        <v>109</v>
      </c>
      <c r="C1371" s="21"/>
      <c r="D1371" s="21"/>
      <c r="E1371" s="21">
        <f t="shared" si="744"/>
        <v>0</v>
      </c>
      <c r="F1371" s="21"/>
      <c r="G1371" s="21"/>
      <c r="H1371" s="22"/>
      <c r="I1371" s="3">
        <f t="shared" si="718"/>
        <v>0</v>
      </c>
    </row>
    <row r="1372" spans="1:9" s="2" customFormat="1" ht="25.5" hidden="1" x14ac:dyDescent="0.2">
      <c r="A1372" s="23" t="s">
        <v>9</v>
      </c>
      <c r="B1372" s="49" t="s">
        <v>10</v>
      </c>
      <c r="C1372" s="24">
        <v>0</v>
      </c>
      <c r="D1372" s="24">
        <v>0</v>
      </c>
      <c r="E1372" s="24">
        <v>0</v>
      </c>
      <c r="F1372" s="24">
        <v>0</v>
      </c>
      <c r="G1372" s="24">
        <v>0</v>
      </c>
      <c r="H1372" s="25">
        <v>0</v>
      </c>
      <c r="I1372" s="3">
        <f t="shared" si="718"/>
        <v>0</v>
      </c>
    </row>
    <row r="1373" spans="1:9" s="2" customFormat="1" hidden="1" x14ac:dyDescent="0.2">
      <c r="A1373" s="26" t="s">
        <v>11</v>
      </c>
      <c r="B1373" s="50" t="s">
        <v>12</v>
      </c>
      <c r="C1373" s="24">
        <v>0</v>
      </c>
      <c r="D1373" s="24">
        <v>0</v>
      </c>
      <c r="E1373" s="24">
        <v>0</v>
      </c>
      <c r="F1373" s="24">
        <v>0</v>
      </c>
      <c r="G1373" s="24">
        <v>0</v>
      </c>
      <c r="H1373" s="25">
        <v>0</v>
      </c>
      <c r="I1373" s="3">
        <f t="shared" si="718"/>
        <v>0</v>
      </c>
    </row>
    <row r="1374" spans="1:9" s="2" customFormat="1" hidden="1" x14ac:dyDescent="0.2">
      <c r="A1374" s="27" t="s">
        <v>13</v>
      </c>
      <c r="B1374" s="51" t="s">
        <v>14</v>
      </c>
      <c r="C1374" s="21">
        <v>0</v>
      </c>
      <c r="D1374" s="21"/>
      <c r="E1374" s="21">
        <v>0</v>
      </c>
      <c r="F1374" s="21"/>
      <c r="G1374" s="21"/>
      <c r="H1374" s="22"/>
      <c r="I1374" s="3">
        <f t="shared" si="718"/>
        <v>0</v>
      </c>
    </row>
    <row r="1375" spans="1:9" s="2" customFormat="1" hidden="1" x14ac:dyDescent="0.2">
      <c r="A1375" s="27" t="s">
        <v>15</v>
      </c>
      <c r="B1375" s="52" t="s">
        <v>16</v>
      </c>
      <c r="C1375" s="21">
        <v>0</v>
      </c>
      <c r="D1375" s="21"/>
      <c r="E1375" s="21">
        <v>0</v>
      </c>
      <c r="F1375" s="21"/>
      <c r="G1375" s="21"/>
      <c r="H1375" s="22"/>
      <c r="I1375" s="3">
        <f t="shared" si="718"/>
        <v>0</v>
      </c>
    </row>
    <row r="1376" spans="1:9" s="2" customFormat="1" hidden="1" x14ac:dyDescent="0.2">
      <c r="A1376" s="27" t="s">
        <v>17</v>
      </c>
      <c r="B1376" s="52" t="s">
        <v>18</v>
      </c>
      <c r="C1376" s="21">
        <v>0</v>
      </c>
      <c r="D1376" s="21"/>
      <c r="E1376" s="21">
        <v>0</v>
      </c>
      <c r="F1376" s="21"/>
      <c r="G1376" s="21"/>
      <c r="H1376" s="22"/>
      <c r="I1376" s="3">
        <f t="shared" si="718"/>
        <v>0</v>
      </c>
    </row>
    <row r="1377" spans="1:9" s="2" customFormat="1" hidden="1" x14ac:dyDescent="0.2">
      <c r="A1377" s="26" t="s">
        <v>19</v>
      </c>
      <c r="B1377" s="53" t="s">
        <v>20</v>
      </c>
      <c r="C1377" s="24">
        <v>0</v>
      </c>
      <c r="D1377" s="24">
        <v>0</v>
      </c>
      <c r="E1377" s="24">
        <v>0</v>
      </c>
      <c r="F1377" s="24">
        <v>0</v>
      </c>
      <c r="G1377" s="24">
        <v>0</v>
      </c>
      <c r="H1377" s="25">
        <v>0</v>
      </c>
      <c r="I1377" s="3">
        <f t="shared" si="718"/>
        <v>0</v>
      </c>
    </row>
    <row r="1378" spans="1:9" s="2" customFormat="1" hidden="1" x14ac:dyDescent="0.2">
      <c r="A1378" s="27" t="s">
        <v>13</v>
      </c>
      <c r="B1378" s="52" t="s">
        <v>21</v>
      </c>
      <c r="C1378" s="21">
        <v>0</v>
      </c>
      <c r="D1378" s="21"/>
      <c r="E1378" s="21">
        <v>0</v>
      </c>
      <c r="F1378" s="21"/>
      <c r="G1378" s="21"/>
      <c r="H1378" s="22"/>
      <c r="I1378" s="3">
        <f t="shared" si="718"/>
        <v>0</v>
      </c>
    </row>
    <row r="1379" spans="1:9" s="2" customFormat="1" hidden="1" x14ac:dyDescent="0.2">
      <c r="A1379" s="27" t="s">
        <v>15</v>
      </c>
      <c r="B1379" s="52" t="s">
        <v>22</v>
      </c>
      <c r="C1379" s="21">
        <v>0</v>
      </c>
      <c r="D1379" s="21"/>
      <c r="E1379" s="21">
        <v>0</v>
      </c>
      <c r="F1379" s="21"/>
      <c r="G1379" s="21"/>
      <c r="H1379" s="22"/>
      <c r="I1379" s="3">
        <f t="shared" si="718"/>
        <v>0</v>
      </c>
    </row>
    <row r="1380" spans="1:9" s="2" customFormat="1" hidden="1" x14ac:dyDescent="0.2">
      <c r="A1380" s="27" t="s">
        <v>17</v>
      </c>
      <c r="B1380" s="52" t="s">
        <v>23</v>
      </c>
      <c r="C1380" s="21">
        <v>0</v>
      </c>
      <c r="D1380" s="21"/>
      <c r="E1380" s="21">
        <v>0</v>
      </c>
      <c r="F1380" s="21"/>
      <c r="G1380" s="21"/>
      <c r="H1380" s="22"/>
      <c r="I1380" s="3">
        <f t="shared" si="718"/>
        <v>0</v>
      </c>
    </row>
    <row r="1381" spans="1:9" s="2" customFormat="1" hidden="1" x14ac:dyDescent="0.2">
      <c r="A1381" s="26" t="s">
        <v>24</v>
      </c>
      <c r="B1381" s="53" t="s">
        <v>25</v>
      </c>
      <c r="C1381" s="24">
        <v>0</v>
      </c>
      <c r="D1381" s="24">
        <v>0</v>
      </c>
      <c r="E1381" s="24">
        <v>0</v>
      </c>
      <c r="F1381" s="24">
        <v>0</v>
      </c>
      <c r="G1381" s="24">
        <v>0</v>
      </c>
      <c r="H1381" s="25">
        <v>0</v>
      </c>
      <c r="I1381" s="3">
        <f t="shared" si="718"/>
        <v>0</v>
      </c>
    </row>
    <row r="1382" spans="1:9" s="2" customFormat="1" hidden="1" x14ac:dyDescent="0.2">
      <c r="A1382" s="27" t="s">
        <v>13</v>
      </c>
      <c r="B1382" s="52" t="s">
        <v>26</v>
      </c>
      <c r="C1382" s="21">
        <v>0</v>
      </c>
      <c r="D1382" s="21"/>
      <c r="E1382" s="21">
        <v>0</v>
      </c>
      <c r="F1382" s="21"/>
      <c r="G1382" s="21"/>
      <c r="H1382" s="22"/>
      <c r="I1382" s="3">
        <f t="shared" si="718"/>
        <v>0</v>
      </c>
    </row>
    <row r="1383" spans="1:9" s="2" customFormat="1" hidden="1" x14ac:dyDescent="0.2">
      <c r="A1383" s="27" t="s">
        <v>15</v>
      </c>
      <c r="B1383" s="52" t="s">
        <v>27</v>
      </c>
      <c r="C1383" s="21">
        <v>0</v>
      </c>
      <c r="D1383" s="21"/>
      <c r="E1383" s="21">
        <v>0</v>
      </c>
      <c r="F1383" s="21"/>
      <c r="G1383" s="21"/>
      <c r="H1383" s="22"/>
      <c r="I1383" s="3">
        <f t="shared" ref="I1383:I1446" si="745">SUM(E1383:H1383)</f>
        <v>0</v>
      </c>
    </row>
    <row r="1384" spans="1:9" s="2" customFormat="1" hidden="1" x14ac:dyDescent="0.2">
      <c r="A1384" s="27" t="s">
        <v>17</v>
      </c>
      <c r="B1384" s="52" t="s">
        <v>28</v>
      </c>
      <c r="C1384" s="21">
        <v>0</v>
      </c>
      <c r="D1384" s="21"/>
      <c r="E1384" s="21">
        <v>0</v>
      </c>
      <c r="F1384" s="21"/>
      <c r="G1384" s="21"/>
      <c r="H1384" s="22"/>
      <c r="I1384" s="3">
        <f t="shared" si="745"/>
        <v>0</v>
      </c>
    </row>
    <row r="1385" spans="1:9" s="2" customFormat="1" hidden="1" x14ac:dyDescent="0.2">
      <c r="A1385" s="33" t="s">
        <v>80</v>
      </c>
      <c r="B1385" s="64"/>
      <c r="C1385" s="34">
        <f t="shared" ref="C1385:H1385" si="746">SUM(C1386,C1389,C1412)</f>
        <v>0</v>
      </c>
      <c r="D1385" s="34">
        <f t="shared" si="746"/>
        <v>0</v>
      </c>
      <c r="E1385" s="34">
        <f t="shared" si="746"/>
        <v>0</v>
      </c>
      <c r="F1385" s="34">
        <f t="shared" si="746"/>
        <v>0</v>
      </c>
      <c r="G1385" s="34">
        <f t="shared" si="746"/>
        <v>0</v>
      </c>
      <c r="H1385" s="35">
        <f t="shared" si="746"/>
        <v>0</v>
      </c>
      <c r="I1385" s="3">
        <f t="shared" si="745"/>
        <v>0</v>
      </c>
    </row>
    <row r="1386" spans="1:9" s="2" customFormat="1" hidden="1" x14ac:dyDescent="0.2">
      <c r="A1386" s="31" t="s">
        <v>30</v>
      </c>
      <c r="B1386" s="55">
        <v>20</v>
      </c>
      <c r="C1386" s="24">
        <v>0</v>
      </c>
      <c r="D1386" s="24">
        <f t="shared" ref="D1386:H1386" si="747">SUM(D1387)</f>
        <v>0</v>
      </c>
      <c r="E1386" s="24">
        <f t="shared" si="747"/>
        <v>0</v>
      </c>
      <c r="F1386" s="24">
        <f t="shared" si="747"/>
        <v>0</v>
      </c>
      <c r="G1386" s="24">
        <f t="shared" si="747"/>
        <v>0</v>
      </c>
      <c r="H1386" s="25">
        <f t="shared" si="747"/>
        <v>0</v>
      </c>
      <c r="I1386" s="3">
        <f t="shared" si="745"/>
        <v>0</v>
      </c>
    </row>
    <row r="1387" spans="1:9" s="2" customFormat="1" hidden="1" x14ac:dyDescent="0.2">
      <c r="A1387" s="27" t="s">
        <v>31</v>
      </c>
      <c r="B1387" s="56" t="s">
        <v>32</v>
      </c>
      <c r="C1387" s="21">
        <v>0</v>
      </c>
      <c r="D1387" s="21"/>
      <c r="E1387" s="21">
        <f>C1387+D1387</f>
        <v>0</v>
      </c>
      <c r="F1387" s="21"/>
      <c r="G1387" s="21"/>
      <c r="H1387" s="22"/>
      <c r="I1387" s="3">
        <f t="shared" si="745"/>
        <v>0</v>
      </c>
    </row>
    <row r="1388" spans="1:9" s="2" customFormat="1" hidden="1" x14ac:dyDescent="0.2">
      <c r="A1388" s="27"/>
      <c r="B1388" s="51"/>
      <c r="C1388" s="21"/>
      <c r="D1388" s="21"/>
      <c r="E1388" s="21"/>
      <c r="F1388" s="21"/>
      <c r="G1388" s="21"/>
      <c r="H1388" s="22"/>
      <c r="I1388" s="3">
        <f t="shared" si="745"/>
        <v>0</v>
      </c>
    </row>
    <row r="1389" spans="1:9" s="2" customFormat="1" ht="25.5" hidden="1" x14ac:dyDescent="0.2">
      <c r="A1389" s="110" t="s">
        <v>112</v>
      </c>
      <c r="B1389" s="57">
        <v>60</v>
      </c>
      <c r="C1389" s="24">
        <f t="shared" ref="C1389:H1389" si="748">SUM(C1390,C1397,C1404)</f>
        <v>0</v>
      </c>
      <c r="D1389" s="24">
        <f t="shared" si="748"/>
        <v>0</v>
      </c>
      <c r="E1389" s="24">
        <f t="shared" si="748"/>
        <v>0</v>
      </c>
      <c r="F1389" s="24">
        <f t="shared" si="748"/>
        <v>0</v>
      </c>
      <c r="G1389" s="24">
        <f t="shared" si="748"/>
        <v>0</v>
      </c>
      <c r="H1389" s="25">
        <f t="shared" si="748"/>
        <v>0</v>
      </c>
      <c r="I1389" s="3">
        <f t="shared" si="745"/>
        <v>0</v>
      </c>
    </row>
    <row r="1390" spans="1:9" s="2" customFormat="1" ht="25.5" hidden="1" x14ac:dyDescent="0.2">
      <c r="A1390" s="31" t="s">
        <v>113</v>
      </c>
      <c r="B1390" s="58" t="s">
        <v>118</v>
      </c>
      <c r="C1390" s="24">
        <f t="shared" ref="C1390:H1390" si="749">SUM(C1394,C1395,C1396)</f>
        <v>0</v>
      </c>
      <c r="D1390" s="24">
        <f t="shared" si="749"/>
        <v>0</v>
      </c>
      <c r="E1390" s="24">
        <f t="shared" si="749"/>
        <v>0</v>
      </c>
      <c r="F1390" s="24">
        <f t="shared" si="749"/>
        <v>0</v>
      </c>
      <c r="G1390" s="24">
        <f t="shared" si="749"/>
        <v>0</v>
      </c>
      <c r="H1390" s="25">
        <f t="shared" si="749"/>
        <v>0</v>
      </c>
      <c r="I1390" s="3">
        <f t="shared" si="745"/>
        <v>0</v>
      </c>
    </row>
    <row r="1391" spans="1:9" s="2" customFormat="1" hidden="1" x14ac:dyDescent="0.2">
      <c r="A1391" s="32" t="s">
        <v>1</v>
      </c>
      <c r="B1391" s="59"/>
      <c r="C1391" s="24"/>
      <c r="D1391" s="24"/>
      <c r="E1391" s="24"/>
      <c r="F1391" s="24"/>
      <c r="G1391" s="24"/>
      <c r="H1391" s="25"/>
      <c r="I1391" s="3">
        <f t="shared" si="745"/>
        <v>0</v>
      </c>
    </row>
    <row r="1392" spans="1:9" s="2" customFormat="1" hidden="1" x14ac:dyDescent="0.2">
      <c r="A1392" s="32" t="s">
        <v>36</v>
      </c>
      <c r="B1392" s="59"/>
      <c r="C1392" s="24">
        <v>0</v>
      </c>
      <c r="D1392" s="24">
        <f t="shared" ref="D1392:H1392" si="750">D1394+D1395+D1396-D1393</f>
        <v>0</v>
      </c>
      <c r="E1392" s="24">
        <f t="shared" si="750"/>
        <v>0</v>
      </c>
      <c r="F1392" s="24">
        <f t="shared" si="750"/>
        <v>0</v>
      </c>
      <c r="G1392" s="24">
        <f t="shared" si="750"/>
        <v>0</v>
      </c>
      <c r="H1392" s="25">
        <f t="shared" si="750"/>
        <v>0</v>
      </c>
      <c r="I1392" s="3">
        <f t="shared" si="745"/>
        <v>0</v>
      </c>
    </row>
    <row r="1393" spans="1:9" s="2" customFormat="1" hidden="1" x14ac:dyDescent="0.2">
      <c r="A1393" s="32" t="s">
        <v>37</v>
      </c>
      <c r="B1393" s="59"/>
      <c r="C1393" s="24"/>
      <c r="D1393" s="24"/>
      <c r="E1393" s="24">
        <f t="shared" ref="E1393:E1396" si="751">C1393+D1393</f>
        <v>0</v>
      </c>
      <c r="F1393" s="24"/>
      <c r="G1393" s="24"/>
      <c r="H1393" s="25"/>
      <c r="I1393" s="3">
        <f t="shared" si="745"/>
        <v>0</v>
      </c>
    </row>
    <row r="1394" spans="1:9" s="2" customFormat="1" hidden="1" x14ac:dyDescent="0.2">
      <c r="A1394" s="20" t="s">
        <v>114</v>
      </c>
      <c r="B1394" s="60" t="s">
        <v>115</v>
      </c>
      <c r="C1394" s="21"/>
      <c r="D1394" s="21"/>
      <c r="E1394" s="21">
        <f t="shared" si="751"/>
        <v>0</v>
      </c>
      <c r="F1394" s="21"/>
      <c r="G1394" s="21"/>
      <c r="H1394" s="22"/>
      <c r="I1394" s="3">
        <f t="shared" si="745"/>
        <v>0</v>
      </c>
    </row>
    <row r="1395" spans="1:9" s="2" customFormat="1" hidden="1" x14ac:dyDescent="0.2">
      <c r="A1395" s="20" t="s">
        <v>106</v>
      </c>
      <c r="B1395" s="60" t="s">
        <v>116</v>
      </c>
      <c r="C1395" s="21"/>
      <c r="D1395" s="21"/>
      <c r="E1395" s="21">
        <f t="shared" si="751"/>
        <v>0</v>
      </c>
      <c r="F1395" s="21"/>
      <c r="G1395" s="21"/>
      <c r="H1395" s="22"/>
      <c r="I1395" s="3">
        <f t="shared" si="745"/>
        <v>0</v>
      </c>
    </row>
    <row r="1396" spans="1:9" s="2" customFormat="1" hidden="1" x14ac:dyDescent="0.2">
      <c r="A1396" s="20" t="s">
        <v>108</v>
      </c>
      <c r="B1396" s="61" t="s">
        <v>117</v>
      </c>
      <c r="C1396" s="21"/>
      <c r="D1396" s="21"/>
      <c r="E1396" s="21">
        <f t="shared" si="751"/>
        <v>0</v>
      </c>
      <c r="F1396" s="21"/>
      <c r="G1396" s="21"/>
      <c r="H1396" s="22"/>
      <c r="I1396" s="3">
        <f t="shared" si="745"/>
        <v>0</v>
      </c>
    </row>
    <row r="1397" spans="1:9" s="2" customFormat="1" hidden="1" x14ac:dyDescent="0.2">
      <c r="A1397" s="31" t="s">
        <v>44</v>
      </c>
      <c r="B1397" s="62" t="s">
        <v>45</v>
      </c>
      <c r="C1397" s="24">
        <v>0</v>
      </c>
      <c r="D1397" s="24">
        <f t="shared" ref="D1397:H1397" si="752">SUM(D1401,D1402,D1403)</f>
        <v>0</v>
      </c>
      <c r="E1397" s="24">
        <f t="shared" si="752"/>
        <v>0</v>
      </c>
      <c r="F1397" s="24">
        <f t="shared" si="752"/>
        <v>0</v>
      </c>
      <c r="G1397" s="24">
        <f t="shared" si="752"/>
        <v>0</v>
      </c>
      <c r="H1397" s="25">
        <f t="shared" si="752"/>
        <v>0</v>
      </c>
      <c r="I1397" s="3">
        <f t="shared" si="745"/>
        <v>0</v>
      </c>
    </row>
    <row r="1398" spans="1:9" s="2" customFormat="1" hidden="1" x14ac:dyDescent="0.2">
      <c r="A1398" s="82" t="s">
        <v>1</v>
      </c>
      <c r="B1398" s="62"/>
      <c r="C1398" s="24"/>
      <c r="D1398" s="24"/>
      <c r="E1398" s="24"/>
      <c r="F1398" s="24"/>
      <c r="G1398" s="24"/>
      <c r="H1398" s="25"/>
      <c r="I1398" s="3">
        <f t="shared" si="745"/>
        <v>0</v>
      </c>
    </row>
    <row r="1399" spans="1:9" s="2" customFormat="1" hidden="1" x14ac:dyDescent="0.2">
      <c r="A1399" s="32" t="s">
        <v>36</v>
      </c>
      <c r="B1399" s="59"/>
      <c r="C1399" s="24">
        <v>0</v>
      </c>
      <c r="D1399" s="24">
        <f t="shared" ref="D1399:H1399" si="753">D1401+D1402+D1403-D1400</f>
        <v>0</v>
      </c>
      <c r="E1399" s="24">
        <f t="shared" si="753"/>
        <v>0</v>
      </c>
      <c r="F1399" s="24">
        <f t="shared" si="753"/>
        <v>0</v>
      </c>
      <c r="G1399" s="24">
        <f t="shared" si="753"/>
        <v>0</v>
      </c>
      <c r="H1399" s="25">
        <f t="shared" si="753"/>
        <v>0</v>
      </c>
      <c r="I1399" s="3">
        <f t="shared" si="745"/>
        <v>0</v>
      </c>
    </row>
    <row r="1400" spans="1:9" s="2" customFormat="1" hidden="1" x14ac:dyDescent="0.2">
      <c r="A1400" s="32" t="s">
        <v>37</v>
      </c>
      <c r="B1400" s="59"/>
      <c r="C1400" s="24">
        <v>0</v>
      </c>
      <c r="D1400" s="24"/>
      <c r="E1400" s="24">
        <f t="shared" ref="E1400:E1403" si="754">C1400+D1400</f>
        <v>0</v>
      </c>
      <c r="F1400" s="24"/>
      <c r="G1400" s="24"/>
      <c r="H1400" s="25"/>
      <c r="I1400" s="3">
        <f t="shared" si="745"/>
        <v>0</v>
      </c>
    </row>
    <row r="1401" spans="1:9" s="2" customFormat="1" hidden="1" x14ac:dyDescent="0.2">
      <c r="A1401" s="20" t="s">
        <v>38</v>
      </c>
      <c r="B1401" s="61" t="s">
        <v>46</v>
      </c>
      <c r="C1401" s="21">
        <v>0</v>
      </c>
      <c r="D1401" s="21"/>
      <c r="E1401" s="21">
        <f t="shared" si="754"/>
        <v>0</v>
      </c>
      <c r="F1401" s="21"/>
      <c r="G1401" s="21"/>
      <c r="H1401" s="22"/>
      <c r="I1401" s="3">
        <f t="shared" si="745"/>
        <v>0</v>
      </c>
    </row>
    <row r="1402" spans="1:9" s="2" customFormat="1" hidden="1" x14ac:dyDescent="0.2">
      <c r="A1402" s="20" t="s">
        <v>40</v>
      </c>
      <c r="B1402" s="61" t="s">
        <v>47</v>
      </c>
      <c r="C1402" s="21">
        <v>0</v>
      </c>
      <c r="D1402" s="21"/>
      <c r="E1402" s="21">
        <f t="shared" si="754"/>
        <v>0</v>
      </c>
      <c r="F1402" s="21"/>
      <c r="G1402" s="21"/>
      <c r="H1402" s="22"/>
      <c r="I1402" s="3">
        <f t="shared" si="745"/>
        <v>0</v>
      </c>
    </row>
    <row r="1403" spans="1:9" s="2" customFormat="1" hidden="1" x14ac:dyDescent="0.2">
      <c r="A1403" s="20" t="s">
        <v>42</v>
      </c>
      <c r="B1403" s="61" t="s">
        <v>48</v>
      </c>
      <c r="C1403" s="21">
        <v>0</v>
      </c>
      <c r="D1403" s="21"/>
      <c r="E1403" s="21">
        <f t="shared" si="754"/>
        <v>0</v>
      </c>
      <c r="F1403" s="21"/>
      <c r="G1403" s="21"/>
      <c r="H1403" s="22"/>
      <c r="I1403" s="3">
        <f t="shared" si="745"/>
        <v>0</v>
      </c>
    </row>
    <row r="1404" spans="1:9" s="2" customFormat="1" hidden="1" x14ac:dyDescent="0.2">
      <c r="A1404" s="31" t="s">
        <v>49</v>
      </c>
      <c r="B1404" s="63" t="s">
        <v>50</v>
      </c>
      <c r="C1404" s="24">
        <v>0</v>
      </c>
      <c r="D1404" s="24">
        <f t="shared" ref="D1404:H1404" si="755">SUM(D1408,D1409,D1410)</f>
        <v>0</v>
      </c>
      <c r="E1404" s="24">
        <f t="shared" si="755"/>
        <v>0</v>
      </c>
      <c r="F1404" s="24">
        <f t="shared" si="755"/>
        <v>0</v>
      </c>
      <c r="G1404" s="24">
        <f t="shared" si="755"/>
        <v>0</v>
      </c>
      <c r="H1404" s="25">
        <f t="shared" si="755"/>
        <v>0</v>
      </c>
      <c r="I1404" s="3">
        <f t="shared" si="745"/>
        <v>0</v>
      </c>
    </row>
    <row r="1405" spans="1:9" s="2" customFormat="1" hidden="1" x14ac:dyDescent="0.2">
      <c r="A1405" s="82" t="s">
        <v>1</v>
      </c>
      <c r="B1405" s="63"/>
      <c r="C1405" s="24"/>
      <c r="D1405" s="24"/>
      <c r="E1405" s="24"/>
      <c r="F1405" s="24"/>
      <c r="G1405" s="24"/>
      <c r="H1405" s="25"/>
      <c r="I1405" s="3">
        <f t="shared" si="745"/>
        <v>0</v>
      </c>
    </row>
    <row r="1406" spans="1:9" s="2" customFormat="1" hidden="1" x14ac:dyDescent="0.2">
      <c r="A1406" s="32" t="s">
        <v>36</v>
      </c>
      <c r="B1406" s="59"/>
      <c r="C1406" s="24">
        <v>0</v>
      </c>
      <c r="D1406" s="24">
        <f t="shared" ref="D1406:H1406" si="756">D1408+D1409+D1410-D1407</f>
        <v>0</v>
      </c>
      <c r="E1406" s="24">
        <f t="shared" si="756"/>
        <v>0</v>
      </c>
      <c r="F1406" s="24">
        <f t="shared" si="756"/>
        <v>0</v>
      </c>
      <c r="G1406" s="24">
        <f t="shared" si="756"/>
        <v>0</v>
      </c>
      <c r="H1406" s="25">
        <f t="shared" si="756"/>
        <v>0</v>
      </c>
      <c r="I1406" s="3">
        <f t="shared" si="745"/>
        <v>0</v>
      </c>
    </row>
    <row r="1407" spans="1:9" s="2" customFormat="1" hidden="1" x14ac:dyDescent="0.2">
      <c r="A1407" s="32" t="s">
        <v>37</v>
      </c>
      <c r="B1407" s="59"/>
      <c r="C1407" s="24">
        <v>0</v>
      </c>
      <c r="D1407" s="24"/>
      <c r="E1407" s="24">
        <f t="shared" ref="E1407:E1410" si="757">C1407+D1407</f>
        <v>0</v>
      </c>
      <c r="F1407" s="24"/>
      <c r="G1407" s="24"/>
      <c r="H1407" s="25"/>
      <c r="I1407" s="3">
        <f t="shared" si="745"/>
        <v>0</v>
      </c>
    </row>
    <row r="1408" spans="1:9" s="2" customFormat="1" hidden="1" x14ac:dyDescent="0.2">
      <c r="A1408" s="20" t="s">
        <v>38</v>
      </c>
      <c r="B1408" s="61" t="s">
        <v>51</v>
      </c>
      <c r="C1408" s="21">
        <v>0</v>
      </c>
      <c r="D1408" s="21"/>
      <c r="E1408" s="21">
        <f t="shared" si="757"/>
        <v>0</v>
      </c>
      <c r="F1408" s="21"/>
      <c r="G1408" s="21"/>
      <c r="H1408" s="22"/>
      <c r="I1408" s="3">
        <f t="shared" si="745"/>
        <v>0</v>
      </c>
    </row>
    <row r="1409" spans="1:9" s="2" customFormat="1" hidden="1" x14ac:dyDescent="0.2">
      <c r="A1409" s="20" t="s">
        <v>40</v>
      </c>
      <c r="B1409" s="61" t="s">
        <v>52</v>
      </c>
      <c r="C1409" s="21">
        <v>0</v>
      </c>
      <c r="D1409" s="21"/>
      <c r="E1409" s="21">
        <f t="shared" si="757"/>
        <v>0</v>
      </c>
      <c r="F1409" s="21"/>
      <c r="G1409" s="21"/>
      <c r="H1409" s="22"/>
      <c r="I1409" s="3">
        <f t="shared" si="745"/>
        <v>0</v>
      </c>
    </row>
    <row r="1410" spans="1:9" s="2" customFormat="1" hidden="1" x14ac:dyDescent="0.2">
      <c r="A1410" s="20" t="s">
        <v>42</v>
      </c>
      <c r="B1410" s="61" t="s">
        <v>53</v>
      </c>
      <c r="C1410" s="21">
        <v>0</v>
      </c>
      <c r="D1410" s="21"/>
      <c r="E1410" s="21">
        <f t="shared" si="757"/>
        <v>0</v>
      </c>
      <c r="F1410" s="21"/>
      <c r="G1410" s="21"/>
      <c r="H1410" s="22"/>
      <c r="I1410" s="3">
        <f t="shared" si="745"/>
        <v>0</v>
      </c>
    </row>
    <row r="1411" spans="1:9" s="2" customFormat="1" hidden="1" x14ac:dyDescent="0.2">
      <c r="A1411" s="83"/>
      <c r="B1411" s="95"/>
      <c r="C1411" s="21"/>
      <c r="D1411" s="21"/>
      <c r="E1411" s="21"/>
      <c r="F1411" s="21"/>
      <c r="G1411" s="21"/>
      <c r="H1411" s="22"/>
      <c r="I1411" s="3">
        <f t="shared" si="745"/>
        <v>0</v>
      </c>
    </row>
    <row r="1412" spans="1:9" s="2" customFormat="1" hidden="1" x14ac:dyDescent="0.2">
      <c r="A1412" s="26" t="s">
        <v>54</v>
      </c>
      <c r="B1412" s="63" t="s">
        <v>55</v>
      </c>
      <c r="C1412" s="24">
        <v>0</v>
      </c>
      <c r="D1412" s="24"/>
      <c r="E1412" s="24">
        <f>C1412+D1412</f>
        <v>0</v>
      </c>
      <c r="F1412" s="24"/>
      <c r="G1412" s="24"/>
      <c r="H1412" s="25"/>
      <c r="I1412" s="3">
        <f t="shared" si="745"/>
        <v>0</v>
      </c>
    </row>
    <row r="1413" spans="1:9" s="2" customFormat="1" hidden="1" x14ac:dyDescent="0.2">
      <c r="A1413" s="83"/>
      <c r="B1413" s="95"/>
      <c r="C1413" s="21"/>
      <c r="D1413" s="21"/>
      <c r="E1413" s="21"/>
      <c r="F1413" s="21"/>
      <c r="G1413" s="21"/>
      <c r="H1413" s="22"/>
      <c r="I1413" s="3">
        <f t="shared" si="745"/>
        <v>0</v>
      </c>
    </row>
    <row r="1414" spans="1:9" s="2" customFormat="1" hidden="1" x14ac:dyDescent="0.2">
      <c r="A1414" s="26" t="s">
        <v>56</v>
      </c>
      <c r="B1414" s="63"/>
      <c r="C1414" s="24">
        <v>0</v>
      </c>
      <c r="D1414" s="24">
        <f t="shared" ref="D1414:H1414" si="758">D1364-D1385</f>
        <v>0</v>
      </c>
      <c r="E1414" s="24">
        <f t="shared" si="758"/>
        <v>0</v>
      </c>
      <c r="F1414" s="24">
        <f t="shared" si="758"/>
        <v>0</v>
      </c>
      <c r="G1414" s="24">
        <f t="shared" si="758"/>
        <v>0</v>
      </c>
      <c r="H1414" s="25">
        <f t="shared" si="758"/>
        <v>0</v>
      </c>
      <c r="I1414" s="3">
        <f t="shared" si="745"/>
        <v>0</v>
      </c>
    </row>
    <row r="1415" spans="1:9" s="2" customFormat="1" hidden="1" x14ac:dyDescent="0.2">
      <c r="A1415" s="81"/>
      <c r="B1415" s="95"/>
      <c r="C1415" s="21"/>
      <c r="D1415" s="21"/>
      <c r="E1415" s="21"/>
      <c r="F1415" s="21"/>
      <c r="G1415" s="21"/>
      <c r="H1415" s="22"/>
      <c r="I1415" s="3">
        <f t="shared" si="745"/>
        <v>0</v>
      </c>
    </row>
    <row r="1416" spans="1:9" s="6" customFormat="1" ht="25.5" hidden="1" x14ac:dyDescent="0.2">
      <c r="A1416" s="77" t="s">
        <v>67</v>
      </c>
      <c r="B1416" s="78"/>
      <c r="C1416" s="79">
        <f t="shared" ref="C1416:H1416" si="759">C1417</f>
        <v>0</v>
      </c>
      <c r="D1416" s="79">
        <f t="shared" si="759"/>
        <v>0</v>
      </c>
      <c r="E1416" s="79">
        <f t="shared" si="759"/>
        <v>0</v>
      </c>
      <c r="F1416" s="79">
        <f t="shared" si="759"/>
        <v>0</v>
      </c>
      <c r="G1416" s="79">
        <f t="shared" si="759"/>
        <v>0</v>
      </c>
      <c r="H1416" s="80">
        <f t="shared" si="759"/>
        <v>0</v>
      </c>
      <c r="I1416" s="3">
        <f t="shared" si="745"/>
        <v>0</v>
      </c>
    </row>
    <row r="1417" spans="1:9" s="2" customFormat="1" hidden="1" x14ac:dyDescent="0.2">
      <c r="A1417" s="33" t="s">
        <v>61</v>
      </c>
      <c r="B1417" s="64"/>
      <c r="C1417" s="34">
        <f t="shared" ref="C1417:H1417" si="760">SUM(C1418,C1419,C1420,C1424)</f>
        <v>0</v>
      </c>
      <c r="D1417" s="34">
        <f t="shared" si="760"/>
        <v>0</v>
      </c>
      <c r="E1417" s="34">
        <f t="shared" si="760"/>
        <v>0</v>
      </c>
      <c r="F1417" s="34">
        <f t="shared" si="760"/>
        <v>0</v>
      </c>
      <c r="G1417" s="34">
        <f t="shared" si="760"/>
        <v>0</v>
      </c>
      <c r="H1417" s="35">
        <f t="shared" si="760"/>
        <v>0</v>
      </c>
      <c r="I1417" s="3">
        <f t="shared" si="745"/>
        <v>0</v>
      </c>
    </row>
    <row r="1418" spans="1:9" s="2" customFormat="1" hidden="1" x14ac:dyDescent="0.2">
      <c r="A1418" s="20" t="s">
        <v>6</v>
      </c>
      <c r="B1418" s="48"/>
      <c r="C1418" s="21"/>
      <c r="D1418" s="21"/>
      <c r="E1418" s="21">
        <f>SUM(C1418,D1418)</f>
        <v>0</v>
      </c>
      <c r="F1418" s="21"/>
      <c r="G1418" s="21"/>
      <c r="H1418" s="22"/>
      <c r="I1418" s="3">
        <f t="shared" si="745"/>
        <v>0</v>
      </c>
    </row>
    <row r="1419" spans="1:9" s="2" customFormat="1" hidden="1" x14ac:dyDescent="0.2">
      <c r="A1419" s="20" t="s">
        <v>7</v>
      </c>
      <c r="B1419" s="94"/>
      <c r="C1419" s="21">
        <v>0</v>
      </c>
      <c r="D1419" s="21"/>
      <c r="E1419" s="21">
        <f t="shared" ref="E1419" si="761">SUM(C1419,D1419)</f>
        <v>0</v>
      </c>
      <c r="F1419" s="21"/>
      <c r="G1419" s="21"/>
      <c r="H1419" s="22"/>
      <c r="I1419" s="3">
        <f t="shared" si="745"/>
        <v>0</v>
      </c>
    </row>
    <row r="1420" spans="1:9" s="2" customFormat="1" hidden="1" x14ac:dyDescent="0.2">
      <c r="A1420" s="23" t="s">
        <v>111</v>
      </c>
      <c r="B1420" s="49" t="s">
        <v>103</v>
      </c>
      <c r="C1420" s="24">
        <f>SUM(C1421:C1423)</f>
        <v>0</v>
      </c>
      <c r="D1420" s="24">
        <f>SUM(D1421:D1423)</f>
        <v>0</v>
      </c>
      <c r="E1420" s="24">
        <f>SUM(C1420,D1420)</f>
        <v>0</v>
      </c>
      <c r="F1420" s="24">
        <f t="shared" ref="F1420" si="762">SUM(F1421:F1423)</f>
        <v>0</v>
      </c>
      <c r="G1420" s="24">
        <f t="shared" ref="G1420:H1420" si="763">SUM(G1421:G1423)</f>
        <v>0</v>
      </c>
      <c r="H1420" s="25">
        <f t="shared" si="763"/>
        <v>0</v>
      </c>
      <c r="I1420" s="3">
        <f t="shared" si="745"/>
        <v>0</v>
      </c>
    </row>
    <row r="1421" spans="1:9" s="2" customFormat="1" hidden="1" x14ac:dyDescent="0.2">
      <c r="A1421" s="109" t="s">
        <v>104</v>
      </c>
      <c r="B1421" s="48" t="s">
        <v>105</v>
      </c>
      <c r="C1421" s="21"/>
      <c r="D1421" s="21"/>
      <c r="E1421" s="21">
        <f t="shared" ref="E1421:E1423" si="764">SUM(C1421,D1421)</f>
        <v>0</v>
      </c>
      <c r="F1421" s="21"/>
      <c r="G1421" s="21"/>
      <c r="H1421" s="22"/>
      <c r="I1421" s="3">
        <f t="shared" si="745"/>
        <v>0</v>
      </c>
    </row>
    <row r="1422" spans="1:9" s="2" customFormat="1" hidden="1" x14ac:dyDescent="0.2">
      <c r="A1422" s="109" t="s">
        <v>106</v>
      </c>
      <c r="B1422" s="48" t="s">
        <v>107</v>
      </c>
      <c r="C1422" s="21"/>
      <c r="D1422" s="21"/>
      <c r="E1422" s="21">
        <f t="shared" si="764"/>
        <v>0</v>
      </c>
      <c r="F1422" s="21"/>
      <c r="G1422" s="21"/>
      <c r="H1422" s="22"/>
      <c r="I1422" s="3">
        <f t="shared" si="745"/>
        <v>0</v>
      </c>
    </row>
    <row r="1423" spans="1:9" s="2" customFormat="1" hidden="1" x14ac:dyDescent="0.2">
      <c r="A1423" s="109" t="s">
        <v>108</v>
      </c>
      <c r="B1423" s="48" t="s">
        <v>109</v>
      </c>
      <c r="C1423" s="21"/>
      <c r="D1423" s="21"/>
      <c r="E1423" s="21">
        <f t="shared" si="764"/>
        <v>0</v>
      </c>
      <c r="F1423" s="21"/>
      <c r="G1423" s="21"/>
      <c r="H1423" s="22"/>
      <c r="I1423" s="3">
        <f t="shared" si="745"/>
        <v>0</v>
      </c>
    </row>
    <row r="1424" spans="1:9" s="2" customFormat="1" ht="25.5" hidden="1" x14ac:dyDescent="0.2">
      <c r="A1424" s="23" t="s">
        <v>9</v>
      </c>
      <c r="B1424" s="49" t="s">
        <v>10</v>
      </c>
      <c r="C1424" s="24">
        <f t="shared" ref="C1424:H1424" si="765">SUM(C1425,C1429,C1433)</f>
        <v>0</v>
      </c>
      <c r="D1424" s="24">
        <f t="shared" si="765"/>
        <v>0</v>
      </c>
      <c r="E1424" s="24">
        <f t="shared" si="765"/>
        <v>0</v>
      </c>
      <c r="F1424" s="24">
        <f t="shared" si="765"/>
        <v>0</v>
      </c>
      <c r="G1424" s="24">
        <f t="shared" si="765"/>
        <v>0</v>
      </c>
      <c r="H1424" s="25">
        <f t="shared" si="765"/>
        <v>0</v>
      </c>
      <c r="I1424" s="3">
        <f t="shared" si="745"/>
        <v>0</v>
      </c>
    </row>
    <row r="1425" spans="1:9" s="2" customFormat="1" hidden="1" x14ac:dyDescent="0.2">
      <c r="A1425" s="26" t="s">
        <v>11</v>
      </c>
      <c r="B1425" s="50" t="s">
        <v>12</v>
      </c>
      <c r="C1425" s="24">
        <v>0</v>
      </c>
      <c r="D1425" s="24">
        <f t="shared" ref="D1425:H1425" si="766">SUM(D1426:D1428)</f>
        <v>0</v>
      </c>
      <c r="E1425" s="24">
        <f t="shared" si="766"/>
        <v>0</v>
      </c>
      <c r="F1425" s="24">
        <f t="shared" si="766"/>
        <v>0</v>
      </c>
      <c r="G1425" s="24">
        <f t="shared" si="766"/>
        <v>0</v>
      </c>
      <c r="H1425" s="25">
        <f t="shared" si="766"/>
        <v>0</v>
      </c>
      <c r="I1425" s="3">
        <f t="shared" si="745"/>
        <v>0</v>
      </c>
    </row>
    <row r="1426" spans="1:9" s="2" customFormat="1" hidden="1" x14ac:dyDescent="0.2">
      <c r="A1426" s="27" t="s">
        <v>13</v>
      </c>
      <c r="B1426" s="51" t="s">
        <v>14</v>
      </c>
      <c r="C1426" s="21">
        <v>0</v>
      </c>
      <c r="D1426" s="21"/>
      <c r="E1426" s="21">
        <f t="shared" ref="E1426:E1428" si="767">SUM(C1426,D1426)</f>
        <v>0</v>
      </c>
      <c r="F1426" s="21"/>
      <c r="G1426" s="21"/>
      <c r="H1426" s="22"/>
      <c r="I1426" s="3">
        <f t="shared" si="745"/>
        <v>0</v>
      </c>
    </row>
    <row r="1427" spans="1:9" s="2" customFormat="1" hidden="1" x14ac:dyDescent="0.2">
      <c r="A1427" s="27" t="s">
        <v>15</v>
      </c>
      <c r="B1427" s="52" t="s">
        <v>16</v>
      </c>
      <c r="C1427" s="21">
        <v>0</v>
      </c>
      <c r="D1427" s="21"/>
      <c r="E1427" s="21">
        <f t="shared" si="767"/>
        <v>0</v>
      </c>
      <c r="F1427" s="21"/>
      <c r="G1427" s="21"/>
      <c r="H1427" s="22"/>
      <c r="I1427" s="3">
        <f t="shared" si="745"/>
        <v>0</v>
      </c>
    </row>
    <row r="1428" spans="1:9" s="2" customFormat="1" hidden="1" x14ac:dyDescent="0.2">
      <c r="A1428" s="27" t="s">
        <v>17</v>
      </c>
      <c r="B1428" s="52" t="s">
        <v>18</v>
      </c>
      <c r="C1428" s="21">
        <v>0</v>
      </c>
      <c r="D1428" s="21"/>
      <c r="E1428" s="21">
        <f t="shared" si="767"/>
        <v>0</v>
      </c>
      <c r="F1428" s="21"/>
      <c r="G1428" s="21"/>
      <c r="H1428" s="22"/>
      <c r="I1428" s="3">
        <f t="shared" si="745"/>
        <v>0</v>
      </c>
    </row>
    <row r="1429" spans="1:9" s="2" customFormat="1" hidden="1" x14ac:dyDescent="0.2">
      <c r="A1429" s="26" t="s">
        <v>19</v>
      </c>
      <c r="B1429" s="53" t="s">
        <v>20</v>
      </c>
      <c r="C1429" s="24">
        <f t="shared" ref="C1429" si="768">SUM(C1430:C1432)</f>
        <v>0</v>
      </c>
      <c r="D1429" s="24">
        <f t="shared" ref="D1429:H1429" si="769">SUM(D1430:D1432)</f>
        <v>0</v>
      </c>
      <c r="E1429" s="24">
        <f t="shared" si="769"/>
        <v>0</v>
      </c>
      <c r="F1429" s="24">
        <f t="shared" si="769"/>
        <v>0</v>
      </c>
      <c r="G1429" s="24">
        <f t="shared" si="769"/>
        <v>0</v>
      </c>
      <c r="H1429" s="25">
        <f t="shared" si="769"/>
        <v>0</v>
      </c>
      <c r="I1429" s="3">
        <f t="shared" si="745"/>
        <v>0</v>
      </c>
    </row>
    <row r="1430" spans="1:9" s="2" customFormat="1" hidden="1" x14ac:dyDescent="0.2">
      <c r="A1430" s="27" t="s">
        <v>13</v>
      </c>
      <c r="B1430" s="52" t="s">
        <v>21</v>
      </c>
      <c r="C1430" s="21"/>
      <c r="D1430" s="21"/>
      <c r="E1430" s="21">
        <f t="shared" ref="E1430:E1432" si="770">SUM(C1430,D1430)</f>
        <v>0</v>
      </c>
      <c r="F1430" s="21"/>
      <c r="G1430" s="21"/>
      <c r="H1430" s="22"/>
      <c r="I1430" s="3">
        <f t="shared" si="745"/>
        <v>0</v>
      </c>
    </row>
    <row r="1431" spans="1:9" s="2" customFormat="1" hidden="1" x14ac:dyDescent="0.2">
      <c r="A1431" s="27" t="s">
        <v>15</v>
      </c>
      <c r="B1431" s="52" t="s">
        <v>22</v>
      </c>
      <c r="C1431" s="21"/>
      <c r="D1431" s="21"/>
      <c r="E1431" s="21">
        <f t="shared" si="770"/>
        <v>0</v>
      </c>
      <c r="F1431" s="21"/>
      <c r="G1431" s="21"/>
      <c r="H1431" s="22"/>
      <c r="I1431" s="3">
        <f t="shared" si="745"/>
        <v>0</v>
      </c>
    </row>
    <row r="1432" spans="1:9" s="2" customFormat="1" hidden="1" x14ac:dyDescent="0.2">
      <c r="A1432" s="27" t="s">
        <v>17</v>
      </c>
      <c r="B1432" s="52" t="s">
        <v>23</v>
      </c>
      <c r="C1432" s="21">
        <v>0</v>
      </c>
      <c r="D1432" s="21"/>
      <c r="E1432" s="21">
        <f t="shared" si="770"/>
        <v>0</v>
      </c>
      <c r="F1432" s="21"/>
      <c r="G1432" s="21"/>
      <c r="H1432" s="22"/>
      <c r="I1432" s="3">
        <f t="shared" si="745"/>
        <v>0</v>
      </c>
    </row>
    <row r="1433" spans="1:9" s="2" customFormat="1" hidden="1" x14ac:dyDescent="0.2">
      <c r="A1433" s="26" t="s">
        <v>24</v>
      </c>
      <c r="B1433" s="53" t="s">
        <v>25</v>
      </c>
      <c r="C1433" s="24">
        <v>0</v>
      </c>
      <c r="D1433" s="24">
        <f t="shared" ref="D1433:H1433" si="771">SUM(D1434:D1436)</f>
        <v>0</v>
      </c>
      <c r="E1433" s="24">
        <f t="shared" si="771"/>
        <v>0</v>
      </c>
      <c r="F1433" s="24">
        <f t="shared" si="771"/>
        <v>0</v>
      </c>
      <c r="G1433" s="24">
        <f t="shared" si="771"/>
        <v>0</v>
      </c>
      <c r="H1433" s="25">
        <f t="shared" si="771"/>
        <v>0</v>
      </c>
      <c r="I1433" s="3">
        <f t="shared" si="745"/>
        <v>0</v>
      </c>
    </row>
    <row r="1434" spans="1:9" s="2" customFormat="1" hidden="1" x14ac:dyDescent="0.2">
      <c r="A1434" s="27" t="s">
        <v>13</v>
      </c>
      <c r="B1434" s="52" t="s">
        <v>26</v>
      </c>
      <c r="C1434" s="21">
        <v>0</v>
      </c>
      <c r="D1434" s="21"/>
      <c r="E1434" s="21">
        <f t="shared" ref="E1434:E1436" si="772">SUM(C1434,D1434)</f>
        <v>0</v>
      </c>
      <c r="F1434" s="21"/>
      <c r="G1434" s="21"/>
      <c r="H1434" s="22"/>
      <c r="I1434" s="3">
        <f t="shared" si="745"/>
        <v>0</v>
      </c>
    </row>
    <row r="1435" spans="1:9" s="2" customFormat="1" hidden="1" x14ac:dyDescent="0.2">
      <c r="A1435" s="27" t="s">
        <v>15</v>
      </c>
      <c r="B1435" s="52" t="s">
        <v>27</v>
      </c>
      <c r="C1435" s="21">
        <v>0</v>
      </c>
      <c r="D1435" s="21"/>
      <c r="E1435" s="21">
        <f t="shared" si="772"/>
        <v>0</v>
      </c>
      <c r="F1435" s="21"/>
      <c r="G1435" s="21"/>
      <c r="H1435" s="22"/>
      <c r="I1435" s="3">
        <f t="shared" si="745"/>
        <v>0</v>
      </c>
    </row>
    <row r="1436" spans="1:9" s="2" customFormat="1" hidden="1" x14ac:dyDescent="0.2">
      <c r="A1436" s="27" t="s">
        <v>17</v>
      </c>
      <c r="B1436" s="52" t="s">
        <v>28</v>
      </c>
      <c r="C1436" s="21">
        <v>0</v>
      </c>
      <c r="D1436" s="21"/>
      <c r="E1436" s="21">
        <f t="shared" si="772"/>
        <v>0</v>
      </c>
      <c r="F1436" s="21"/>
      <c r="G1436" s="21"/>
      <c r="H1436" s="22"/>
      <c r="I1436" s="3">
        <f t="shared" si="745"/>
        <v>0</v>
      </c>
    </row>
    <row r="1437" spans="1:9" s="2" customFormat="1" hidden="1" x14ac:dyDescent="0.2">
      <c r="A1437" s="33" t="s">
        <v>80</v>
      </c>
      <c r="B1437" s="64"/>
      <c r="C1437" s="34">
        <f t="shared" ref="C1437:H1437" si="773">SUM(C1438,C1441,C1464)</f>
        <v>0</v>
      </c>
      <c r="D1437" s="34">
        <f t="shared" si="773"/>
        <v>0</v>
      </c>
      <c r="E1437" s="34">
        <f t="shared" si="773"/>
        <v>0</v>
      </c>
      <c r="F1437" s="34">
        <f t="shared" si="773"/>
        <v>0</v>
      </c>
      <c r="G1437" s="34">
        <f t="shared" si="773"/>
        <v>0</v>
      </c>
      <c r="H1437" s="35">
        <f t="shared" si="773"/>
        <v>0</v>
      </c>
      <c r="I1437" s="3">
        <f t="shared" si="745"/>
        <v>0</v>
      </c>
    </row>
    <row r="1438" spans="1:9" s="2" customFormat="1" hidden="1" x14ac:dyDescent="0.2">
      <c r="A1438" s="31" t="s">
        <v>30</v>
      </c>
      <c r="B1438" s="55">
        <v>20</v>
      </c>
      <c r="C1438" s="24">
        <v>0</v>
      </c>
      <c r="D1438" s="24">
        <f t="shared" ref="D1438:H1438" si="774">SUM(D1439)</f>
        <v>0</v>
      </c>
      <c r="E1438" s="24">
        <f t="shared" si="774"/>
        <v>0</v>
      </c>
      <c r="F1438" s="24">
        <f t="shared" si="774"/>
        <v>0</v>
      </c>
      <c r="G1438" s="24">
        <f t="shared" si="774"/>
        <v>0</v>
      </c>
      <c r="H1438" s="25">
        <f t="shared" si="774"/>
        <v>0</v>
      </c>
      <c r="I1438" s="3">
        <f t="shared" si="745"/>
        <v>0</v>
      </c>
    </row>
    <row r="1439" spans="1:9" s="2" customFormat="1" hidden="1" x14ac:dyDescent="0.2">
      <c r="A1439" s="27" t="s">
        <v>31</v>
      </c>
      <c r="B1439" s="56" t="s">
        <v>32</v>
      </c>
      <c r="C1439" s="21">
        <v>0</v>
      </c>
      <c r="D1439" s="21"/>
      <c r="E1439" s="21">
        <f>C1439+D1439</f>
        <v>0</v>
      </c>
      <c r="F1439" s="21"/>
      <c r="G1439" s="21"/>
      <c r="H1439" s="22"/>
      <c r="I1439" s="3">
        <f t="shared" si="745"/>
        <v>0</v>
      </c>
    </row>
    <row r="1440" spans="1:9" s="2" customFormat="1" hidden="1" x14ac:dyDescent="0.2">
      <c r="A1440" s="27"/>
      <c r="B1440" s="51"/>
      <c r="C1440" s="21"/>
      <c r="D1440" s="21"/>
      <c r="E1440" s="21"/>
      <c r="F1440" s="21"/>
      <c r="G1440" s="21"/>
      <c r="H1440" s="22"/>
      <c r="I1440" s="3">
        <f t="shared" si="745"/>
        <v>0</v>
      </c>
    </row>
    <row r="1441" spans="1:9" s="2" customFormat="1" ht="25.5" hidden="1" x14ac:dyDescent="0.2">
      <c r="A1441" s="110" t="s">
        <v>112</v>
      </c>
      <c r="B1441" s="57">
        <v>60</v>
      </c>
      <c r="C1441" s="24">
        <f t="shared" ref="C1441:H1441" si="775">SUM(C1442,C1449,C1456)</f>
        <v>0</v>
      </c>
      <c r="D1441" s="24">
        <f t="shared" si="775"/>
        <v>0</v>
      </c>
      <c r="E1441" s="24">
        <f t="shared" si="775"/>
        <v>0</v>
      </c>
      <c r="F1441" s="24">
        <f t="shared" si="775"/>
        <v>0</v>
      </c>
      <c r="G1441" s="24">
        <f t="shared" si="775"/>
        <v>0</v>
      </c>
      <c r="H1441" s="25">
        <f t="shared" si="775"/>
        <v>0</v>
      </c>
      <c r="I1441" s="3">
        <f t="shared" si="745"/>
        <v>0</v>
      </c>
    </row>
    <row r="1442" spans="1:9" s="2" customFormat="1" ht="25.5" hidden="1" x14ac:dyDescent="0.2">
      <c r="A1442" s="31" t="s">
        <v>113</v>
      </c>
      <c r="B1442" s="58" t="s">
        <v>118</v>
      </c>
      <c r="C1442" s="24">
        <v>0</v>
      </c>
      <c r="D1442" s="24">
        <f t="shared" ref="D1442:H1442" si="776">SUM(D1446,D1447,D1448)</f>
        <v>0</v>
      </c>
      <c r="E1442" s="24">
        <f t="shared" si="776"/>
        <v>0</v>
      </c>
      <c r="F1442" s="24">
        <f t="shared" si="776"/>
        <v>0</v>
      </c>
      <c r="G1442" s="24">
        <f t="shared" si="776"/>
        <v>0</v>
      </c>
      <c r="H1442" s="25">
        <f t="shared" si="776"/>
        <v>0</v>
      </c>
      <c r="I1442" s="3">
        <f t="shared" si="745"/>
        <v>0</v>
      </c>
    </row>
    <row r="1443" spans="1:9" s="2" customFormat="1" hidden="1" x14ac:dyDescent="0.2">
      <c r="A1443" s="32" t="s">
        <v>1</v>
      </c>
      <c r="B1443" s="59"/>
      <c r="C1443" s="24"/>
      <c r="D1443" s="24"/>
      <c r="E1443" s="24"/>
      <c r="F1443" s="24"/>
      <c r="G1443" s="24"/>
      <c r="H1443" s="25"/>
      <c r="I1443" s="3">
        <f t="shared" si="745"/>
        <v>0</v>
      </c>
    </row>
    <row r="1444" spans="1:9" s="2" customFormat="1" hidden="1" x14ac:dyDescent="0.2">
      <c r="A1444" s="32" t="s">
        <v>36</v>
      </c>
      <c r="B1444" s="59"/>
      <c r="C1444" s="24">
        <v>0</v>
      </c>
      <c r="D1444" s="24">
        <f t="shared" ref="D1444:H1444" si="777">D1446+D1447+D1448-D1445</f>
        <v>0</v>
      </c>
      <c r="E1444" s="24">
        <f t="shared" si="777"/>
        <v>0</v>
      </c>
      <c r="F1444" s="24">
        <f t="shared" si="777"/>
        <v>0</v>
      </c>
      <c r="G1444" s="24">
        <f t="shared" si="777"/>
        <v>0</v>
      </c>
      <c r="H1444" s="25">
        <f t="shared" si="777"/>
        <v>0</v>
      </c>
      <c r="I1444" s="3">
        <f t="shared" si="745"/>
        <v>0</v>
      </c>
    </row>
    <row r="1445" spans="1:9" s="2" customFormat="1" hidden="1" x14ac:dyDescent="0.2">
      <c r="A1445" s="32" t="s">
        <v>37</v>
      </c>
      <c r="B1445" s="59"/>
      <c r="C1445" s="24">
        <v>0</v>
      </c>
      <c r="D1445" s="24"/>
      <c r="E1445" s="24">
        <f t="shared" ref="E1445:E1448" si="778">C1445+D1445</f>
        <v>0</v>
      </c>
      <c r="F1445" s="24"/>
      <c r="G1445" s="24"/>
      <c r="H1445" s="25"/>
      <c r="I1445" s="3">
        <f t="shared" si="745"/>
        <v>0</v>
      </c>
    </row>
    <row r="1446" spans="1:9" s="2" customFormat="1" hidden="1" x14ac:dyDescent="0.2">
      <c r="A1446" s="20" t="s">
        <v>114</v>
      </c>
      <c r="B1446" s="60" t="s">
        <v>115</v>
      </c>
      <c r="C1446" s="21">
        <v>0</v>
      </c>
      <c r="D1446" s="21"/>
      <c r="E1446" s="21">
        <f t="shared" si="778"/>
        <v>0</v>
      </c>
      <c r="F1446" s="21"/>
      <c r="G1446" s="21"/>
      <c r="H1446" s="22"/>
      <c r="I1446" s="3">
        <f t="shared" si="745"/>
        <v>0</v>
      </c>
    </row>
    <row r="1447" spans="1:9" s="2" customFormat="1" hidden="1" x14ac:dyDescent="0.2">
      <c r="A1447" s="20" t="s">
        <v>106</v>
      </c>
      <c r="B1447" s="60" t="s">
        <v>116</v>
      </c>
      <c r="C1447" s="21">
        <v>0</v>
      </c>
      <c r="D1447" s="21"/>
      <c r="E1447" s="21">
        <f t="shared" si="778"/>
        <v>0</v>
      </c>
      <c r="F1447" s="21"/>
      <c r="G1447" s="21"/>
      <c r="H1447" s="22"/>
      <c r="I1447" s="3">
        <f t="shared" ref="I1447:I1510" si="779">SUM(E1447:H1447)</f>
        <v>0</v>
      </c>
    </row>
    <row r="1448" spans="1:9" s="2" customFormat="1" hidden="1" x14ac:dyDescent="0.2">
      <c r="A1448" s="20" t="s">
        <v>108</v>
      </c>
      <c r="B1448" s="61" t="s">
        <v>117</v>
      </c>
      <c r="C1448" s="21">
        <v>0</v>
      </c>
      <c r="D1448" s="21"/>
      <c r="E1448" s="21">
        <f t="shared" si="778"/>
        <v>0</v>
      </c>
      <c r="F1448" s="21"/>
      <c r="G1448" s="21"/>
      <c r="H1448" s="22"/>
      <c r="I1448" s="3">
        <f t="shared" si="779"/>
        <v>0</v>
      </c>
    </row>
    <row r="1449" spans="1:9" s="2" customFormat="1" hidden="1" x14ac:dyDescent="0.2">
      <c r="A1449" s="31" t="s">
        <v>44</v>
      </c>
      <c r="B1449" s="62" t="s">
        <v>45</v>
      </c>
      <c r="C1449" s="24">
        <f t="shared" ref="C1449:H1449" si="780">SUM(C1453,C1454,C1455)</f>
        <v>0</v>
      </c>
      <c r="D1449" s="24">
        <f t="shared" si="780"/>
        <v>0</v>
      </c>
      <c r="E1449" s="24">
        <f t="shared" si="780"/>
        <v>0</v>
      </c>
      <c r="F1449" s="24">
        <f t="shared" si="780"/>
        <v>0</v>
      </c>
      <c r="G1449" s="24">
        <f t="shared" si="780"/>
        <v>0</v>
      </c>
      <c r="H1449" s="25">
        <f t="shared" si="780"/>
        <v>0</v>
      </c>
      <c r="I1449" s="3">
        <f t="shared" si="779"/>
        <v>0</v>
      </c>
    </row>
    <row r="1450" spans="1:9" s="2" customFormat="1" hidden="1" x14ac:dyDescent="0.2">
      <c r="A1450" s="82" t="s">
        <v>1</v>
      </c>
      <c r="B1450" s="62"/>
      <c r="C1450" s="24"/>
      <c r="D1450" s="24"/>
      <c r="E1450" s="24"/>
      <c r="F1450" s="24"/>
      <c r="G1450" s="24"/>
      <c r="H1450" s="25"/>
      <c r="I1450" s="3">
        <f t="shared" si="779"/>
        <v>0</v>
      </c>
    </row>
    <row r="1451" spans="1:9" s="2" customFormat="1" hidden="1" x14ac:dyDescent="0.2">
      <c r="A1451" s="32" t="s">
        <v>36</v>
      </c>
      <c r="B1451" s="59"/>
      <c r="C1451" s="24">
        <f t="shared" ref="C1451:H1451" si="781">C1453+C1454+C1455-C1452</f>
        <v>0</v>
      </c>
      <c r="D1451" s="24">
        <f t="shared" si="781"/>
        <v>0</v>
      </c>
      <c r="E1451" s="24">
        <f t="shared" si="781"/>
        <v>0</v>
      </c>
      <c r="F1451" s="24">
        <f t="shared" si="781"/>
        <v>0</v>
      </c>
      <c r="G1451" s="24">
        <f t="shared" si="781"/>
        <v>0</v>
      </c>
      <c r="H1451" s="25">
        <f t="shared" si="781"/>
        <v>0</v>
      </c>
      <c r="I1451" s="3">
        <f t="shared" si="779"/>
        <v>0</v>
      </c>
    </row>
    <row r="1452" spans="1:9" s="2" customFormat="1" hidden="1" x14ac:dyDescent="0.2">
      <c r="A1452" s="32" t="s">
        <v>37</v>
      </c>
      <c r="B1452" s="59"/>
      <c r="C1452" s="24">
        <v>0</v>
      </c>
      <c r="D1452" s="24"/>
      <c r="E1452" s="24">
        <f t="shared" ref="E1452:E1455" si="782">C1452+D1452</f>
        <v>0</v>
      </c>
      <c r="F1452" s="24"/>
      <c r="G1452" s="24"/>
      <c r="H1452" s="25"/>
      <c r="I1452" s="3">
        <f t="shared" si="779"/>
        <v>0</v>
      </c>
    </row>
    <row r="1453" spans="1:9" s="2" customFormat="1" hidden="1" x14ac:dyDescent="0.2">
      <c r="A1453" s="20" t="s">
        <v>38</v>
      </c>
      <c r="B1453" s="61" t="s">
        <v>46</v>
      </c>
      <c r="C1453" s="21"/>
      <c r="D1453" s="21"/>
      <c r="E1453" s="21">
        <f t="shared" si="782"/>
        <v>0</v>
      </c>
      <c r="F1453" s="21"/>
      <c r="G1453" s="21"/>
      <c r="H1453" s="22"/>
      <c r="I1453" s="3">
        <f t="shared" si="779"/>
        <v>0</v>
      </c>
    </row>
    <row r="1454" spans="1:9" s="2" customFormat="1" hidden="1" x14ac:dyDescent="0.2">
      <c r="A1454" s="20" t="s">
        <v>40</v>
      </c>
      <c r="B1454" s="61" t="s">
        <v>47</v>
      </c>
      <c r="C1454" s="21"/>
      <c r="D1454" s="21"/>
      <c r="E1454" s="21">
        <f t="shared" si="782"/>
        <v>0</v>
      </c>
      <c r="F1454" s="21"/>
      <c r="G1454" s="21"/>
      <c r="H1454" s="22"/>
      <c r="I1454" s="3">
        <f t="shared" si="779"/>
        <v>0</v>
      </c>
    </row>
    <row r="1455" spans="1:9" s="2" customFormat="1" hidden="1" x14ac:dyDescent="0.2">
      <c r="A1455" s="20" t="s">
        <v>42</v>
      </c>
      <c r="B1455" s="61" t="s">
        <v>48</v>
      </c>
      <c r="C1455" s="21">
        <v>0</v>
      </c>
      <c r="D1455" s="21"/>
      <c r="E1455" s="21">
        <f t="shared" si="782"/>
        <v>0</v>
      </c>
      <c r="F1455" s="21"/>
      <c r="G1455" s="21"/>
      <c r="H1455" s="22"/>
      <c r="I1455" s="3">
        <f t="shared" si="779"/>
        <v>0</v>
      </c>
    </row>
    <row r="1456" spans="1:9" s="2" customFormat="1" hidden="1" x14ac:dyDescent="0.2">
      <c r="A1456" s="31" t="s">
        <v>49</v>
      </c>
      <c r="B1456" s="63" t="s">
        <v>50</v>
      </c>
      <c r="C1456" s="24">
        <v>0</v>
      </c>
      <c r="D1456" s="24">
        <f t="shared" ref="D1456:H1456" si="783">SUM(D1460,D1461,D1462)</f>
        <v>0</v>
      </c>
      <c r="E1456" s="24">
        <f t="shared" si="783"/>
        <v>0</v>
      </c>
      <c r="F1456" s="24">
        <f t="shared" si="783"/>
        <v>0</v>
      </c>
      <c r="G1456" s="24">
        <f t="shared" si="783"/>
        <v>0</v>
      </c>
      <c r="H1456" s="25">
        <f t="shared" si="783"/>
        <v>0</v>
      </c>
      <c r="I1456" s="3">
        <f t="shared" si="779"/>
        <v>0</v>
      </c>
    </row>
    <row r="1457" spans="1:9" s="2" customFormat="1" hidden="1" x14ac:dyDescent="0.2">
      <c r="A1457" s="82" t="s">
        <v>1</v>
      </c>
      <c r="B1457" s="63"/>
      <c r="C1457" s="24"/>
      <c r="D1457" s="24"/>
      <c r="E1457" s="24"/>
      <c r="F1457" s="24"/>
      <c r="G1457" s="24"/>
      <c r="H1457" s="25"/>
      <c r="I1457" s="3">
        <f t="shared" si="779"/>
        <v>0</v>
      </c>
    </row>
    <row r="1458" spans="1:9" s="2" customFormat="1" hidden="1" x14ac:dyDescent="0.2">
      <c r="A1458" s="32" t="s">
        <v>36</v>
      </c>
      <c r="B1458" s="59"/>
      <c r="C1458" s="24">
        <v>0</v>
      </c>
      <c r="D1458" s="24">
        <f t="shared" ref="D1458:H1458" si="784">D1460+D1461+D1462-D1459</f>
        <v>0</v>
      </c>
      <c r="E1458" s="24">
        <f t="shared" si="784"/>
        <v>0</v>
      </c>
      <c r="F1458" s="24">
        <f t="shared" si="784"/>
        <v>0</v>
      </c>
      <c r="G1458" s="24">
        <f t="shared" si="784"/>
        <v>0</v>
      </c>
      <c r="H1458" s="25">
        <f t="shared" si="784"/>
        <v>0</v>
      </c>
      <c r="I1458" s="3">
        <f t="shared" si="779"/>
        <v>0</v>
      </c>
    </row>
    <row r="1459" spans="1:9" s="2" customFormat="1" hidden="1" x14ac:dyDescent="0.2">
      <c r="A1459" s="32" t="s">
        <v>37</v>
      </c>
      <c r="B1459" s="59"/>
      <c r="C1459" s="24">
        <v>0</v>
      </c>
      <c r="D1459" s="24"/>
      <c r="E1459" s="24">
        <f t="shared" ref="E1459:E1462" si="785">C1459+D1459</f>
        <v>0</v>
      </c>
      <c r="F1459" s="24"/>
      <c r="G1459" s="24"/>
      <c r="H1459" s="25"/>
      <c r="I1459" s="3">
        <f t="shared" si="779"/>
        <v>0</v>
      </c>
    </row>
    <row r="1460" spans="1:9" s="2" customFormat="1" hidden="1" x14ac:dyDescent="0.2">
      <c r="A1460" s="20" t="s">
        <v>38</v>
      </c>
      <c r="B1460" s="61" t="s">
        <v>51</v>
      </c>
      <c r="C1460" s="21">
        <v>0</v>
      </c>
      <c r="D1460" s="21"/>
      <c r="E1460" s="21">
        <f t="shared" si="785"/>
        <v>0</v>
      </c>
      <c r="F1460" s="21"/>
      <c r="G1460" s="21"/>
      <c r="H1460" s="22"/>
      <c r="I1460" s="3">
        <f t="shared" si="779"/>
        <v>0</v>
      </c>
    </row>
    <row r="1461" spans="1:9" s="2" customFormat="1" hidden="1" x14ac:dyDescent="0.2">
      <c r="A1461" s="20" t="s">
        <v>40</v>
      </c>
      <c r="B1461" s="61" t="s">
        <v>52</v>
      </c>
      <c r="C1461" s="21">
        <v>0</v>
      </c>
      <c r="D1461" s="21"/>
      <c r="E1461" s="21">
        <f t="shared" si="785"/>
        <v>0</v>
      </c>
      <c r="F1461" s="21"/>
      <c r="G1461" s="21"/>
      <c r="H1461" s="22"/>
      <c r="I1461" s="3">
        <f t="shared" si="779"/>
        <v>0</v>
      </c>
    </row>
    <row r="1462" spans="1:9" s="2" customFormat="1" hidden="1" x14ac:dyDescent="0.2">
      <c r="A1462" s="20" t="s">
        <v>42</v>
      </c>
      <c r="B1462" s="61" t="s">
        <v>53</v>
      </c>
      <c r="C1462" s="21">
        <v>0</v>
      </c>
      <c r="D1462" s="21"/>
      <c r="E1462" s="21">
        <f t="shared" si="785"/>
        <v>0</v>
      </c>
      <c r="F1462" s="21"/>
      <c r="G1462" s="21"/>
      <c r="H1462" s="22"/>
      <c r="I1462" s="3">
        <f t="shared" si="779"/>
        <v>0</v>
      </c>
    </row>
    <row r="1463" spans="1:9" s="2" customFormat="1" hidden="1" x14ac:dyDescent="0.2">
      <c r="A1463" s="83"/>
      <c r="B1463" s="95"/>
      <c r="C1463" s="21"/>
      <c r="D1463" s="21"/>
      <c r="E1463" s="21"/>
      <c r="F1463" s="21"/>
      <c r="G1463" s="21"/>
      <c r="H1463" s="22"/>
      <c r="I1463" s="3">
        <f t="shared" si="779"/>
        <v>0</v>
      </c>
    </row>
    <row r="1464" spans="1:9" s="2" customFormat="1" hidden="1" x14ac:dyDescent="0.2">
      <c r="A1464" s="26" t="s">
        <v>54</v>
      </c>
      <c r="B1464" s="63" t="s">
        <v>55</v>
      </c>
      <c r="C1464" s="24">
        <v>0</v>
      </c>
      <c r="D1464" s="24"/>
      <c r="E1464" s="24">
        <f>C1464+D1464</f>
        <v>0</v>
      </c>
      <c r="F1464" s="24"/>
      <c r="G1464" s="24"/>
      <c r="H1464" s="25"/>
      <c r="I1464" s="3">
        <f t="shared" si="779"/>
        <v>0</v>
      </c>
    </row>
    <row r="1465" spans="1:9" s="2" customFormat="1" hidden="1" x14ac:dyDescent="0.2">
      <c r="A1465" s="83"/>
      <c r="B1465" s="95"/>
      <c r="C1465" s="21"/>
      <c r="D1465" s="21"/>
      <c r="E1465" s="21"/>
      <c r="F1465" s="21"/>
      <c r="G1465" s="21"/>
      <c r="H1465" s="22"/>
      <c r="I1465" s="3">
        <f t="shared" si="779"/>
        <v>0</v>
      </c>
    </row>
    <row r="1466" spans="1:9" s="2" customFormat="1" hidden="1" x14ac:dyDescent="0.2">
      <c r="A1466" s="26" t="s">
        <v>56</v>
      </c>
      <c r="B1466" s="63"/>
      <c r="C1466" s="24">
        <v>0</v>
      </c>
      <c r="D1466" s="24">
        <f t="shared" ref="D1466:H1466" si="786">D1416-D1437</f>
        <v>0</v>
      </c>
      <c r="E1466" s="24">
        <f t="shared" si="786"/>
        <v>0</v>
      </c>
      <c r="F1466" s="24">
        <f t="shared" si="786"/>
        <v>0</v>
      </c>
      <c r="G1466" s="24">
        <f t="shared" si="786"/>
        <v>0</v>
      </c>
      <c r="H1466" s="25">
        <f t="shared" si="786"/>
        <v>0</v>
      </c>
      <c r="I1466" s="3">
        <f t="shared" si="779"/>
        <v>0</v>
      </c>
    </row>
    <row r="1467" spans="1:9" s="6" customFormat="1" ht="25.5" hidden="1" x14ac:dyDescent="0.2">
      <c r="A1467" s="77" t="s">
        <v>68</v>
      </c>
      <c r="B1467" s="78"/>
      <c r="C1467" s="79">
        <f t="shared" ref="C1467:H1467" si="787">C1468</f>
        <v>0</v>
      </c>
      <c r="D1467" s="79">
        <f t="shared" si="787"/>
        <v>0</v>
      </c>
      <c r="E1467" s="79">
        <f t="shared" si="787"/>
        <v>0</v>
      </c>
      <c r="F1467" s="79">
        <f t="shared" si="787"/>
        <v>0</v>
      </c>
      <c r="G1467" s="79">
        <f t="shared" si="787"/>
        <v>0</v>
      </c>
      <c r="H1467" s="80">
        <f t="shared" si="787"/>
        <v>0</v>
      </c>
      <c r="I1467" s="3">
        <f t="shared" si="779"/>
        <v>0</v>
      </c>
    </row>
    <row r="1468" spans="1:9" s="2" customFormat="1" hidden="1" x14ac:dyDescent="0.2">
      <c r="A1468" s="33" t="s">
        <v>61</v>
      </c>
      <c r="B1468" s="64"/>
      <c r="C1468" s="34">
        <f t="shared" ref="C1468:H1468" si="788">SUM(C1469,C1470,C1471,C1475)</f>
        <v>0</v>
      </c>
      <c r="D1468" s="34">
        <f t="shared" si="788"/>
        <v>0</v>
      </c>
      <c r="E1468" s="34">
        <f t="shared" si="788"/>
        <v>0</v>
      </c>
      <c r="F1468" s="34">
        <f t="shared" si="788"/>
        <v>0</v>
      </c>
      <c r="G1468" s="34">
        <f t="shared" si="788"/>
        <v>0</v>
      </c>
      <c r="H1468" s="35">
        <f t="shared" si="788"/>
        <v>0</v>
      </c>
      <c r="I1468" s="3">
        <f t="shared" si="779"/>
        <v>0</v>
      </c>
    </row>
    <row r="1469" spans="1:9" s="2" customFormat="1" hidden="1" x14ac:dyDescent="0.2">
      <c r="A1469" s="20" t="s">
        <v>6</v>
      </c>
      <c r="B1469" s="48"/>
      <c r="C1469" s="21"/>
      <c r="D1469" s="21"/>
      <c r="E1469" s="21">
        <f>SUM(C1469,D1469)</f>
        <v>0</v>
      </c>
      <c r="F1469" s="21"/>
      <c r="G1469" s="21"/>
      <c r="H1469" s="22"/>
      <c r="I1469" s="3">
        <f t="shared" si="779"/>
        <v>0</v>
      </c>
    </row>
    <row r="1470" spans="1:9" s="2" customFormat="1" hidden="1" x14ac:dyDescent="0.2">
      <c r="A1470" s="20" t="s">
        <v>7</v>
      </c>
      <c r="B1470" s="94"/>
      <c r="C1470" s="21">
        <v>0</v>
      </c>
      <c r="D1470" s="21"/>
      <c r="E1470" s="21">
        <f t="shared" ref="E1470" si="789">SUM(C1470,D1470)</f>
        <v>0</v>
      </c>
      <c r="F1470" s="21"/>
      <c r="G1470" s="21"/>
      <c r="H1470" s="22"/>
      <c r="I1470" s="3">
        <f t="shared" si="779"/>
        <v>0</v>
      </c>
    </row>
    <row r="1471" spans="1:9" s="2" customFormat="1" hidden="1" x14ac:dyDescent="0.2">
      <c r="A1471" s="23" t="s">
        <v>111</v>
      </c>
      <c r="B1471" s="49" t="s">
        <v>103</v>
      </c>
      <c r="C1471" s="24">
        <f>SUM(C1472:C1474)</f>
        <v>0</v>
      </c>
      <c r="D1471" s="24">
        <f>SUM(D1472:D1474)</f>
        <v>0</v>
      </c>
      <c r="E1471" s="24">
        <f>SUM(C1471,D1471)</f>
        <v>0</v>
      </c>
      <c r="F1471" s="24">
        <f t="shared" ref="F1471" si="790">SUM(F1472:F1474)</f>
        <v>0</v>
      </c>
      <c r="G1471" s="24">
        <f t="shared" ref="G1471:H1471" si="791">SUM(G1472:G1474)</f>
        <v>0</v>
      </c>
      <c r="H1471" s="25">
        <f t="shared" si="791"/>
        <v>0</v>
      </c>
      <c r="I1471" s="3">
        <f t="shared" si="779"/>
        <v>0</v>
      </c>
    </row>
    <row r="1472" spans="1:9" s="2" customFormat="1" hidden="1" x14ac:dyDescent="0.2">
      <c r="A1472" s="109" t="s">
        <v>104</v>
      </c>
      <c r="B1472" s="48" t="s">
        <v>105</v>
      </c>
      <c r="C1472" s="21"/>
      <c r="D1472" s="21"/>
      <c r="E1472" s="21">
        <f t="shared" ref="E1472:E1474" si="792">SUM(C1472,D1472)</f>
        <v>0</v>
      </c>
      <c r="F1472" s="21"/>
      <c r="G1472" s="21"/>
      <c r="H1472" s="22"/>
      <c r="I1472" s="3">
        <f t="shared" si="779"/>
        <v>0</v>
      </c>
    </row>
    <row r="1473" spans="1:9" s="2" customFormat="1" hidden="1" x14ac:dyDescent="0.2">
      <c r="A1473" s="109" t="s">
        <v>106</v>
      </c>
      <c r="B1473" s="48" t="s">
        <v>107</v>
      </c>
      <c r="C1473" s="21"/>
      <c r="D1473" s="21"/>
      <c r="E1473" s="21">
        <f t="shared" si="792"/>
        <v>0</v>
      </c>
      <c r="F1473" s="21"/>
      <c r="G1473" s="21"/>
      <c r="H1473" s="22"/>
      <c r="I1473" s="3">
        <f t="shared" si="779"/>
        <v>0</v>
      </c>
    </row>
    <row r="1474" spans="1:9" s="2" customFormat="1" hidden="1" x14ac:dyDescent="0.2">
      <c r="A1474" s="109" t="s">
        <v>108</v>
      </c>
      <c r="B1474" s="48" t="s">
        <v>109</v>
      </c>
      <c r="C1474" s="21"/>
      <c r="D1474" s="21"/>
      <c r="E1474" s="21">
        <f t="shared" si="792"/>
        <v>0</v>
      </c>
      <c r="F1474" s="21"/>
      <c r="G1474" s="21"/>
      <c r="H1474" s="22"/>
      <c r="I1474" s="3">
        <f t="shared" si="779"/>
        <v>0</v>
      </c>
    </row>
    <row r="1475" spans="1:9" s="2" customFormat="1" ht="25.5" hidden="1" x14ac:dyDescent="0.2">
      <c r="A1475" s="23" t="s">
        <v>9</v>
      </c>
      <c r="B1475" s="49" t="s">
        <v>10</v>
      </c>
      <c r="C1475" s="24">
        <f t="shared" ref="C1475:H1475" si="793">SUM(C1476,C1480,C1484)</f>
        <v>0</v>
      </c>
      <c r="D1475" s="24">
        <f t="shared" si="793"/>
        <v>0</v>
      </c>
      <c r="E1475" s="24">
        <f t="shared" si="793"/>
        <v>0</v>
      </c>
      <c r="F1475" s="24">
        <f t="shared" si="793"/>
        <v>0</v>
      </c>
      <c r="G1475" s="24">
        <f t="shared" si="793"/>
        <v>0</v>
      </c>
      <c r="H1475" s="25">
        <f t="shared" si="793"/>
        <v>0</v>
      </c>
      <c r="I1475" s="3">
        <f t="shared" si="779"/>
        <v>0</v>
      </c>
    </row>
    <row r="1476" spans="1:9" s="2" customFormat="1" hidden="1" x14ac:dyDescent="0.2">
      <c r="A1476" s="26" t="s">
        <v>11</v>
      </c>
      <c r="B1476" s="50" t="s">
        <v>12</v>
      </c>
      <c r="C1476" s="24">
        <v>0</v>
      </c>
      <c r="D1476" s="24">
        <f t="shared" ref="D1476:H1476" si="794">SUM(D1477:D1479)</f>
        <v>0</v>
      </c>
      <c r="E1476" s="24">
        <f t="shared" si="794"/>
        <v>0</v>
      </c>
      <c r="F1476" s="24">
        <f t="shared" si="794"/>
        <v>0</v>
      </c>
      <c r="G1476" s="24">
        <f t="shared" si="794"/>
        <v>0</v>
      </c>
      <c r="H1476" s="25">
        <f t="shared" si="794"/>
        <v>0</v>
      </c>
      <c r="I1476" s="3">
        <f t="shared" si="779"/>
        <v>0</v>
      </c>
    </row>
    <row r="1477" spans="1:9" s="2" customFormat="1" hidden="1" x14ac:dyDescent="0.2">
      <c r="A1477" s="27" t="s">
        <v>13</v>
      </c>
      <c r="B1477" s="51" t="s">
        <v>14</v>
      </c>
      <c r="C1477" s="21">
        <v>0</v>
      </c>
      <c r="D1477" s="21"/>
      <c r="E1477" s="21">
        <f t="shared" ref="E1477:E1479" si="795">SUM(C1477,D1477)</f>
        <v>0</v>
      </c>
      <c r="F1477" s="21"/>
      <c r="G1477" s="21"/>
      <c r="H1477" s="22"/>
      <c r="I1477" s="3">
        <f t="shared" si="779"/>
        <v>0</v>
      </c>
    </row>
    <row r="1478" spans="1:9" s="2" customFormat="1" hidden="1" x14ac:dyDescent="0.2">
      <c r="A1478" s="27" t="s">
        <v>15</v>
      </c>
      <c r="B1478" s="52" t="s">
        <v>16</v>
      </c>
      <c r="C1478" s="21">
        <v>0</v>
      </c>
      <c r="D1478" s="21"/>
      <c r="E1478" s="21">
        <f t="shared" si="795"/>
        <v>0</v>
      </c>
      <c r="F1478" s="21"/>
      <c r="G1478" s="21"/>
      <c r="H1478" s="22"/>
      <c r="I1478" s="3">
        <f t="shared" si="779"/>
        <v>0</v>
      </c>
    </row>
    <row r="1479" spans="1:9" s="2" customFormat="1" hidden="1" x14ac:dyDescent="0.2">
      <c r="A1479" s="27" t="s">
        <v>17</v>
      </c>
      <c r="B1479" s="52" t="s">
        <v>18</v>
      </c>
      <c r="C1479" s="21">
        <v>0</v>
      </c>
      <c r="D1479" s="21"/>
      <c r="E1479" s="21">
        <f t="shared" si="795"/>
        <v>0</v>
      </c>
      <c r="F1479" s="21"/>
      <c r="G1479" s="21"/>
      <c r="H1479" s="22"/>
      <c r="I1479" s="3">
        <f t="shared" si="779"/>
        <v>0</v>
      </c>
    </row>
    <row r="1480" spans="1:9" s="2" customFormat="1" hidden="1" x14ac:dyDescent="0.2">
      <c r="A1480" s="26" t="s">
        <v>19</v>
      </c>
      <c r="B1480" s="53" t="s">
        <v>20</v>
      </c>
      <c r="C1480" s="24">
        <f t="shared" ref="C1480:H1480" si="796">SUM(C1481:C1483)</f>
        <v>0</v>
      </c>
      <c r="D1480" s="24">
        <f t="shared" si="796"/>
        <v>0</v>
      </c>
      <c r="E1480" s="24">
        <f t="shared" si="796"/>
        <v>0</v>
      </c>
      <c r="F1480" s="24">
        <f t="shared" si="796"/>
        <v>0</v>
      </c>
      <c r="G1480" s="24">
        <f t="shared" si="796"/>
        <v>0</v>
      </c>
      <c r="H1480" s="25">
        <f t="shared" si="796"/>
        <v>0</v>
      </c>
      <c r="I1480" s="3">
        <f t="shared" si="779"/>
        <v>0</v>
      </c>
    </row>
    <row r="1481" spans="1:9" s="2" customFormat="1" hidden="1" x14ac:dyDescent="0.2">
      <c r="A1481" s="27" t="s">
        <v>13</v>
      </c>
      <c r="B1481" s="52" t="s">
        <v>21</v>
      </c>
      <c r="C1481" s="21">
        <v>0</v>
      </c>
      <c r="D1481" s="21"/>
      <c r="E1481" s="21">
        <f t="shared" ref="E1481:E1483" si="797">SUM(C1481,D1481)</f>
        <v>0</v>
      </c>
      <c r="F1481" s="21"/>
      <c r="G1481" s="21"/>
      <c r="H1481" s="22"/>
      <c r="I1481" s="3">
        <f t="shared" si="779"/>
        <v>0</v>
      </c>
    </row>
    <row r="1482" spans="1:9" s="2" customFormat="1" hidden="1" x14ac:dyDescent="0.2">
      <c r="A1482" s="27" t="s">
        <v>15</v>
      </c>
      <c r="B1482" s="52" t="s">
        <v>22</v>
      </c>
      <c r="C1482" s="21"/>
      <c r="D1482" s="21"/>
      <c r="E1482" s="21">
        <f t="shared" si="797"/>
        <v>0</v>
      </c>
      <c r="F1482" s="21"/>
      <c r="G1482" s="21"/>
      <c r="H1482" s="22"/>
      <c r="I1482" s="3">
        <f t="shared" si="779"/>
        <v>0</v>
      </c>
    </row>
    <row r="1483" spans="1:9" s="2" customFormat="1" hidden="1" x14ac:dyDescent="0.2">
      <c r="A1483" s="27" t="s">
        <v>17</v>
      </c>
      <c r="B1483" s="52" t="s">
        <v>23</v>
      </c>
      <c r="C1483" s="21">
        <v>0</v>
      </c>
      <c r="D1483" s="21"/>
      <c r="E1483" s="21">
        <f t="shared" si="797"/>
        <v>0</v>
      </c>
      <c r="F1483" s="21"/>
      <c r="G1483" s="21"/>
      <c r="H1483" s="22"/>
      <c r="I1483" s="3">
        <f t="shared" si="779"/>
        <v>0</v>
      </c>
    </row>
    <row r="1484" spans="1:9" s="2" customFormat="1" hidden="1" x14ac:dyDescent="0.2">
      <c r="A1484" s="26" t="s">
        <v>24</v>
      </c>
      <c r="B1484" s="53" t="s">
        <v>25</v>
      </c>
      <c r="C1484" s="24">
        <v>0</v>
      </c>
      <c r="D1484" s="24">
        <f t="shared" ref="D1484:H1484" si="798">SUM(D1485:D1487)</f>
        <v>0</v>
      </c>
      <c r="E1484" s="24">
        <f t="shared" si="798"/>
        <v>0</v>
      </c>
      <c r="F1484" s="24">
        <f t="shared" si="798"/>
        <v>0</v>
      </c>
      <c r="G1484" s="24">
        <f t="shared" si="798"/>
        <v>0</v>
      </c>
      <c r="H1484" s="25">
        <f t="shared" si="798"/>
        <v>0</v>
      </c>
      <c r="I1484" s="3">
        <f t="shared" si="779"/>
        <v>0</v>
      </c>
    </row>
    <row r="1485" spans="1:9" s="2" customFormat="1" hidden="1" x14ac:dyDescent="0.2">
      <c r="A1485" s="27" t="s">
        <v>13</v>
      </c>
      <c r="B1485" s="52" t="s">
        <v>26</v>
      </c>
      <c r="C1485" s="21">
        <v>0</v>
      </c>
      <c r="D1485" s="21"/>
      <c r="E1485" s="21">
        <f t="shared" ref="E1485:E1487" si="799">SUM(C1485,D1485)</f>
        <v>0</v>
      </c>
      <c r="F1485" s="21"/>
      <c r="G1485" s="21"/>
      <c r="H1485" s="22"/>
      <c r="I1485" s="3">
        <f t="shared" si="779"/>
        <v>0</v>
      </c>
    </row>
    <row r="1486" spans="1:9" s="2" customFormat="1" hidden="1" x14ac:dyDescent="0.2">
      <c r="A1486" s="27" t="s">
        <v>15</v>
      </c>
      <c r="B1486" s="52" t="s">
        <v>27</v>
      </c>
      <c r="C1486" s="21">
        <v>0</v>
      </c>
      <c r="D1486" s="21"/>
      <c r="E1486" s="21">
        <f t="shared" si="799"/>
        <v>0</v>
      </c>
      <c r="F1486" s="21"/>
      <c r="G1486" s="21"/>
      <c r="H1486" s="22"/>
      <c r="I1486" s="3">
        <f t="shared" si="779"/>
        <v>0</v>
      </c>
    </row>
    <row r="1487" spans="1:9" s="2" customFormat="1" hidden="1" x14ac:dyDescent="0.2">
      <c r="A1487" s="27" t="s">
        <v>17</v>
      </c>
      <c r="B1487" s="52" t="s">
        <v>28</v>
      </c>
      <c r="C1487" s="21">
        <v>0</v>
      </c>
      <c r="D1487" s="21"/>
      <c r="E1487" s="21">
        <f t="shared" si="799"/>
        <v>0</v>
      </c>
      <c r="F1487" s="21"/>
      <c r="G1487" s="21"/>
      <c r="H1487" s="22"/>
      <c r="I1487" s="3">
        <f t="shared" si="779"/>
        <v>0</v>
      </c>
    </row>
    <row r="1488" spans="1:9" s="2" customFormat="1" hidden="1" x14ac:dyDescent="0.2">
      <c r="A1488" s="33" t="s">
        <v>80</v>
      </c>
      <c r="B1488" s="64"/>
      <c r="C1488" s="34">
        <f t="shared" ref="C1488:H1488" si="800">SUM(C1489,C1492,C1515)</f>
        <v>0</v>
      </c>
      <c r="D1488" s="34">
        <f t="shared" si="800"/>
        <v>0</v>
      </c>
      <c r="E1488" s="34">
        <f t="shared" si="800"/>
        <v>0</v>
      </c>
      <c r="F1488" s="34">
        <f t="shared" si="800"/>
        <v>0</v>
      </c>
      <c r="G1488" s="34">
        <f t="shared" si="800"/>
        <v>0</v>
      </c>
      <c r="H1488" s="35">
        <f t="shared" si="800"/>
        <v>0</v>
      </c>
      <c r="I1488" s="3">
        <f t="shared" si="779"/>
        <v>0</v>
      </c>
    </row>
    <row r="1489" spans="1:9" s="2" customFormat="1" hidden="1" x14ac:dyDescent="0.2">
      <c r="A1489" s="31" t="s">
        <v>30</v>
      </c>
      <c r="B1489" s="55">
        <v>20</v>
      </c>
      <c r="C1489" s="24">
        <v>0</v>
      </c>
      <c r="D1489" s="24">
        <f t="shared" ref="D1489:H1489" si="801">SUM(D1490)</f>
        <v>0</v>
      </c>
      <c r="E1489" s="24">
        <f t="shared" si="801"/>
        <v>0</v>
      </c>
      <c r="F1489" s="24">
        <f t="shared" si="801"/>
        <v>0</v>
      </c>
      <c r="G1489" s="24">
        <f t="shared" si="801"/>
        <v>0</v>
      </c>
      <c r="H1489" s="25">
        <f t="shared" si="801"/>
        <v>0</v>
      </c>
      <c r="I1489" s="3">
        <f t="shared" si="779"/>
        <v>0</v>
      </c>
    </row>
    <row r="1490" spans="1:9" s="2" customFormat="1" hidden="1" x14ac:dyDescent="0.2">
      <c r="A1490" s="27" t="s">
        <v>31</v>
      </c>
      <c r="B1490" s="56" t="s">
        <v>32</v>
      </c>
      <c r="C1490" s="21">
        <v>0</v>
      </c>
      <c r="D1490" s="21"/>
      <c r="E1490" s="21">
        <f>C1490+D1490</f>
        <v>0</v>
      </c>
      <c r="F1490" s="21"/>
      <c r="G1490" s="21"/>
      <c r="H1490" s="22"/>
      <c r="I1490" s="3">
        <f t="shared" si="779"/>
        <v>0</v>
      </c>
    </row>
    <row r="1491" spans="1:9" s="2" customFormat="1" hidden="1" x14ac:dyDescent="0.2">
      <c r="A1491" s="27"/>
      <c r="B1491" s="51"/>
      <c r="C1491" s="21"/>
      <c r="D1491" s="21"/>
      <c r="E1491" s="21"/>
      <c r="F1491" s="21"/>
      <c r="G1491" s="21"/>
      <c r="H1491" s="22"/>
      <c r="I1491" s="3">
        <f t="shared" si="779"/>
        <v>0</v>
      </c>
    </row>
    <row r="1492" spans="1:9" s="2" customFormat="1" ht="25.5" hidden="1" x14ac:dyDescent="0.2">
      <c r="A1492" s="110" t="s">
        <v>112</v>
      </c>
      <c r="B1492" s="57">
        <v>60</v>
      </c>
      <c r="C1492" s="24">
        <f t="shared" ref="C1492:H1492" si="802">SUM(C1493,C1500,C1507)</f>
        <v>0</v>
      </c>
      <c r="D1492" s="24">
        <f t="shared" si="802"/>
        <v>0</v>
      </c>
      <c r="E1492" s="24">
        <f t="shared" si="802"/>
        <v>0</v>
      </c>
      <c r="F1492" s="24">
        <f t="shared" si="802"/>
        <v>0</v>
      </c>
      <c r="G1492" s="24">
        <f t="shared" si="802"/>
        <v>0</v>
      </c>
      <c r="H1492" s="25">
        <f t="shared" si="802"/>
        <v>0</v>
      </c>
      <c r="I1492" s="3">
        <f t="shared" si="779"/>
        <v>0</v>
      </c>
    </row>
    <row r="1493" spans="1:9" s="2" customFormat="1" ht="25.5" hidden="1" x14ac:dyDescent="0.2">
      <c r="A1493" s="31" t="s">
        <v>113</v>
      </c>
      <c r="B1493" s="58" t="s">
        <v>118</v>
      </c>
      <c r="C1493" s="24">
        <v>0</v>
      </c>
      <c r="D1493" s="24">
        <f t="shared" ref="D1493:H1493" si="803">SUM(D1497,D1498,D1499)</f>
        <v>0</v>
      </c>
      <c r="E1493" s="24">
        <f t="shared" si="803"/>
        <v>0</v>
      </c>
      <c r="F1493" s="24">
        <f t="shared" si="803"/>
        <v>0</v>
      </c>
      <c r="G1493" s="24">
        <f t="shared" si="803"/>
        <v>0</v>
      </c>
      <c r="H1493" s="25">
        <f t="shared" si="803"/>
        <v>0</v>
      </c>
      <c r="I1493" s="3">
        <f t="shared" si="779"/>
        <v>0</v>
      </c>
    </row>
    <row r="1494" spans="1:9" s="2" customFormat="1" hidden="1" x14ac:dyDescent="0.2">
      <c r="A1494" s="32" t="s">
        <v>1</v>
      </c>
      <c r="B1494" s="59"/>
      <c r="C1494" s="24"/>
      <c r="D1494" s="24"/>
      <c r="E1494" s="24"/>
      <c r="F1494" s="24"/>
      <c r="G1494" s="24"/>
      <c r="H1494" s="25"/>
      <c r="I1494" s="3">
        <f t="shared" si="779"/>
        <v>0</v>
      </c>
    </row>
    <row r="1495" spans="1:9" s="2" customFormat="1" hidden="1" x14ac:dyDescent="0.2">
      <c r="A1495" s="32" t="s">
        <v>36</v>
      </c>
      <c r="B1495" s="59"/>
      <c r="C1495" s="24">
        <v>0</v>
      </c>
      <c r="D1495" s="24">
        <f t="shared" ref="D1495:H1495" si="804">D1497+D1498+D1499-D1496</f>
        <v>0</v>
      </c>
      <c r="E1495" s="24">
        <f t="shared" si="804"/>
        <v>0</v>
      </c>
      <c r="F1495" s="24">
        <f t="shared" si="804"/>
        <v>0</v>
      </c>
      <c r="G1495" s="24">
        <f t="shared" si="804"/>
        <v>0</v>
      </c>
      <c r="H1495" s="25">
        <f t="shared" si="804"/>
        <v>0</v>
      </c>
      <c r="I1495" s="3">
        <f t="shared" si="779"/>
        <v>0</v>
      </c>
    </row>
    <row r="1496" spans="1:9" s="2" customFormat="1" hidden="1" x14ac:dyDescent="0.2">
      <c r="A1496" s="32" t="s">
        <v>37</v>
      </c>
      <c r="B1496" s="59"/>
      <c r="C1496" s="24">
        <v>0</v>
      </c>
      <c r="D1496" s="24"/>
      <c r="E1496" s="24">
        <f t="shared" ref="E1496:E1499" si="805">C1496+D1496</f>
        <v>0</v>
      </c>
      <c r="F1496" s="24"/>
      <c r="G1496" s="24"/>
      <c r="H1496" s="25"/>
      <c r="I1496" s="3">
        <f t="shared" si="779"/>
        <v>0</v>
      </c>
    </row>
    <row r="1497" spans="1:9" s="2" customFormat="1" hidden="1" x14ac:dyDescent="0.2">
      <c r="A1497" s="20" t="s">
        <v>114</v>
      </c>
      <c r="B1497" s="60" t="s">
        <v>115</v>
      </c>
      <c r="C1497" s="21">
        <v>0</v>
      </c>
      <c r="D1497" s="21"/>
      <c r="E1497" s="21">
        <f t="shared" si="805"/>
        <v>0</v>
      </c>
      <c r="F1497" s="21"/>
      <c r="G1497" s="21"/>
      <c r="H1497" s="22"/>
      <c r="I1497" s="3">
        <f t="shared" si="779"/>
        <v>0</v>
      </c>
    </row>
    <row r="1498" spans="1:9" s="2" customFormat="1" hidden="1" x14ac:dyDescent="0.2">
      <c r="A1498" s="20" t="s">
        <v>106</v>
      </c>
      <c r="B1498" s="60" t="s">
        <v>116</v>
      </c>
      <c r="C1498" s="21">
        <v>0</v>
      </c>
      <c r="D1498" s="21"/>
      <c r="E1498" s="21">
        <f t="shared" si="805"/>
        <v>0</v>
      </c>
      <c r="F1498" s="21"/>
      <c r="G1498" s="21"/>
      <c r="H1498" s="22"/>
      <c r="I1498" s="3">
        <f t="shared" si="779"/>
        <v>0</v>
      </c>
    </row>
    <row r="1499" spans="1:9" s="2" customFormat="1" hidden="1" x14ac:dyDescent="0.2">
      <c r="A1499" s="20" t="s">
        <v>108</v>
      </c>
      <c r="B1499" s="61" t="s">
        <v>117</v>
      </c>
      <c r="C1499" s="21">
        <v>0</v>
      </c>
      <c r="D1499" s="21"/>
      <c r="E1499" s="21">
        <f t="shared" si="805"/>
        <v>0</v>
      </c>
      <c r="F1499" s="21"/>
      <c r="G1499" s="21"/>
      <c r="H1499" s="22"/>
      <c r="I1499" s="3">
        <f t="shared" si="779"/>
        <v>0</v>
      </c>
    </row>
    <row r="1500" spans="1:9" s="2" customFormat="1" hidden="1" x14ac:dyDescent="0.2">
      <c r="A1500" s="31" t="s">
        <v>44</v>
      </c>
      <c r="B1500" s="62" t="s">
        <v>45</v>
      </c>
      <c r="C1500" s="24">
        <f t="shared" ref="C1500:H1500" si="806">SUM(C1504,C1505,C1506)</f>
        <v>0</v>
      </c>
      <c r="D1500" s="24">
        <f t="shared" si="806"/>
        <v>0</v>
      </c>
      <c r="E1500" s="24">
        <f t="shared" si="806"/>
        <v>0</v>
      </c>
      <c r="F1500" s="24">
        <f t="shared" si="806"/>
        <v>0</v>
      </c>
      <c r="G1500" s="24">
        <f t="shared" si="806"/>
        <v>0</v>
      </c>
      <c r="H1500" s="25">
        <f t="shared" si="806"/>
        <v>0</v>
      </c>
      <c r="I1500" s="3">
        <f t="shared" si="779"/>
        <v>0</v>
      </c>
    </row>
    <row r="1501" spans="1:9" s="2" customFormat="1" hidden="1" x14ac:dyDescent="0.2">
      <c r="A1501" s="82" t="s">
        <v>1</v>
      </c>
      <c r="B1501" s="62"/>
      <c r="C1501" s="24"/>
      <c r="D1501" s="24"/>
      <c r="E1501" s="24"/>
      <c r="F1501" s="24"/>
      <c r="G1501" s="24"/>
      <c r="H1501" s="25"/>
      <c r="I1501" s="3">
        <f t="shared" si="779"/>
        <v>0</v>
      </c>
    </row>
    <row r="1502" spans="1:9" s="2" customFormat="1" hidden="1" x14ac:dyDescent="0.2">
      <c r="A1502" s="32" t="s">
        <v>36</v>
      </c>
      <c r="B1502" s="59"/>
      <c r="C1502" s="24">
        <f t="shared" ref="C1502:H1502" si="807">C1504+C1505+C1506-C1503</f>
        <v>0</v>
      </c>
      <c r="D1502" s="24">
        <f t="shared" si="807"/>
        <v>0</v>
      </c>
      <c r="E1502" s="24">
        <f t="shared" si="807"/>
        <v>0</v>
      </c>
      <c r="F1502" s="24">
        <f t="shared" si="807"/>
        <v>0</v>
      </c>
      <c r="G1502" s="24">
        <f t="shared" si="807"/>
        <v>0</v>
      </c>
      <c r="H1502" s="25">
        <f t="shared" si="807"/>
        <v>0</v>
      </c>
      <c r="I1502" s="3">
        <f t="shared" si="779"/>
        <v>0</v>
      </c>
    </row>
    <row r="1503" spans="1:9" s="2" customFormat="1" hidden="1" x14ac:dyDescent="0.2">
      <c r="A1503" s="32" t="s">
        <v>37</v>
      </c>
      <c r="B1503" s="59"/>
      <c r="C1503" s="24"/>
      <c r="D1503" s="24"/>
      <c r="E1503" s="24">
        <f t="shared" ref="E1503:E1506" si="808">C1503+D1503</f>
        <v>0</v>
      </c>
      <c r="F1503" s="24"/>
      <c r="G1503" s="24"/>
      <c r="H1503" s="25"/>
      <c r="I1503" s="3">
        <f t="shared" si="779"/>
        <v>0</v>
      </c>
    </row>
    <row r="1504" spans="1:9" s="2" customFormat="1" hidden="1" x14ac:dyDescent="0.2">
      <c r="A1504" s="20" t="s">
        <v>38</v>
      </c>
      <c r="B1504" s="61" t="s">
        <v>46</v>
      </c>
      <c r="C1504" s="21"/>
      <c r="D1504" s="21"/>
      <c r="E1504" s="21">
        <f t="shared" si="808"/>
        <v>0</v>
      </c>
      <c r="F1504" s="21"/>
      <c r="G1504" s="21"/>
      <c r="H1504" s="22"/>
      <c r="I1504" s="3">
        <f t="shared" si="779"/>
        <v>0</v>
      </c>
    </row>
    <row r="1505" spans="1:9" s="2" customFormat="1" hidden="1" x14ac:dyDescent="0.2">
      <c r="A1505" s="20" t="s">
        <v>40</v>
      </c>
      <c r="B1505" s="61" t="s">
        <v>47</v>
      </c>
      <c r="C1505" s="21"/>
      <c r="D1505" s="21"/>
      <c r="E1505" s="21">
        <f t="shared" si="808"/>
        <v>0</v>
      </c>
      <c r="F1505" s="21"/>
      <c r="G1505" s="21"/>
      <c r="H1505" s="22"/>
      <c r="I1505" s="3">
        <f t="shared" si="779"/>
        <v>0</v>
      </c>
    </row>
    <row r="1506" spans="1:9" s="2" customFormat="1" hidden="1" x14ac:dyDescent="0.2">
      <c r="A1506" s="20" t="s">
        <v>42</v>
      </c>
      <c r="B1506" s="61" t="s">
        <v>48</v>
      </c>
      <c r="C1506" s="21">
        <v>0</v>
      </c>
      <c r="D1506" s="21"/>
      <c r="E1506" s="21">
        <f t="shared" si="808"/>
        <v>0</v>
      </c>
      <c r="F1506" s="21"/>
      <c r="G1506" s="21"/>
      <c r="H1506" s="22"/>
      <c r="I1506" s="3">
        <f t="shared" si="779"/>
        <v>0</v>
      </c>
    </row>
    <row r="1507" spans="1:9" s="2" customFormat="1" hidden="1" x14ac:dyDescent="0.2">
      <c r="A1507" s="31" t="s">
        <v>49</v>
      </c>
      <c r="B1507" s="63" t="s">
        <v>50</v>
      </c>
      <c r="C1507" s="24">
        <v>0</v>
      </c>
      <c r="D1507" s="24">
        <f t="shared" ref="D1507:H1507" si="809">SUM(D1511,D1512,D1513)</f>
        <v>0</v>
      </c>
      <c r="E1507" s="24">
        <f t="shared" si="809"/>
        <v>0</v>
      </c>
      <c r="F1507" s="24">
        <f t="shared" si="809"/>
        <v>0</v>
      </c>
      <c r="G1507" s="24">
        <f t="shared" si="809"/>
        <v>0</v>
      </c>
      <c r="H1507" s="25">
        <f t="shared" si="809"/>
        <v>0</v>
      </c>
      <c r="I1507" s="3">
        <f t="shared" si="779"/>
        <v>0</v>
      </c>
    </row>
    <row r="1508" spans="1:9" s="2" customFormat="1" hidden="1" x14ac:dyDescent="0.2">
      <c r="A1508" s="82" t="s">
        <v>1</v>
      </c>
      <c r="B1508" s="63"/>
      <c r="C1508" s="24"/>
      <c r="D1508" s="24"/>
      <c r="E1508" s="24"/>
      <c r="F1508" s="24"/>
      <c r="G1508" s="24"/>
      <c r="H1508" s="25"/>
      <c r="I1508" s="3">
        <f t="shared" si="779"/>
        <v>0</v>
      </c>
    </row>
    <row r="1509" spans="1:9" s="2" customFormat="1" hidden="1" x14ac:dyDescent="0.2">
      <c r="A1509" s="32" t="s">
        <v>36</v>
      </c>
      <c r="B1509" s="59"/>
      <c r="C1509" s="24">
        <v>0</v>
      </c>
      <c r="D1509" s="24">
        <f t="shared" ref="D1509:H1509" si="810">D1511+D1512+D1513-D1510</f>
        <v>0</v>
      </c>
      <c r="E1509" s="24">
        <f t="shared" si="810"/>
        <v>0</v>
      </c>
      <c r="F1509" s="24">
        <f t="shared" si="810"/>
        <v>0</v>
      </c>
      <c r="G1509" s="24">
        <f t="shared" si="810"/>
        <v>0</v>
      </c>
      <c r="H1509" s="25">
        <f t="shared" si="810"/>
        <v>0</v>
      </c>
      <c r="I1509" s="3">
        <f t="shared" si="779"/>
        <v>0</v>
      </c>
    </row>
    <row r="1510" spans="1:9" s="2" customFormat="1" hidden="1" x14ac:dyDescent="0.2">
      <c r="A1510" s="32" t="s">
        <v>37</v>
      </c>
      <c r="B1510" s="59"/>
      <c r="C1510" s="24">
        <v>0</v>
      </c>
      <c r="D1510" s="24"/>
      <c r="E1510" s="24">
        <f t="shared" ref="E1510:E1513" si="811">C1510+D1510</f>
        <v>0</v>
      </c>
      <c r="F1510" s="24"/>
      <c r="G1510" s="24"/>
      <c r="H1510" s="25"/>
      <c r="I1510" s="3">
        <f t="shared" si="779"/>
        <v>0</v>
      </c>
    </row>
    <row r="1511" spans="1:9" s="2" customFormat="1" hidden="1" x14ac:dyDescent="0.2">
      <c r="A1511" s="20" t="s">
        <v>38</v>
      </c>
      <c r="B1511" s="61" t="s">
        <v>51</v>
      </c>
      <c r="C1511" s="21">
        <v>0</v>
      </c>
      <c r="D1511" s="21"/>
      <c r="E1511" s="21">
        <f t="shared" si="811"/>
        <v>0</v>
      </c>
      <c r="F1511" s="21"/>
      <c r="G1511" s="21"/>
      <c r="H1511" s="22"/>
      <c r="I1511" s="3">
        <f t="shared" ref="I1511:I1574" si="812">SUM(E1511:H1511)</f>
        <v>0</v>
      </c>
    </row>
    <row r="1512" spans="1:9" s="2" customFormat="1" hidden="1" x14ac:dyDescent="0.2">
      <c r="A1512" s="20" t="s">
        <v>40</v>
      </c>
      <c r="B1512" s="61" t="s">
        <v>52</v>
      </c>
      <c r="C1512" s="21">
        <v>0</v>
      </c>
      <c r="D1512" s="21"/>
      <c r="E1512" s="21">
        <f t="shared" si="811"/>
        <v>0</v>
      </c>
      <c r="F1512" s="21"/>
      <c r="G1512" s="21"/>
      <c r="H1512" s="22"/>
      <c r="I1512" s="3">
        <f t="shared" si="812"/>
        <v>0</v>
      </c>
    </row>
    <row r="1513" spans="1:9" s="2" customFormat="1" hidden="1" x14ac:dyDescent="0.2">
      <c r="A1513" s="20" t="s">
        <v>42</v>
      </c>
      <c r="B1513" s="61" t="s">
        <v>53</v>
      </c>
      <c r="C1513" s="21">
        <v>0</v>
      </c>
      <c r="D1513" s="21"/>
      <c r="E1513" s="21">
        <f t="shared" si="811"/>
        <v>0</v>
      </c>
      <c r="F1513" s="21"/>
      <c r="G1513" s="21"/>
      <c r="H1513" s="22"/>
      <c r="I1513" s="3">
        <f t="shared" si="812"/>
        <v>0</v>
      </c>
    </row>
    <row r="1514" spans="1:9" s="2" customFormat="1" hidden="1" x14ac:dyDescent="0.2">
      <c r="A1514" s="83"/>
      <c r="B1514" s="95"/>
      <c r="C1514" s="21"/>
      <c r="D1514" s="21"/>
      <c r="E1514" s="21"/>
      <c r="F1514" s="21"/>
      <c r="G1514" s="21"/>
      <c r="H1514" s="22"/>
      <c r="I1514" s="3">
        <f t="shared" si="812"/>
        <v>0</v>
      </c>
    </row>
    <row r="1515" spans="1:9" s="2" customFormat="1" hidden="1" x14ac:dyDescent="0.2">
      <c r="A1515" s="26" t="s">
        <v>54</v>
      </c>
      <c r="B1515" s="63" t="s">
        <v>55</v>
      </c>
      <c r="C1515" s="24">
        <v>0</v>
      </c>
      <c r="D1515" s="24"/>
      <c r="E1515" s="24">
        <f>C1515+D1515</f>
        <v>0</v>
      </c>
      <c r="F1515" s="24"/>
      <c r="G1515" s="24"/>
      <c r="H1515" s="25"/>
      <c r="I1515" s="3">
        <f t="shared" si="812"/>
        <v>0</v>
      </c>
    </row>
    <row r="1516" spans="1:9" s="2" customFormat="1" hidden="1" x14ac:dyDescent="0.2">
      <c r="A1516" s="83"/>
      <c r="B1516" s="95"/>
      <c r="C1516" s="21"/>
      <c r="D1516" s="21"/>
      <c r="E1516" s="21"/>
      <c r="F1516" s="21"/>
      <c r="G1516" s="21"/>
      <c r="H1516" s="22"/>
      <c r="I1516" s="3">
        <f t="shared" si="812"/>
        <v>0</v>
      </c>
    </row>
    <row r="1517" spans="1:9" s="2" customFormat="1" hidden="1" x14ac:dyDescent="0.2">
      <c r="A1517" s="26" t="s">
        <v>56</v>
      </c>
      <c r="B1517" s="63"/>
      <c r="C1517" s="24">
        <v>0</v>
      </c>
      <c r="D1517" s="24">
        <f t="shared" ref="D1517:H1517" si="813">D1467-D1488</f>
        <v>0</v>
      </c>
      <c r="E1517" s="24">
        <f t="shared" si="813"/>
        <v>0</v>
      </c>
      <c r="F1517" s="24">
        <f t="shared" si="813"/>
        <v>0</v>
      </c>
      <c r="G1517" s="24">
        <f t="shared" si="813"/>
        <v>0</v>
      </c>
      <c r="H1517" s="25">
        <f t="shared" si="813"/>
        <v>0</v>
      </c>
      <c r="I1517" s="3">
        <f t="shared" si="812"/>
        <v>0</v>
      </c>
    </row>
    <row r="1518" spans="1:9" s="2" customFormat="1" hidden="1" x14ac:dyDescent="0.2">
      <c r="A1518" s="81"/>
      <c r="B1518" s="95"/>
      <c r="C1518" s="21"/>
      <c r="D1518" s="21"/>
      <c r="E1518" s="21"/>
      <c r="F1518" s="21"/>
      <c r="G1518" s="21"/>
      <c r="H1518" s="22"/>
      <c r="I1518" s="3">
        <f t="shared" si="812"/>
        <v>0</v>
      </c>
    </row>
    <row r="1519" spans="1:9" s="6" customFormat="1" hidden="1" x14ac:dyDescent="0.2">
      <c r="A1519" s="77" t="s">
        <v>99</v>
      </c>
      <c r="B1519" s="78"/>
      <c r="C1519" s="79">
        <f t="shared" ref="C1519:H1519" si="814">C1520</f>
        <v>0</v>
      </c>
      <c r="D1519" s="79">
        <f t="shared" si="814"/>
        <v>0</v>
      </c>
      <c r="E1519" s="79">
        <f t="shared" si="814"/>
        <v>0</v>
      </c>
      <c r="F1519" s="79">
        <f t="shared" si="814"/>
        <v>0</v>
      </c>
      <c r="G1519" s="79">
        <f t="shared" si="814"/>
        <v>0</v>
      </c>
      <c r="H1519" s="80">
        <f t="shared" si="814"/>
        <v>0</v>
      </c>
      <c r="I1519" s="3">
        <f t="shared" si="812"/>
        <v>0</v>
      </c>
    </row>
    <row r="1520" spans="1:9" s="2" customFormat="1" hidden="1" x14ac:dyDescent="0.2">
      <c r="A1520" s="33" t="s">
        <v>61</v>
      </c>
      <c r="B1520" s="64"/>
      <c r="C1520" s="34">
        <f t="shared" ref="C1520:H1520" si="815">SUM(C1521,C1522,C1523,C1527)</f>
        <v>0</v>
      </c>
      <c r="D1520" s="34">
        <f t="shared" si="815"/>
        <v>0</v>
      </c>
      <c r="E1520" s="34">
        <f t="shared" si="815"/>
        <v>0</v>
      </c>
      <c r="F1520" s="34">
        <f t="shared" si="815"/>
        <v>0</v>
      </c>
      <c r="G1520" s="34">
        <f t="shared" si="815"/>
        <v>0</v>
      </c>
      <c r="H1520" s="35">
        <f t="shared" si="815"/>
        <v>0</v>
      </c>
      <c r="I1520" s="3">
        <f t="shared" si="812"/>
        <v>0</v>
      </c>
    </row>
    <row r="1521" spans="1:9" s="2" customFormat="1" hidden="1" x14ac:dyDescent="0.2">
      <c r="A1521" s="20" t="s">
        <v>6</v>
      </c>
      <c r="B1521" s="48"/>
      <c r="C1521" s="21"/>
      <c r="D1521" s="21"/>
      <c r="E1521" s="21">
        <f>SUM(C1521,D1521)</f>
        <v>0</v>
      </c>
      <c r="F1521" s="21"/>
      <c r="G1521" s="21"/>
      <c r="H1521" s="22"/>
      <c r="I1521" s="3">
        <f t="shared" si="812"/>
        <v>0</v>
      </c>
    </row>
    <row r="1522" spans="1:9" s="2" customFormat="1" hidden="1" x14ac:dyDescent="0.2">
      <c r="A1522" s="20" t="s">
        <v>7</v>
      </c>
      <c r="B1522" s="94"/>
      <c r="C1522" s="21">
        <v>0</v>
      </c>
      <c r="D1522" s="21"/>
      <c r="E1522" s="21">
        <f t="shared" ref="E1522" si="816">SUM(C1522,D1522)</f>
        <v>0</v>
      </c>
      <c r="F1522" s="21"/>
      <c r="G1522" s="21"/>
      <c r="H1522" s="22"/>
      <c r="I1522" s="3">
        <f t="shared" si="812"/>
        <v>0</v>
      </c>
    </row>
    <row r="1523" spans="1:9" s="2" customFormat="1" hidden="1" x14ac:dyDescent="0.2">
      <c r="A1523" s="23" t="s">
        <v>111</v>
      </c>
      <c r="B1523" s="49" t="s">
        <v>103</v>
      </c>
      <c r="C1523" s="24">
        <f>SUM(C1524:C1526)</f>
        <v>0</v>
      </c>
      <c r="D1523" s="24">
        <f>SUM(D1524:D1526)</f>
        <v>0</v>
      </c>
      <c r="E1523" s="24">
        <f>SUM(C1523,D1523)</f>
        <v>0</v>
      </c>
      <c r="F1523" s="24">
        <f t="shared" ref="F1523" si="817">SUM(F1524:F1526)</f>
        <v>0</v>
      </c>
      <c r="G1523" s="24">
        <f t="shared" ref="G1523:H1523" si="818">SUM(G1524:G1526)</f>
        <v>0</v>
      </c>
      <c r="H1523" s="25">
        <f t="shared" si="818"/>
        <v>0</v>
      </c>
      <c r="I1523" s="3">
        <f t="shared" si="812"/>
        <v>0</v>
      </c>
    </row>
    <row r="1524" spans="1:9" s="2" customFormat="1" hidden="1" x14ac:dyDescent="0.2">
      <c r="A1524" s="109" t="s">
        <v>104</v>
      </c>
      <c r="B1524" s="48" t="s">
        <v>105</v>
      </c>
      <c r="C1524" s="21"/>
      <c r="D1524" s="21"/>
      <c r="E1524" s="21">
        <f t="shared" ref="E1524:E1526" si="819">SUM(C1524,D1524)</f>
        <v>0</v>
      </c>
      <c r="F1524" s="21"/>
      <c r="G1524" s="21"/>
      <c r="H1524" s="22"/>
      <c r="I1524" s="3">
        <f t="shared" si="812"/>
        <v>0</v>
      </c>
    </row>
    <row r="1525" spans="1:9" s="2" customFormat="1" hidden="1" x14ac:dyDescent="0.2">
      <c r="A1525" s="109" t="s">
        <v>106</v>
      </c>
      <c r="B1525" s="48" t="s">
        <v>107</v>
      </c>
      <c r="C1525" s="21"/>
      <c r="D1525" s="21"/>
      <c r="E1525" s="21">
        <f t="shared" si="819"/>
        <v>0</v>
      </c>
      <c r="F1525" s="21"/>
      <c r="G1525" s="21"/>
      <c r="H1525" s="22"/>
      <c r="I1525" s="3">
        <f t="shared" si="812"/>
        <v>0</v>
      </c>
    </row>
    <row r="1526" spans="1:9" s="2" customFormat="1" hidden="1" x14ac:dyDescent="0.2">
      <c r="A1526" s="109" t="s">
        <v>108</v>
      </c>
      <c r="B1526" s="48" t="s">
        <v>109</v>
      </c>
      <c r="C1526" s="21"/>
      <c r="D1526" s="21"/>
      <c r="E1526" s="21">
        <f t="shared" si="819"/>
        <v>0</v>
      </c>
      <c r="F1526" s="21"/>
      <c r="G1526" s="21"/>
      <c r="H1526" s="22"/>
      <c r="I1526" s="3">
        <f t="shared" si="812"/>
        <v>0</v>
      </c>
    </row>
    <row r="1527" spans="1:9" s="2" customFormat="1" ht="25.5" hidden="1" x14ac:dyDescent="0.2">
      <c r="A1527" s="23" t="s">
        <v>9</v>
      </c>
      <c r="B1527" s="49" t="s">
        <v>10</v>
      </c>
      <c r="C1527" s="24">
        <f t="shared" ref="C1527:H1527" si="820">SUM(C1528,C1532,C1536)</f>
        <v>0</v>
      </c>
      <c r="D1527" s="24">
        <f t="shared" si="820"/>
        <v>0</v>
      </c>
      <c r="E1527" s="24">
        <f t="shared" si="820"/>
        <v>0</v>
      </c>
      <c r="F1527" s="24">
        <f t="shared" si="820"/>
        <v>0</v>
      </c>
      <c r="G1527" s="24">
        <f t="shared" si="820"/>
        <v>0</v>
      </c>
      <c r="H1527" s="25">
        <f t="shared" si="820"/>
        <v>0</v>
      </c>
      <c r="I1527" s="3">
        <f t="shared" si="812"/>
        <v>0</v>
      </c>
    </row>
    <row r="1528" spans="1:9" s="2" customFormat="1" hidden="1" x14ac:dyDescent="0.2">
      <c r="A1528" s="26" t="s">
        <v>11</v>
      </c>
      <c r="B1528" s="50" t="s">
        <v>12</v>
      </c>
      <c r="C1528" s="24">
        <v>0</v>
      </c>
      <c r="D1528" s="24">
        <f t="shared" ref="D1528:H1528" si="821">SUM(D1529:D1531)</f>
        <v>0</v>
      </c>
      <c r="E1528" s="24">
        <f t="shared" si="821"/>
        <v>0</v>
      </c>
      <c r="F1528" s="24">
        <f t="shared" si="821"/>
        <v>0</v>
      </c>
      <c r="G1528" s="24">
        <f t="shared" si="821"/>
        <v>0</v>
      </c>
      <c r="H1528" s="25">
        <f t="shared" si="821"/>
        <v>0</v>
      </c>
      <c r="I1528" s="3">
        <f t="shared" si="812"/>
        <v>0</v>
      </c>
    </row>
    <row r="1529" spans="1:9" s="2" customFormat="1" hidden="1" x14ac:dyDescent="0.2">
      <c r="A1529" s="27" t="s">
        <v>13</v>
      </c>
      <c r="B1529" s="51" t="s">
        <v>14</v>
      </c>
      <c r="C1529" s="21">
        <v>0</v>
      </c>
      <c r="D1529" s="21"/>
      <c r="E1529" s="21">
        <f t="shared" ref="E1529:E1531" si="822">SUM(C1529,D1529)</f>
        <v>0</v>
      </c>
      <c r="F1529" s="21"/>
      <c r="G1529" s="21"/>
      <c r="H1529" s="22"/>
      <c r="I1529" s="3">
        <f t="shared" si="812"/>
        <v>0</v>
      </c>
    </row>
    <row r="1530" spans="1:9" s="2" customFormat="1" hidden="1" x14ac:dyDescent="0.2">
      <c r="A1530" s="27" t="s">
        <v>15</v>
      </c>
      <c r="B1530" s="52" t="s">
        <v>16</v>
      </c>
      <c r="C1530" s="21">
        <v>0</v>
      </c>
      <c r="D1530" s="21"/>
      <c r="E1530" s="21">
        <f t="shared" si="822"/>
        <v>0</v>
      </c>
      <c r="F1530" s="21"/>
      <c r="G1530" s="21"/>
      <c r="H1530" s="22"/>
      <c r="I1530" s="3">
        <f t="shared" si="812"/>
        <v>0</v>
      </c>
    </row>
    <row r="1531" spans="1:9" s="2" customFormat="1" hidden="1" x14ac:dyDescent="0.2">
      <c r="A1531" s="27" t="s">
        <v>17</v>
      </c>
      <c r="B1531" s="52" t="s">
        <v>18</v>
      </c>
      <c r="C1531" s="21">
        <v>0</v>
      </c>
      <c r="D1531" s="21"/>
      <c r="E1531" s="21">
        <f t="shared" si="822"/>
        <v>0</v>
      </c>
      <c r="F1531" s="21"/>
      <c r="G1531" s="21"/>
      <c r="H1531" s="22"/>
      <c r="I1531" s="3">
        <f t="shared" si="812"/>
        <v>0</v>
      </c>
    </row>
    <row r="1532" spans="1:9" s="2" customFormat="1" hidden="1" x14ac:dyDescent="0.2">
      <c r="A1532" s="26" t="s">
        <v>19</v>
      </c>
      <c r="B1532" s="53" t="s">
        <v>20</v>
      </c>
      <c r="C1532" s="24">
        <f t="shared" ref="C1532" si="823">SUM(C1533:C1535)</f>
        <v>0</v>
      </c>
      <c r="D1532" s="24">
        <f t="shared" ref="D1532:H1532" si="824">SUM(D1533:D1535)</f>
        <v>0</v>
      </c>
      <c r="E1532" s="24">
        <f t="shared" si="824"/>
        <v>0</v>
      </c>
      <c r="F1532" s="24">
        <f t="shared" si="824"/>
        <v>0</v>
      </c>
      <c r="G1532" s="24">
        <f t="shared" si="824"/>
        <v>0</v>
      </c>
      <c r="H1532" s="25">
        <f t="shared" si="824"/>
        <v>0</v>
      </c>
      <c r="I1532" s="3">
        <f t="shared" si="812"/>
        <v>0</v>
      </c>
    </row>
    <row r="1533" spans="1:9" s="2" customFormat="1" hidden="1" x14ac:dyDescent="0.2">
      <c r="A1533" s="27" t="s">
        <v>13</v>
      </c>
      <c r="B1533" s="52" t="s">
        <v>21</v>
      </c>
      <c r="C1533" s="21"/>
      <c r="D1533" s="21"/>
      <c r="E1533" s="21">
        <f t="shared" ref="E1533:E1535" si="825">SUM(C1533,D1533)</f>
        <v>0</v>
      </c>
      <c r="F1533" s="21"/>
      <c r="G1533" s="21"/>
      <c r="H1533" s="22"/>
      <c r="I1533" s="3">
        <f t="shared" si="812"/>
        <v>0</v>
      </c>
    </row>
    <row r="1534" spans="1:9" s="2" customFormat="1" hidden="1" x14ac:dyDescent="0.2">
      <c r="A1534" s="27" t="s">
        <v>15</v>
      </c>
      <c r="B1534" s="52" t="s">
        <v>22</v>
      </c>
      <c r="C1534" s="21"/>
      <c r="D1534" s="21"/>
      <c r="E1534" s="21">
        <f t="shared" si="825"/>
        <v>0</v>
      </c>
      <c r="F1534" s="21"/>
      <c r="G1534" s="21"/>
      <c r="H1534" s="22"/>
      <c r="I1534" s="3">
        <f t="shared" si="812"/>
        <v>0</v>
      </c>
    </row>
    <row r="1535" spans="1:9" s="2" customFormat="1" hidden="1" x14ac:dyDescent="0.2">
      <c r="A1535" s="27" t="s">
        <v>17</v>
      </c>
      <c r="B1535" s="52" t="s">
        <v>23</v>
      </c>
      <c r="C1535" s="21">
        <v>0</v>
      </c>
      <c r="D1535" s="21"/>
      <c r="E1535" s="21">
        <f t="shared" si="825"/>
        <v>0</v>
      </c>
      <c r="F1535" s="21"/>
      <c r="G1535" s="21"/>
      <c r="H1535" s="22"/>
      <c r="I1535" s="3">
        <f t="shared" si="812"/>
        <v>0</v>
      </c>
    </row>
    <row r="1536" spans="1:9" s="2" customFormat="1" hidden="1" x14ac:dyDescent="0.2">
      <c r="A1536" s="26" t="s">
        <v>24</v>
      </c>
      <c r="B1536" s="53" t="s">
        <v>25</v>
      </c>
      <c r="C1536" s="24">
        <v>0</v>
      </c>
      <c r="D1536" s="24">
        <f t="shared" ref="D1536:H1536" si="826">SUM(D1537:D1539)</f>
        <v>0</v>
      </c>
      <c r="E1536" s="24">
        <f t="shared" si="826"/>
        <v>0</v>
      </c>
      <c r="F1536" s="24">
        <f t="shared" si="826"/>
        <v>0</v>
      </c>
      <c r="G1536" s="24">
        <f t="shared" si="826"/>
        <v>0</v>
      </c>
      <c r="H1536" s="25">
        <f t="shared" si="826"/>
        <v>0</v>
      </c>
      <c r="I1536" s="3">
        <f t="shared" si="812"/>
        <v>0</v>
      </c>
    </row>
    <row r="1537" spans="1:9" s="2" customFormat="1" hidden="1" x14ac:dyDescent="0.2">
      <c r="A1537" s="27" t="s">
        <v>13</v>
      </c>
      <c r="B1537" s="52" t="s">
        <v>26</v>
      </c>
      <c r="C1537" s="21">
        <v>0</v>
      </c>
      <c r="D1537" s="21"/>
      <c r="E1537" s="21">
        <f t="shared" ref="E1537:E1539" si="827">SUM(C1537,D1537)</f>
        <v>0</v>
      </c>
      <c r="F1537" s="21"/>
      <c r="G1537" s="21"/>
      <c r="H1537" s="22"/>
      <c r="I1537" s="3">
        <f t="shared" si="812"/>
        <v>0</v>
      </c>
    </row>
    <row r="1538" spans="1:9" s="2" customFormat="1" hidden="1" x14ac:dyDescent="0.2">
      <c r="A1538" s="27" t="s">
        <v>15</v>
      </c>
      <c r="B1538" s="52" t="s">
        <v>27</v>
      </c>
      <c r="C1538" s="21">
        <v>0</v>
      </c>
      <c r="D1538" s="21"/>
      <c r="E1538" s="21">
        <f t="shared" si="827"/>
        <v>0</v>
      </c>
      <c r="F1538" s="21"/>
      <c r="G1538" s="21"/>
      <c r="H1538" s="22"/>
      <c r="I1538" s="3">
        <f t="shared" si="812"/>
        <v>0</v>
      </c>
    </row>
    <row r="1539" spans="1:9" s="2" customFormat="1" hidden="1" x14ac:dyDescent="0.2">
      <c r="A1539" s="27" t="s">
        <v>17</v>
      </c>
      <c r="B1539" s="52" t="s">
        <v>28</v>
      </c>
      <c r="C1539" s="21">
        <v>0</v>
      </c>
      <c r="D1539" s="21"/>
      <c r="E1539" s="21">
        <f t="shared" si="827"/>
        <v>0</v>
      </c>
      <c r="F1539" s="21"/>
      <c r="G1539" s="21"/>
      <c r="H1539" s="22"/>
      <c r="I1539" s="3">
        <f t="shared" si="812"/>
        <v>0</v>
      </c>
    </row>
    <row r="1540" spans="1:9" s="2" customFormat="1" hidden="1" x14ac:dyDescent="0.2">
      <c r="A1540" s="33" t="s">
        <v>80</v>
      </c>
      <c r="B1540" s="64"/>
      <c r="C1540" s="34">
        <f t="shared" ref="C1540:H1540" si="828">SUM(C1541,C1544,C1567)</f>
        <v>0</v>
      </c>
      <c r="D1540" s="34">
        <f t="shared" si="828"/>
        <v>0</v>
      </c>
      <c r="E1540" s="34">
        <f t="shared" si="828"/>
        <v>0</v>
      </c>
      <c r="F1540" s="34">
        <f t="shared" si="828"/>
        <v>0</v>
      </c>
      <c r="G1540" s="34">
        <f t="shared" si="828"/>
        <v>0</v>
      </c>
      <c r="H1540" s="35">
        <f t="shared" si="828"/>
        <v>0</v>
      </c>
      <c r="I1540" s="3">
        <f t="shared" si="812"/>
        <v>0</v>
      </c>
    </row>
    <row r="1541" spans="1:9" s="2" customFormat="1" hidden="1" x14ac:dyDescent="0.2">
      <c r="A1541" s="31" t="s">
        <v>30</v>
      </c>
      <c r="B1541" s="55">
        <v>20</v>
      </c>
      <c r="C1541" s="24">
        <v>0</v>
      </c>
      <c r="D1541" s="24">
        <f t="shared" ref="D1541:H1541" si="829">SUM(D1542)</f>
        <v>0</v>
      </c>
      <c r="E1541" s="24">
        <f t="shared" si="829"/>
        <v>0</v>
      </c>
      <c r="F1541" s="24">
        <f t="shared" si="829"/>
        <v>0</v>
      </c>
      <c r="G1541" s="24">
        <f t="shared" si="829"/>
        <v>0</v>
      </c>
      <c r="H1541" s="25">
        <f t="shared" si="829"/>
        <v>0</v>
      </c>
      <c r="I1541" s="3">
        <f t="shared" si="812"/>
        <v>0</v>
      </c>
    </row>
    <row r="1542" spans="1:9" s="2" customFormat="1" hidden="1" x14ac:dyDescent="0.2">
      <c r="A1542" s="27" t="s">
        <v>31</v>
      </c>
      <c r="B1542" s="56" t="s">
        <v>32</v>
      </c>
      <c r="C1542" s="21">
        <v>0</v>
      </c>
      <c r="D1542" s="21"/>
      <c r="E1542" s="21">
        <f>C1542+D1542</f>
        <v>0</v>
      </c>
      <c r="F1542" s="21"/>
      <c r="G1542" s="21"/>
      <c r="H1542" s="22"/>
      <c r="I1542" s="3">
        <f t="shared" si="812"/>
        <v>0</v>
      </c>
    </row>
    <row r="1543" spans="1:9" s="2" customFormat="1" hidden="1" x14ac:dyDescent="0.2">
      <c r="A1543" s="27"/>
      <c r="B1543" s="51"/>
      <c r="C1543" s="21"/>
      <c r="D1543" s="21"/>
      <c r="E1543" s="21"/>
      <c r="F1543" s="21"/>
      <c r="G1543" s="21"/>
      <c r="H1543" s="22"/>
      <c r="I1543" s="3">
        <f t="shared" si="812"/>
        <v>0</v>
      </c>
    </row>
    <row r="1544" spans="1:9" s="2" customFormat="1" ht="25.5" hidden="1" x14ac:dyDescent="0.2">
      <c r="A1544" s="110" t="s">
        <v>112</v>
      </c>
      <c r="B1544" s="57">
        <v>60</v>
      </c>
      <c r="C1544" s="24">
        <f t="shared" ref="C1544:H1544" si="830">SUM(C1545,C1552,C1559)</f>
        <v>0</v>
      </c>
      <c r="D1544" s="24">
        <f t="shared" si="830"/>
        <v>0</v>
      </c>
      <c r="E1544" s="24">
        <f t="shared" si="830"/>
        <v>0</v>
      </c>
      <c r="F1544" s="24">
        <f t="shared" si="830"/>
        <v>0</v>
      </c>
      <c r="G1544" s="24">
        <f t="shared" si="830"/>
        <v>0</v>
      </c>
      <c r="H1544" s="25">
        <f t="shared" si="830"/>
        <v>0</v>
      </c>
      <c r="I1544" s="3">
        <f t="shared" si="812"/>
        <v>0</v>
      </c>
    </row>
    <row r="1545" spans="1:9" s="2" customFormat="1" ht="25.5" hidden="1" x14ac:dyDescent="0.2">
      <c r="A1545" s="31" t="s">
        <v>113</v>
      </c>
      <c r="B1545" s="58" t="s">
        <v>118</v>
      </c>
      <c r="C1545" s="24">
        <v>0</v>
      </c>
      <c r="D1545" s="24">
        <f t="shared" ref="D1545:H1545" si="831">SUM(D1549,D1550,D1551)</f>
        <v>0</v>
      </c>
      <c r="E1545" s="24">
        <f t="shared" si="831"/>
        <v>0</v>
      </c>
      <c r="F1545" s="24">
        <f t="shared" si="831"/>
        <v>0</v>
      </c>
      <c r="G1545" s="24">
        <f t="shared" si="831"/>
        <v>0</v>
      </c>
      <c r="H1545" s="25">
        <f t="shared" si="831"/>
        <v>0</v>
      </c>
      <c r="I1545" s="3">
        <f t="shared" si="812"/>
        <v>0</v>
      </c>
    </row>
    <row r="1546" spans="1:9" s="2" customFormat="1" hidden="1" x14ac:dyDescent="0.2">
      <c r="A1546" s="32" t="s">
        <v>1</v>
      </c>
      <c r="B1546" s="59"/>
      <c r="C1546" s="24"/>
      <c r="D1546" s="24"/>
      <c r="E1546" s="24"/>
      <c r="F1546" s="24"/>
      <c r="G1546" s="24"/>
      <c r="H1546" s="25"/>
      <c r="I1546" s="3">
        <f t="shared" si="812"/>
        <v>0</v>
      </c>
    </row>
    <row r="1547" spans="1:9" s="2" customFormat="1" hidden="1" x14ac:dyDescent="0.2">
      <c r="A1547" s="32" t="s">
        <v>36</v>
      </c>
      <c r="B1547" s="59"/>
      <c r="C1547" s="24">
        <v>0</v>
      </c>
      <c r="D1547" s="24">
        <f t="shared" ref="D1547:H1547" si="832">D1549+D1550+D1551-D1548</f>
        <v>0</v>
      </c>
      <c r="E1547" s="24">
        <f t="shared" si="832"/>
        <v>0</v>
      </c>
      <c r="F1547" s="24">
        <f t="shared" si="832"/>
        <v>0</v>
      </c>
      <c r="G1547" s="24">
        <f t="shared" si="832"/>
        <v>0</v>
      </c>
      <c r="H1547" s="25">
        <f t="shared" si="832"/>
        <v>0</v>
      </c>
      <c r="I1547" s="3">
        <f t="shared" si="812"/>
        <v>0</v>
      </c>
    </row>
    <row r="1548" spans="1:9" s="2" customFormat="1" hidden="1" x14ac:dyDescent="0.2">
      <c r="A1548" s="32" t="s">
        <v>37</v>
      </c>
      <c r="B1548" s="59"/>
      <c r="C1548" s="24">
        <v>0</v>
      </c>
      <c r="D1548" s="24"/>
      <c r="E1548" s="24">
        <f t="shared" ref="E1548:E1551" si="833">C1548+D1548</f>
        <v>0</v>
      </c>
      <c r="F1548" s="24"/>
      <c r="G1548" s="24"/>
      <c r="H1548" s="25"/>
      <c r="I1548" s="3">
        <f t="shared" si="812"/>
        <v>0</v>
      </c>
    </row>
    <row r="1549" spans="1:9" s="2" customFormat="1" hidden="1" x14ac:dyDescent="0.2">
      <c r="A1549" s="20" t="s">
        <v>114</v>
      </c>
      <c r="B1549" s="60" t="s">
        <v>115</v>
      </c>
      <c r="C1549" s="21">
        <v>0</v>
      </c>
      <c r="D1549" s="21"/>
      <c r="E1549" s="21">
        <f t="shared" si="833"/>
        <v>0</v>
      </c>
      <c r="F1549" s="21"/>
      <c r="G1549" s="21"/>
      <c r="H1549" s="22"/>
      <c r="I1549" s="3">
        <f t="shared" si="812"/>
        <v>0</v>
      </c>
    </row>
    <row r="1550" spans="1:9" s="2" customFormat="1" hidden="1" x14ac:dyDescent="0.2">
      <c r="A1550" s="20" t="s">
        <v>106</v>
      </c>
      <c r="B1550" s="60" t="s">
        <v>116</v>
      </c>
      <c r="C1550" s="21">
        <v>0</v>
      </c>
      <c r="D1550" s="21"/>
      <c r="E1550" s="21">
        <f t="shared" si="833"/>
        <v>0</v>
      </c>
      <c r="F1550" s="21"/>
      <c r="G1550" s="21"/>
      <c r="H1550" s="22"/>
      <c r="I1550" s="3">
        <f t="shared" si="812"/>
        <v>0</v>
      </c>
    </row>
    <row r="1551" spans="1:9" s="2" customFormat="1" hidden="1" x14ac:dyDescent="0.2">
      <c r="A1551" s="20" t="s">
        <v>108</v>
      </c>
      <c r="B1551" s="61" t="s">
        <v>117</v>
      </c>
      <c r="C1551" s="21">
        <v>0</v>
      </c>
      <c r="D1551" s="21"/>
      <c r="E1551" s="21">
        <f t="shared" si="833"/>
        <v>0</v>
      </c>
      <c r="F1551" s="21"/>
      <c r="G1551" s="21"/>
      <c r="H1551" s="22"/>
      <c r="I1551" s="3">
        <f t="shared" si="812"/>
        <v>0</v>
      </c>
    </row>
    <row r="1552" spans="1:9" s="2" customFormat="1" hidden="1" x14ac:dyDescent="0.2">
      <c r="A1552" s="31" t="s">
        <v>44</v>
      </c>
      <c r="B1552" s="62" t="s">
        <v>45</v>
      </c>
      <c r="C1552" s="24">
        <f t="shared" ref="C1552:H1552" si="834">SUM(C1556,C1557,C1558)</f>
        <v>0</v>
      </c>
      <c r="D1552" s="24">
        <f t="shared" si="834"/>
        <v>0</v>
      </c>
      <c r="E1552" s="24">
        <f t="shared" si="834"/>
        <v>0</v>
      </c>
      <c r="F1552" s="24">
        <f t="shared" si="834"/>
        <v>0</v>
      </c>
      <c r="G1552" s="24">
        <f t="shared" si="834"/>
        <v>0</v>
      </c>
      <c r="H1552" s="25">
        <f t="shared" si="834"/>
        <v>0</v>
      </c>
      <c r="I1552" s="3">
        <f t="shared" si="812"/>
        <v>0</v>
      </c>
    </row>
    <row r="1553" spans="1:9" s="2" customFormat="1" hidden="1" x14ac:dyDescent="0.2">
      <c r="A1553" s="82" t="s">
        <v>1</v>
      </c>
      <c r="B1553" s="62"/>
      <c r="C1553" s="24"/>
      <c r="D1553" s="24"/>
      <c r="E1553" s="24"/>
      <c r="F1553" s="24"/>
      <c r="G1553" s="24"/>
      <c r="H1553" s="25"/>
      <c r="I1553" s="3">
        <f t="shared" si="812"/>
        <v>0</v>
      </c>
    </row>
    <row r="1554" spans="1:9" s="2" customFormat="1" hidden="1" x14ac:dyDescent="0.2">
      <c r="A1554" s="32" t="s">
        <v>36</v>
      </c>
      <c r="B1554" s="59"/>
      <c r="C1554" s="24">
        <f t="shared" ref="C1554:H1554" si="835">C1556+C1557+C1558-C1555</f>
        <v>0</v>
      </c>
      <c r="D1554" s="24">
        <f t="shared" si="835"/>
        <v>0</v>
      </c>
      <c r="E1554" s="24">
        <f t="shared" si="835"/>
        <v>0</v>
      </c>
      <c r="F1554" s="24">
        <f t="shared" si="835"/>
        <v>0</v>
      </c>
      <c r="G1554" s="24">
        <f t="shared" si="835"/>
        <v>0</v>
      </c>
      <c r="H1554" s="25">
        <f t="shared" si="835"/>
        <v>0</v>
      </c>
      <c r="I1554" s="3">
        <f t="shared" si="812"/>
        <v>0</v>
      </c>
    </row>
    <row r="1555" spans="1:9" s="2" customFormat="1" hidden="1" x14ac:dyDescent="0.2">
      <c r="A1555" s="32" t="s">
        <v>37</v>
      </c>
      <c r="B1555" s="59"/>
      <c r="C1555" s="24"/>
      <c r="D1555" s="24"/>
      <c r="E1555" s="24">
        <f t="shared" ref="E1555:E1558" si="836">C1555+D1555</f>
        <v>0</v>
      </c>
      <c r="F1555" s="24"/>
      <c r="G1555" s="24"/>
      <c r="H1555" s="25"/>
      <c r="I1555" s="3">
        <f t="shared" si="812"/>
        <v>0</v>
      </c>
    </row>
    <row r="1556" spans="1:9" s="2" customFormat="1" hidden="1" x14ac:dyDescent="0.2">
      <c r="A1556" s="20" t="s">
        <v>38</v>
      </c>
      <c r="B1556" s="61" t="s">
        <v>46</v>
      </c>
      <c r="C1556" s="21"/>
      <c r="D1556" s="21"/>
      <c r="E1556" s="21">
        <f t="shared" si="836"/>
        <v>0</v>
      </c>
      <c r="F1556" s="21"/>
      <c r="G1556" s="21"/>
      <c r="H1556" s="22"/>
      <c r="I1556" s="3">
        <f t="shared" si="812"/>
        <v>0</v>
      </c>
    </row>
    <row r="1557" spans="1:9" s="2" customFormat="1" hidden="1" x14ac:dyDescent="0.2">
      <c r="A1557" s="20" t="s">
        <v>40</v>
      </c>
      <c r="B1557" s="61" t="s">
        <v>47</v>
      </c>
      <c r="C1557" s="21"/>
      <c r="D1557" s="21"/>
      <c r="E1557" s="21">
        <f t="shared" si="836"/>
        <v>0</v>
      </c>
      <c r="F1557" s="21"/>
      <c r="G1557" s="21"/>
      <c r="H1557" s="22"/>
      <c r="I1557" s="3">
        <f t="shared" si="812"/>
        <v>0</v>
      </c>
    </row>
    <row r="1558" spans="1:9" s="2" customFormat="1" hidden="1" x14ac:dyDescent="0.2">
      <c r="A1558" s="20" t="s">
        <v>42</v>
      </c>
      <c r="B1558" s="61" t="s">
        <v>48</v>
      </c>
      <c r="C1558" s="21">
        <v>0</v>
      </c>
      <c r="D1558" s="21"/>
      <c r="E1558" s="21">
        <f t="shared" si="836"/>
        <v>0</v>
      </c>
      <c r="F1558" s="21"/>
      <c r="G1558" s="21"/>
      <c r="H1558" s="22"/>
      <c r="I1558" s="3">
        <f t="shared" si="812"/>
        <v>0</v>
      </c>
    </row>
    <row r="1559" spans="1:9" s="2" customFormat="1" hidden="1" x14ac:dyDescent="0.2">
      <c r="A1559" s="31" t="s">
        <v>49</v>
      </c>
      <c r="B1559" s="63" t="s">
        <v>50</v>
      </c>
      <c r="C1559" s="24">
        <v>0</v>
      </c>
      <c r="D1559" s="24">
        <f t="shared" ref="D1559:H1559" si="837">SUM(D1563,D1564,D1565)</f>
        <v>0</v>
      </c>
      <c r="E1559" s="24">
        <f t="shared" si="837"/>
        <v>0</v>
      </c>
      <c r="F1559" s="24">
        <f t="shared" si="837"/>
        <v>0</v>
      </c>
      <c r="G1559" s="24">
        <f t="shared" si="837"/>
        <v>0</v>
      </c>
      <c r="H1559" s="25">
        <f t="shared" si="837"/>
        <v>0</v>
      </c>
      <c r="I1559" s="3">
        <f t="shared" si="812"/>
        <v>0</v>
      </c>
    </row>
    <row r="1560" spans="1:9" s="2" customFormat="1" hidden="1" x14ac:dyDescent="0.2">
      <c r="A1560" s="82" t="s">
        <v>1</v>
      </c>
      <c r="B1560" s="63"/>
      <c r="C1560" s="24"/>
      <c r="D1560" s="24"/>
      <c r="E1560" s="24"/>
      <c r="F1560" s="24"/>
      <c r="G1560" s="24"/>
      <c r="H1560" s="25"/>
      <c r="I1560" s="3">
        <f t="shared" si="812"/>
        <v>0</v>
      </c>
    </row>
    <row r="1561" spans="1:9" s="2" customFormat="1" hidden="1" x14ac:dyDescent="0.2">
      <c r="A1561" s="32" t="s">
        <v>36</v>
      </c>
      <c r="B1561" s="59"/>
      <c r="C1561" s="24">
        <v>0</v>
      </c>
      <c r="D1561" s="24">
        <f t="shared" ref="D1561:H1561" si="838">D1563+D1564+D1565-D1562</f>
        <v>0</v>
      </c>
      <c r="E1561" s="24">
        <f t="shared" si="838"/>
        <v>0</v>
      </c>
      <c r="F1561" s="24">
        <f t="shared" si="838"/>
        <v>0</v>
      </c>
      <c r="G1561" s="24">
        <f t="shared" si="838"/>
        <v>0</v>
      </c>
      <c r="H1561" s="25">
        <f t="shared" si="838"/>
        <v>0</v>
      </c>
      <c r="I1561" s="3">
        <f t="shared" si="812"/>
        <v>0</v>
      </c>
    </row>
    <row r="1562" spans="1:9" s="2" customFormat="1" hidden="1" x14ac:dyDescent="0.2">
      <c r="A1562" s="32" t="s">
        <v>37</v>
      </c>
      <c r="B1562" s="59"/>
      <c r="C1562" s="24">
        <v>0</v>
      </c>
      <c r="D1562" s="24"/>
      <c r="E1562" s="24">
        <f t="shared" ref="E1562:E1565" si="839">C1562+D1562</f>
        <v>0</v>
      </c>
      <c r="F1562" s="24"/>
      <c r="G1562" s="24"/>
      <c r="H1562" s="25"/>
      <c r="I1562" s="3">
        <f t="shared" si="812"/>
        <v>0</v>
      </c>
    </row>
    <row r="1563" spans="1:9" s="2" customFormat="1" hidden="1" x14ac:dyDescent="0.2">
      <c r="A1563" s="20" t="s">
        <v>38</v>
      </c>
      <c r="B1563" s="61" t="s">
        <v>51</v>
      </c>
      <c r="C1563" s="21">
        <v>0</v>
      </c>
      <c r="D1563" s="21"/>
      <c r="E1563" s="21">
        <f t="shared" si="839"/>
        <v>0</v>
      </c>
      <c r="F1563" s="21"/>
      <c r="G1563" s="21"/>
      <c r="H1563" s="22"/>
      <c r="I1563" s="3">
        <f t="shared" si="812"/>
        <v>0</v>
      </c>
    </row>
    <row r="1564" spans="1:9" s="2" customFormat="1" hidden="1" x14ac:dyDescent="0.2">
      <c r="A1564" s="20" t="s">
        <v>40</v>
      </c>
      <c r="B1564" s="61" t="s">
        <v>52</v>
      </c>
      <c r="C1564" s="21">
        <v>0</v>
      </c>
      <c r="D1564" s="21"/>
      <c r="E1564" s="21">
        <f t="shared" si="839"/>
        <v>0</v>
      </c>
      <c r="F1564" s="21"/>
      <c r="G1564" s="21"/>
      <c r="H1564" s="22"/>
      <c r="I1564" s="3">
        <f t="shared" si="812"/>
        <v>0</v>
      </c>
    </row>
    <row r="1565" spans="1:9" s="2" customFormat="1" hidden="1" x14ac:dyDescent="0.2">
      <c r="A1565" s="20" t="s">
        <v>42</v>
      </c>
      <c r="B1565" s="61" t="s">
        <v>53</v>
      </c>
      <c r="C1565" s="21">
        <v>0</v>
      </c>
      <c r="D1565" s="21"/>
      <c r="E1565" s="21">
        <f t="shared" si="839"/>
        <v>0</v>
      </c>
      <c r="F1565" s="21"/>
      <c r="G1565" s="21"/>
      <c r="H1565" s="22"/>
      <c r="I1565" s="3">
        <f t="shared" si="812"/>
        <v>0</v>
      </c>
    </row>
    <row r="1566" spans="1:9" s="2" customFormat="1" hidden="1" x14ac:dyDescent="0.2">
      <c r="A1566" s="83"/>
      <c r="B1566" s="95"/>
      <c r="C1566" s="21"/>
      <c r="D1566" s="21"/>
      <c r="E1566" s="21"/>
      <c r="F1566" s="21"/>
      <c r="G1566" s="21"/>
      <c r="H1566" s="22"/>
      <c r="I1566" s="3">
        <f t="shared" si="812"/>
        <v>0</v>
      </c>
    </row>
    <row r="1567" spans="1:9" s="2" customFormat="1" hidden="1" x14ac:dyDescent="0.2">
      <c r="A1567" s="26" t="s">
        <v>54</v>
      </c>
      <c r="B1567" s="63" t="s">
        <v>55</v>
      </c>
      <c r="C1567" s="24">
        <v>0</v>
      </c>
      <c r="D1567" s="24"/>
      <c r="E1567" s="24">
        <f>C1567+D1567</f>
        <v>0</v>
      </c>
      <c r="F1567" s="24"/>
      <c r="G1567" s="24"/>
      <c r="H1567" s="25"/>
      <c r="I1567" s="3">
        <f t="shared" si="812"/>
        <v>0</v>
      </c>
    </row>
    <row r="1568" spans="1:9" s="2" customFormat="1" hidden="1" x14ac:dyDescent="0.2">
      <c r="A1568" s="83"/>
      <c r="B1568" s="95"/>
      <c r="C1568" s="21"/>
      <c r="D1568" s="21"/>
      <c r="E1568" s="21"/>
      <c r="F1568" s="21"/>
      <c r="G1568" s="21"/>
      <c r="H1568" s="22"/>
      <c r="I1568" s="3">
        <f t="shared" si="812"/>
        <v>0</v>
      </c>
    </row>
    <row r="1569" spans="1:9" s="2" customFormat="1" hidden="1" x14ac:dyDescent="0.2">
      <c r="A1569" s="26" t="s">
        <v>56</v>
      </c>
      <c r="B1569" s="63"/>
      <c r="C1569" s="24">
        <v>0</v>
      </c>
      <c r="D1569" s="24">
        <f t="shared" ref="D1569:H1569" si="840">D1519-D1540</f>
        <v>0</v>
      </c>
      <c r="E1569" s="24">
        <f t="shared" si="840"/>
        <v>0</v>
      </c>
      <c r="F1569" s="24">
        <f t="shared" si="840"/>
        <v>0</v>
      </c>
      <c r="G1569" s="24">
        <f t="shared" si="840"/>
        <v>0</v>
      </c>
      <c r="H1569" s="25">
        <f t="shared" si="840"/>
        <v>0</v>
      </c>
      <c r="I1569" s="3">
        <f t="shared" si="812"/>
        <v>0</v>
      </c>
    </row>
    <row r="1570" spans="1:9" s="2" customFormat="1" hidden="1" x14ac:dyDescent="0.2">
      <c r="A1570" s="81"/>
      <c r="B1570" s="95"/>
      <c r="C1570" s="21"/>
      <c r="D1570" s="21"/>
      <c r="E1570" s="21"/>
      <c r="F1570" s="21"/>
      <c r="G1570" s="21"/>
      <c r="H1570" s="22"/>
      <c r="I1570" s="3">
        <f t="shared" si="812"/>
        <v>0</v>
      </c>
    </row>
    <row r="1571" spans="1:9" s="6" customFormat="1" hidden="1" x14ac:dyDescent="0.2">
      <c r="A1571" s="28" t="s">
        <v>95</v>
      </c>
      <c r="B1571" s="54" t="s">
        <v>29</v>
      </c>
      <c r="C1571" s="29">
        <f t="shared" ref="C1571:H1571" si="841">C1601</f>
        <v>0</v>
      </c>
      <c r="D1571" s="29">
        <f t="shared" si="841"/>
        <v>0</v>
      </c>
      <c r="E1571" s="29">
        <f t="shared" si="841"/>
        <v>0</v>
      </c>
      <c r="F1571" s="29">
        <f t="shared" si="841"/>
        <v>0</v>
      </c>
      <c r="G1571" s="29">
        <f t="shared" si="841"/>
        <v>0</v>
      </c>
      <c r="H1571" s="30">
        <f t="shared" si="841"/>
        <v>0</v>
      </c>
      <c r="I1571" s="3">
        <f t="shared" si="812"/>
        <v>0</v>
      </c>
    </row>
    <row r="1572" spans="1:9" s="2" customFormat="1" hidden="1" x14ac:dyDescent="0.2">
      <c r="A1572" s="33" t="s">
        <v>80</v>
      </c>
      <c r="B1572" s="64"/>
      <c r="C1572" s="34">
        <f t="shared" ref="C1572:H1572" si="842">SUM(C1573,C1576,C1599)</f>
        <v>0</v>
      </c>
      <c r="D1572" s="34">
        <f t="shared" si="842"/>
        <v>0</v>
      </c>
      <c r="E1572" s="34">
        <f t="shared" si="842"/>
        <v>0</v>
      </c>
      <c r="F1572" s="34">
        <f t="shared" si="842"/>
        <v>0</v>
      </c>
      <c r="G1572" s="34">
        <f t="shared" si="842"/>
        <v>0</v>
      </c>
      <c r="H1572" s="35">
        <f t="shared" si="842"/>
        <v>0</v>
      </c>
      <c r="I1572" s="3">
        <f t="shared" si="812"/>
        <v>0</v>
      </c>
    </row>
    <row r="1573" spans="1:9" s="2" customFormat="1" hidden="1" x14ac:dyDescent="0.2">
      <c r="A1573" s="31" t="s">
        <v>30</v>
      </c>
      <c r="B1573" s="55">
        <v>20</v>
      </c>
      <c r="C1573" s="24">
        <f t="shared" ref="C1573:H1573" si="843">SUM(C1574)</f>
        <v>0</v>
      </c>
      <c r="D1573" s="24">
        <f t="shared" si="843"/>
        <v>0</v>
      </c>
      <c r="E1573" s="24">
        <f t="shared" si="843"/>
        <v>0</v>
      </c>
      <c r="F1573" s="24">
        <f t="shared" si="843"/>
        <v>0</v>
      </c>
      <c r="G1573" s="24">
        <f t="shared" si="843"/>
        <v>0</v>
      </c>
      <c r="H1573" s="25">
        <f t="shared" si="843"/>
        <v>0</v>
      </c>
      <c r="I1573" s="3">
        <f t="shared" si="812"/>
        <v>0</v>
      </c>
    </row>
    <row r="1574" spans="1:9" s="2" customFormat="1" hidden="1" x14ac:dyDescent="0.2">
      <c r="A1574" s="27" t="s">
        <v>31</v>
      </c>
      <c r="B1574" s="56" t="s">
        <v>32</v>
      </c>
      <c r="C1574" s="21">
        <f>C1624</f>
        <v>0</v>
      </c>
      <c r="D1574" s="21">
        <f>D1624</f>
        <v>0</v>
      </c>
      <c r="E1574" s="21">
        <f>C1574+D1574</f>
        <v>0</v>
      </c>
      <c r="F1574" s="21">
        <f t="shared" ref="F1574:H1574" si="844">F1624</f>
        <v>0</v>
      </c>
      <c r="G1574" s="21">
        <f t="shared" si="844"/>
        <v>0</v>
      </c>
      <c r="H1574" s="22">
        <f t="shared" si="844"/>
        <v>0</v>
      </c>
      <c r="I1574" s="3">
        <f t="shared" si="812"/>
        <v>0</v>
      </c>
    </row>
    <row r="1575" spans="1:9" s="2" customFormat="1" hidden="1" x14ac:dyDescent="0.2">
      <c r="A1575" s="27"/>
      <c r="B1575" s="51"/>
      <c r="C1575" s="21"/>
      <c r="D1575" s="21"/>
      <c r="E1575" s="21"/>
      <c r="F1575" s="21"/>
      <c r="G1575" s="21"/>
      <c r="H1575" s="22"/>
      <c r="I1575" s="3">
        <f t="shared" ref="I1575:I1638" si="845">SUM(E1575:H1575)</f>
        <v>0</v>
      </c>
    </row>
    <row r="1576" spans="1:9" s="2" customFormat="1" ht="25.5" hidden="1" x14ac:dyDescent="0.2">
      <c r="A1576" s="110" t="s">
        <v>112</v>
      </c>
      <c r="B1576" s="57">
        <v>60</v>
      </c>
      <c r="C1576" s="24">
        <f t="shared" ref="C1576:H1576" si="846">SUM(C1577,C1584,C1591)</f>
        <v>0</v>
      </c>
      <c r="D1576" s="24">
        <f t="shared" si="846"/>
        <v>0</v>
      </c>
      <c r="E1576" s="24">
        <f t="shared" si="846"/>
        <v>0</v>
      </c>
      <c r="F1576" s="24">
        <f t="shared" si="846"/>
        <v>0</v>
      </c>
      <c r="G1576" s="24">
        <f t="shared" si="846"/>
        <v>0</v>
      </c>
      <c r="H1576" s="25">
        <f t="shared" si="846"/>
        <v>0</v>
      </c>
      <c r="I1576" s="3">
        <f t="shared" si="845"/>
        <v>0</v>
      </c>
    </row>
    <row r="1577" spans="1:9" s="2" customFormat="1" ht="25.5" hidden="1" x14ac:dyDescent="0.2">
      <c r="A1577" s="31" t="s">
        <v>113</v>
      </c>
      <c r="B1577" s="58" t="s">
        <v>118</v>
      </c>
      <c r="C1577" s="24">
        <f t="shared" ref="C1577:H1577" si="847">SUM(C1581,C1582,C1583)</f>
        <v>0</v>
      </c>
      <c r="D1577" s="24">
        <f t="shared" si="847"/>
        <v>0</v>
      </c>
      <c r="E1577" s="24">
        <f t="shared" si="847"/>
        <v>0</v>
      </c>
      <c r="F1577" s="24">
        <f t="shared" si="847"/>
        <v>0</v>
      </c>
      <c r="G1577" s="24">
        <f t="shared" si="847"/>
        <v>0</v>
      </c>
      <c r="H1577" s="25">
        <f t="shared" si="847"/>
        <v>0</v>
      </c>
      <c r="I1577" s="3">
        <f t="shared" si="845"/>
        <v>0</v>
      </c>
    </row>
    <row r="1578" spans="1:9" s="2" customFormat="1" hidden="1" x14ac:dyDescent="0.2">
      <c r="A1578" s="32" t="s">
        <v>1</v>
      </c>
      <c r="B1578" s="59"/>
      <c r="C1578" s="24"/>
      <c r="D1578" s="24"/>
      <c r="E1578" s="24"/>
      <c r="F1578" s="24"/>
      <c r="G1578" s="24"/>
      <c r="H1578" s="25"/>
      <c r="I1578" s="3">
        <f t="shared" si="845"/>
        <v>0</v>
      </c>
    </row>
    <row r="1579" spans="1:9" s="2" customFormat="1" hidden="1" x14ac:dyDescent="0.2">
      <c r="A1579" s="32" t="s">
        <v>36</v>
      </c>
      <c r="B1579" s="59"/>
      <c r="C1579" s="24">
        <f t="shared" ref="C1579:H1579" si="848">C1581+C1582+C1583-C1580</f>
        <v>0</v>
      </c>
      <c r="D1579" s="24">
        <f t="shared" si="848"/>
        <v>0</v>
      </c>
      <c r="E1579" s="24">
        <f t="shared" si="848"/>
        <v>0</v>
      </c>
      <c r="F1579" s="24">
        <f t="shared" si="848"/>
        <v>0</v>
      </c>
      <c r="G1579" s="24">
        <f t="shared" si="848"/>
        <v>0</v>
      </c>
      <c r="H1579" s="25">
        <f t="shared" si="848"/>
        <v>0</v>
      </c>
      <c r="I1579" s="3">
        <f t="shared" si="845"/>
        <v>0</v>
      </c>
    </row>
    <row r="1580" spans="1:9" s="2" customFormat="1" hidden="1" x14ac:dyDescent="0.2">
      <c r="A1580" s="32" t="s">
        <v>37</v>
      </c>
      <c r="B1580" s="59"/>
      <c r="C1580" s="24">
        <f t="shared" ref="C1580:E1583" si="849">C1630</f>
        <v>0</v>
      </c>
      <c r="D1580" s="24">
        <f t="shared" si="849"/>
        <v>0</v>
      </c>
      <c r="E1580" s="24">
        <f t="shared" si="849"/>
        <v>0</v>
      </c>
      <c r="F1580" s="24">
        <f>F1630</f>
        <v>0</v>
      </c>
      <c r="G1580" s="24">
        <f t="shared" ref="G1580:H1580" si="850">G1630</f>
        <v>0</v>
      </c>
      <c r="H1580" s="25">
        <f t="shared" si="850"/>
        <v>0</v>
      </c>
      <c r="I1580" s="3">
        <f t="shared" si="845"/>
        <v>0</v>
      </c>
    </row>
    <row r="1581" spans="1:9" s="2" customFormat="1" hidden="1" x14ac:dyDescent="0.2">
      <c r="A1581" s="20" t="s">
        <v>114</v>
      </c>
      <c r="B1581" s="60" t="s">
        <v>115</v>
      </c>
      <c r="C1581" s="21">
        <f t="shared" si="849"/>
        <v>0</v>
      </c>
      <c r="D1581" s="21">
        <f t="shared" si="849"/>
        <v>0</v>
      </c>
      <c r="E1581" s="21">
        <f t="shared" ref="E1581:E1583" si="851">C1581+D1581</f>
        <v>0</v>
      </c>
      <c r="F1581" s="21">
        <f t="shared" ref="F1581:H1583" si="852">F1631</f>
        <v>0</v>
      </c>
      <c r="G1581" s="21">
        <f t="shared" si="852"/>
        <v>0</v>
      </c>
      <c r="H1581" s="22">
        <f t="shared" si="852"/>
        <v>0</v>
      </c>
      <c r="I1581" s="3">
        <f t="shared" si="845"/>
        <v>0</v>
      </c>
    </row>
    <row r="1582" spans="1:9" s="2" customFormat="1" hidden="1" x14ac:dyDescent="0.2">
      <c r="A1582" s="20" t="s">
        <v>106</v>
      </c>
      <c r="B1582" s="60" t="s">
        <v>116</v>
      </c>
      <c r="C1582" s="21">
        <f t="shared" si="849"/>
        <v>0</v>
      </c>
      <c r="D1582" s="21">
        <f t="shared" si="849"/>
        <v>0</v>
      </c>
      <c r="E1582" s="21">
        <f t="shared" si="851"/>
        <v>0</v>
      </c>
      <c r="F1582" s="21">
        <f t="shared" si="852"/>
        <v>0</v>
      </c>
      <c r="G1582" s="21">
        <f t="shared" si="852"/>
        <v>0</v>
      </c>
      <c r="H1582" s="22">
        <f t="shared" si="852"/>
        <v>0</v>
      </c>
      <c r="I1582" s="3">
        <f t="shared" si="845"/>
        <v>0</v>
      </c>
    </row>
    <row r="1583" spans="1:9" s="2" customFormat="1" hidden="1" x14ac:dyDescent="0.2">
      <c r="A1583" s="20" t="s">
        <v>108</v>
      </c>
      <c r="B1583" s="61" t="s">
        <v>117</v>
      </c>
      <c r="C1583" s="21">
        <f t="shared" si="849"/>
        <v>0</v>
      </c>
      <c r="D1583" s="21">
        <f t="shared" si="849"/>
        <v>0</v>
      </c>
      <c r="E1583" s="21">
        <f t="shared" si="851"/>
        <v>0</v>
      </c>
      <c r="F1583" s="21">
        <f t="shared" si="852"/>
        <v>0</v>
      </c>
      <c r="G1583" s="21">
        <f t="shared" si="852"/>
        <v>0</v>
      </c>
      <c r="H1583" s="22">
        <f t="shared" si="852"/>
        <v>0</v>
      </c>
      <c r="I1583" s="3">
        <f t="shared" si="845"/>
        <v>0</v>
      </c>
    </row>
    <row r="1584" spans="1:9" s="2" customFormat="1" hidden="1" x14ac:dyDescent="0.2">
      <c r="A1584" s="31" t="s">
        <v>44</v>
      </c>
      <c r="B1584" s="62" t="s">
        <v>45</v>
      </c>
      <c r="C1584" s="24">
        <v>0</v>
      </c>
      <c r="D1584" s="24">
        <f t="shared" ref="D1584:H1584" si="853">SUM(D1588,D1589,D1590)</f>
        <v>0</v>
      </c>
      <c r="E1584" s="24">
        <f t="shared" si="853"/>
        <v>0</v>
      </c>
      <c r="F1584" s="24">
        <f t="shared" si="853"/>
        <v>0</v>
      </c>
      <c r="G1584" s="24">
        <f t="shared" si="853"/>
        <v>0</v>
      </c>
      <c r="H1584" s="25">
        <f t="shared" si="853"/>
        <v>0</v>
      </c>
      <c r="I1584" s="3">
        <f t="shared" si="845"/>
        <v>0</v>
      </c>
    </row>
    <row r="1585" spans="1:9" s="2" customFormat="1" hidden="1" x14ac:dyDescent="0.2">
      <c r="A1585" s="82" t="s">
        <v>1</v>
      </c>
      <c r="B1585" s="62"/>
      <c r="C1585" s="24"/>
      <c r="D1585" s="24"/>
      <c r="E1585" s="24"/>
      <c r="F1585" s="24"/>
      <c r="G1585" s="24"/>
      <c r="H1585" s="25"/>
      <c r="I1585" s="3">
        <f t="shared" si="845"/>
        <v>0</v>
      </c>
    </row>
    <row r="1586" spans="1:9" s="2" customFormat="1" hidden="1" x14ac:dyDescent="0.2">
      <c r="A1586" s="32" t="s">
        <v>36</v>
      </c>
      <c r="B1586" s="59"/>
      <c r="C1586" s="24">
        <v>0</v>
      </c>
      <c r="D1586" s="24">
        <f t="shared" ref="D1586:H1586" si="854">D1588+D1589+D1590-D1587</f>
        <v>0</v>
      </c>
      <c r="E1586" s="24">
        <f t="shared" si="854"/>
        <v>0</v>
      </c>
      <c r="F1586" s="24">
        <f t="shared" si="854"/>
        <v>0</v>
      </c>
      <c r="G1586" s="24">
        <f t="shared" si="854"/>
        <v>0</v>
      </c>
      <c r="H1586" s="25">
        <f t="shared" si="854"/>
        <v>0</v>
      </c>
      <c r="I1586" s="3">
        <f t="shared" si="845"/>
        <v>0</v>
      </c>
    </row>
    <row r="1587" spans="1:9" s="2" customFormat="1" hidden="1" x14ac:dyDescent="0.2">
      <c r="A1587" s="32" t="s">
        <v>37</v>
      </c>
      <c r="B1587" s="59"/>
      <c r="C1587" s="24">
        <v>0</v>
      </c>
      <c r="D1587" s="24">
        <f t="shared" ref="D1587:H1590" si="855">D1637</f>
        <v>0</v>
      </c>
      <c r="E1587" s="24">
        <f t="shared" si="855"/>
        <v>0</v>
      </c>
      <c r="F1587" s="24">
        <f t="shared" si="855"/>
        <v>0</v>
      </c>
      <c r="G1587" s="24">
        <f t="shared" si="855"/>
        <v>0</v>
      </c>
      <c r="H1587" s="25">
        <f t="shared" si="855"/>
        <v>0</v>
      </c>
      <c r="I1587" s="3">
        <f t="shared" si="845"/>
        <v>0</v>
      </c>
    </row>
    <row r="1588" spans="1:9" s="2" customFormat="1" hidden="1" x14ac:dyDescent="0.2">
      <c r="A1588" s="20" t="s">
        <v>38</v>
      </c>
      <c r="B1588" s="61" t="s">
        <v>46</v>
      </c>
      <c r="C1588" s="21">
        <v>0</v>
      </c>
      <c r="D1588" s="21">
        <f t="shared" si="855"/>
        <v>0</v>
      </c>
      <c r="E1588" s="21">
        <f t="shared" ref="E1588:E1590" si="856">C1588+D1588</f>
        <v>0</v>
      </c>
      <c r="F1588" s="21">
        <f t="shared" si="855"/>
        <v>0</v>
      </c>
      <c r="G1588" s="21">
        <f t="shared" si="855"/>
        <v>0</v>
      </c>
      <c r="H1588" s="22">
        <f t="shared" si="855"/>
        <v>0</v>
      </c>
      <c r="I1588" s="3">
        <f t="shared" si="845"/>
        <v>0</v>
      </c>
    </row>
    <row r="1589" spans="1:9" s="2" customFormat="1" hidden="1" x14ac:dyDescent="0.2">
      <c r="A1589" s="20" t="s">
        <v>40</v>
      </c>
      <c r="B1589" s="61" t="s">
        <v>47</v>
      </c>
      <c r="C1589" s="21">
        <v>0</v>
      </c>
      <c r="D1589" s="21">
        <f t="shared" si="855"/>
        <v>0</v>
      </c>
      <c r="E1589" s="21">
        <f t="shared" si="856"/>
        <v>0</v>
      </c>
      <c r="F1589" s="21">
        <f t="shared" si="855"/>
        <v>0</v>
      </c>
      <c r="G1589" s="21">
        <f t="shared" si="855"/>
        <v>0</v>
      </c>
      <c r="H1589" s="22">
        <f t="shared" si="855"/>
        <v>0</v>
      </c>
      <c r="I1589" s="3">
        <f t="shared" si="845"/>
        <v>0</v>
      </c>
    </row>
    <row r="1590" spans="1:9" s="2" customFormat="1" hidden="1" x14ac:dyDescent="0.2">
      <c r="A1590" s="20" t="s">
        <v>42</v>
      </c>
      <c r="B1590" s="61" t="s">
        <v>48</v>
      </c>
      <c r="C1590" s="21">
        <v>0</v>
      </c>
      <c r="D1590" s="21">
        <f t="shared" si="855"/>
        <v>0</v>
      </c>
      <c r="E1590" s="21">
        <f t="shared" si="856"/>
        <v>0</v>
      </c>
      <c r="F1590" s="21">
        <f t="shared" si="855"/>
        <v>0</v>
      </c>
      <c r="G1590" s="21">
        <f t="shared" si="855"/>
        <v>0</v>
      </c>
      <c r="H1590" s="22">
        <f t="shared" si="855"/>
        <v>0</v>
      </c>
      <c r="I1590" s="3">
        <f t="shared" si="845"/>
        <v>0</v>
      </c>
    </row>
    <row r="1591" spans="1:9" s="2" customFormat="1" hidden="1" x14ac:dyDescent="0.2">
      <c r="A1591" s="31" t="s">
        <v>49</v>
      </c>
      <c r="B1591" s="63" t="s">
        <v>50</v>
      </c>
      <c r="C1591" s="24">
        <v>0</v>
      </c>
      <c r="D1591" s="24">
        <f t="shared" ref="D1591:H1591" si="857">SUM(D1595,D1596,D1597)</f>
        <v>0</v>
      </c>
      <c r="E1591" s="24">
        <f t="shared" si="857"/>
        <v>0</v>
      </c>
      <c r="F1591" s="24">
        <f t="shared" si="857"/>
        <v>0</v>
      </c>
      <c r="G1591" s="24">
        <f t="shared" si="857"/>
        <v>0</v>
      </c>
      <c r="H1591" s="25">
        <f t="shared" si="857"/>
        <v>0</v>
      </c>
      <c r="I1591" s="3">
        <f t="shared" si="845"/>
        <v>0</v>
      </c>
    </row>
    <row r="1592" spans="1:9" s="2" customFormat="1" hidden="1" x14ac:dyDescent="0.2">
      <c r="A1592" s="82" t="s">
        <v>1</v>
      </c>
      <c r="B1592" s="63"/>
      <c r="C1592" s="24"/>
      <c r="D1592" s="24"/>
      <c r="E1592" s="24"/>
      <c r="F1592" s="24"/>
      <c r="G1592" s="24"/>
      <c r="H1592" s="25"/>
      <c r="I1592" s="3">
        <f t="shared" si="845"/>
        <v>0</v>
      </c>
    </row>
    <row r="1593" spans="1:9" s="2" customFormat="1" hidden="1" x14ac:dyDescent="0.2">
      <c r="A1593" s="32" t="s">
        <v>36</v>
      </c>
      <c r="B1593" s="59"/>
      <c r="C1593" s="24">
        <v>0</v>
      </c>
      <c r="D1593" s="24">
        <f t="shared" ref="D1593:H1593" si="858">D1595+D1596+D1597-D1594</f>
        <v>0</v>
      </c>
      <c r="E1593" s="24">
        <f t="shared" si="858"/>
        <v>0</v>
      </c>
      <c r="F1593" s="24">
        <f t="shared" si="858"/>
        <v>0</v>
      </c>
      <c r="G1593" s="24">
        <f t="shared" si="858"/>
        <v>0</v>
      </c>
      <c r="H1593" s="25">
        <f t="shared" si="858"/>
        <v>0</v>
      </c>
      <c r="I1593" s="3">
        <f t="shared" si="845"/>
        <v>0</v>
      </c>
    </row>
    <row r="1594" spans="1:9" s="2" customFormat="1" hidden="1" x14ac:dyDescent="0.2">
      <c r="A1594" s="32" t="s">
        <v>37</v>
      </c>
      <c r="B1594" s="59"/>
      <c r="C1594" s="24">
        <v>0</v>
      </c>
      <c r="D1594" s="24">
        <f t="shared" ref="D1594:H1597" si="859">D1644</f>
        <v>0</v>
      </c>
      <c r="E1594" s="24">
        <f t="shared" si="859"/>
        <v>0</v>
      </c>
      <c r="F1594" s="24">
        <f t="shared" si="859"/>
        <v>0</v>
      </c>
      <c r="G1594" s="24">
        <f t="shared" si="859"/>
        <v>0</v>
      </c>
      <c r="H1594" s="25">
        <f t="shared" si="859"/>
        <v>0</v>
      </c>
      <c r="I1594" s="3">
        <f t="shared" si="845"/>
        <v>0</v>
      </c>
    </row>
    <row r="1595" spans="1:9" s="2" customFormat="1" hidden="1" x14ac:dyDescent="0.2">
      <c r="A1595" s="20" t="s">
        <v>38</v>
      </c>
      <c r="B1595" s="61" t="s">
        <v>51</v>
      </c>
      <c r="C1595" s="21">
        <v>0</v>
      </c>
      <c r="D1595" s="21">
        <f t="shared" si="859"/>
        <v>0</v>
      </c>
      <c r="E1595" s="21">
        <f t="shared" ref="E1595:E1597" si="860">C1595+D1595</f>
        <v>0</v>
      </c>
      <c r="F1595" s="21">
        <f t="shared" si="859"/>
        <v>0</v>
      </c>
      <c r="G1595" s="21">
        <f t="shared" si="859"/>
        <v>0</v>
      </c>
      <c r="H1595" s="22">
        <f t="shared" si="859"/>
        <v>0</v>
      </c>
      <c r="I1595" s="3">
        <f t="shared" si="845"/>
        <v>0</v>
      </c>
    </row>
    <row r="1596" spans="1:9" s="2" customFormat="1" hidden="1" x14ac:dyDescent="0.2">
      <c r="A1596" s="20" t="s">
        <v>40</v>
      </c>
      <c r="B1596" s="61" t="s">
        <v>52</v>
      </c>
      <c r="C1596" s="21">
        <v>0</v>
      </c>
      <c r="D1596" s="21">
        <f t="shared" si="859"/>
        <v>0</v>
      </c>
      <c r="E1596" s="21">
        <f t="shared" si="860"/>
        <v>0</v>
      </c>
      <c r="F1596" s="21">
        <f t="shared" si="859"/>
        <v>0</v>
      </c>
      <c r="G1596" s="21">
        <f t="shared" si="859"/>
        <v>0</v>
      </c>
      <c r="H1596" s="22">
        <f t="shared" si="859"/>
        <v>0</v>
      </c>
      <c r="I1596" s="3">
        <f t="shared" si="845"/>
        <v>0</v>
      </c>
    </row>
    <row r="1597" spans="1:9" s="2" customFormat="1" hidden="1" x14ac:dyDescent="0.2">
      <c r="A1597" s="20" t="s">
        <v>42</v>
      </c>
      <c r="B1597" s="61" t="s">
        <v>53</v>
      </c>
      <c r="C1597" s="21">
        <v>0</v>
      </c>
      <c r="D1597" s="21">
        <f t="shared" si="859"/>
        <v>0</v>
      </c>
      <c r="E1597" s="21">
        <f t="shared" si="860"/>
        <v>0</v>
      </c>
      <c r="F1597" s="21">
        <f t="shared" si="859"/>
        <v>0</v>
      </c>
      <c r="G1597" s="21">
        <f t="shared" si="859"/>
        <v>0</v>
      </c>
      <c r="H1597" s="22">
        <f t="shared" si="859"/>
        <v>0</v>
      </c>
      <c r="I1597" s="3">
        <f t="shared" si="845"/>
        <v>0</v>
      </c>
    </row>
    <row r="1598" spans="1:9" s="2" customFormat="1" hidden="1" x14ac:dyDescent="0.2">
      <c r="A1598" s="83"/>
      <c r="B1598" s="95"/>
      <c r="C1598" s="21"/>
      <c r="D1598" s="21"/>
      <c r="E1598" s="21"/>
      <c r="F1598" s="21"/>
      <c r="G1598" s="21"/>
      <c r="H1598" s="22"/>
      <c r="I1598" s="3">
        <f t="shared" si="845"/>
        <v>0</v>
      </c>
    </row>
    <row r="1599" spans="1:9" s="2" customFormat="1" hidden="1" x14ac:dyDescent="0.2">
      <c r="A1599" s="26" t="s">
        <v>54</v>
      </c>
      <c r="B1599" s="63" t="s">
        <v>55</v>
      </c>
      <c r="C1599" s="24">
        <v>0</v>
      </c>
      <c r="D1599" s="24">
        <f t="shared" ref="D1599" si="861">D1649</f>
        <v>0</v>
      </c>
      <c r="E1599" s="24">
        <f>C1599+D1599</f>
        <v>0</v>
      </c>
      <c r="F1599" s="24">
        <f t="shared" ref="F1599:H1599" si="862">F1649</f>
        <v>0</v>
      </c>
      <c r="G1599" s="24">
        <f t="shared" si="862"/>
        <v>0</v>
      </c>
      <c r="H1599" s="25">
        <f t="shared" si="862"/>
        <v>0</v>
      </c>
      <c r="I1599" s="3">
        <f t="shared" si="845"/>
        <v>0</v>
      </c>
    </row>
    <row r="1600" spans="1:9" s="2" customFormat="1" hidden="1" x14ac:dyDescent="0.2">
      <c r="A1600" s="81"/>
      <c r="B1600" s="95"/>
      <c r="C1600" s="21"/>
      <c r="D1600" s="21"/>
      <c r="E1600" s="21"/>
      <c r="F1600" s="21"/>
      <c r="G1600" s="21"/>
      <c r="H1600" s="22"/>
      <c r="I1600" s="3">
        <f t="shared" si="845"/>
        <v>0</v>
      </c>
    </row>
    <row r="1601" spans="1:9" s="6" customFormat="1" ht="25.5" hidden="1" x14ac:dyDescent="0.2">
      <c r="A1601" s="77" t="s">
        <v>71</v>
      </c>
      <c r="B1601" s="78"/>
      <c r="C1601" s="79">
        <f t="shared" ref="C1601:H1601" si="863">C1602</f>
        <v>0</v>
      </c>
      <c r="D1601" s="79">
        <f t="shared" si="863"/>
        <v>0</v>
      </c>
      <c r="E1601" s="79">
        <f t="shared" si="863"/>
        <v>0</v>
      </c>
      <c r="F1601" s="79">
        <f t="shared" si="863"/>
        <v>0</v>
      </c>
      <c r="G1601" s="79">
        <f t="shared" si="863"/>
        <v>0</v>
      </c>
      <c r="H1601" s="80">
        <f t="shared" si="863"/>
        <v>0</v>
      </c>
      <c r="I1601" s="3">
        <f t="shared" si="845"/>
        <v>0</v>
      </c>
    </row>
    <row r="1602" spans="1:9" s="40" customFormat="1" hidden="1" x14ac:dyDescent="0.2">
      <c r="A1602" s="36" t="s">
        <v>61</v>
      </c>
      <c r="B1602" s="65"/>
      <c r="C1602" s="37">
        <f t="shared" ref="C1602:H1602" si="864">SUM(C1603,C1604,C1605,C1609)</f>
        <v>0</v>
      </c>
      <c r="D1602" s="37">
        <f t="shared" si="864"/>
        <v>0</v>
      </c>
      <c r="E1602" s="37">
        <f t="shared" si="864"/>
        <v>0</v>
      </c>
      <c r="F1602" s="37">
        <f t="shared" si="864"/>
        <v>0</v>
      </c>
      <c r="G1602" s="37">
        <f t="shared" si="864"/>
        <v>0</v>
      </c>
      <c r="H1602" s="38">
        <f t="shared" si="864"/>
        <v>0</v>
      </c>
      <c r="I1602" s="3">
        <f t="shared" si="845"/>
        <v>0</v>
      </c>
    </row>
    <row r="1603" spans="1:9" s="2" customFormat="1" hidden="1" x14ac:dyDescent="0.2">
      <c r="A1603" s="20" t="s">
        <v>6</v>
      </c>
      <c r="B1603" s="48"/>
      <c r="C1603" s="21"/>
      <c r="D1603" s="21"/>
      <c r="E1603" s="21">
        <f>SUM(C1603,D1603)</f>
        <v>0</v>
      </c>
      <c r="F1603" s="21"/>
      <c r="G1603" s="21"/>
      <c r="H1603" s="22"/>
      <c r="I1603" s="3">
        <f t="shared" si="845"/>
        <v>0</v>
      </c>
    </row>
    <row r="1604" spans="1:9" s="2" customFormat="1" hidden="1" x14ac:dyDescent="0.2">
      <c r="A1604" s="20" t="s">
        <v>7</v>
      </c>
      <c r="B1604" s="94"/>
      <c r="C1604" s="21">
        <v>0</v>
      </c>
      <c r="D1604" s="21"/>
      <c r="E1604" s="21">
        <f t="shared" ref="E1604" si="865">SUM(C1604,D1604)</f>
        <v>0</v>
      </c>
      <c r="F1604" s="21"/>
      <c r="G1604" s="21"/>
      <c r="H1604" s="22"/>
      <c r="I1604" s="3">
        <f t="shared" si="845"/>
        <v>0</v>
      </c>
    </row>
    <row r="1605" spans="1:9" s="2" customFormat="1" hidden="1" x14ac:dyDescent="0.2">
      <c r="A1605" s="23" t="s">
        <v>111</v>
      </c>
      <c r="B1605" s="49" t="s">
        <v>103</v>
      </c>
      <c r="C1605" s="24">
        <f>SUM(C1606:C1608)</f>
        <v>0</v>
      </c>
      <c r="D1605" s="24">
        <f>SUM(D1606:D1608)</f>
        <v>0</v>
      </c>
      <c r="E1605" s="24">
        <f>SUM(C1605,D1605)</f>
        <v>0</v>
      </c>
      <c r="F1605" s="24">
        <f t="shared" ref="F1605" si="866">SUM(F1606:F1608)</f>
        <v>0</v>
      </c>
      <c r="G1605" s="24">
        <f t="shared" ref="G1605:H1605" si="867">SUM(G1606:G1608)</f>
        <v>0</v>
      </c>
      <c r="H1605" s="25">
        <f t="shared" si="867"/>
        <v>0</v>
      </c>
      <c r="I1605" s="3">
        <f t="shared" si="845"/>
        <v>0</v>
      </c>
    </row>
    <row r="1606" spans="1:9" s="2" customFormat="1" hidden="1" x14ac:dyDescent="0.2">
      <c r="A1606" s="109" t="s">
        <v>104</v>
      </c>
      <c r="B1606" s="48" t="s">
        <v>105</v>
      </c>
      <c r="C1606" s="21"/>
      <c r="D1606" s="21"/>
      <c r="E1606" s="21">
        <f t="shared" ref="E1606:E1608" si="868">SUM(C1606,D1606)</f>
        <v>0</v>
      </c>
      <c r="F1606" s="21"/>
      <c r="G1606" s="21"/>
      <c r="H1606" s="22"/>
      <c r="I1606" s="3">
        <f t="shared" si="845"/>
        <v>0</v>
      </c>
    </row>
    <row r="1607" spans="1:9" s="2" customFormat="1" hidden="1" x14ac:dyDescent="0.2">
      <c r="A1607" s="109" t="s">
        <v>106</v>
      </c>
      <c r="B1607" s="48" t="s">
        <v>107</v>
      </c>
      <c r="C1607" s="21"/>
      <c r="D1607" s="21"/>
      <c r="E1607" s="21">
        <f t="shared" si="868"/>
        <v>0</v>
      </c>
      <c r="F1607" s="21"/>
      <c r="G1607" s="21"/>
      <c r="H1607" s="22"/>
      <c r="I1607" s="3">
        <f t="shared" si="845"/>
        <v>0</v>
      </c>
    </row>
    <row r="1608" spans="1:9" s="2" customFormat="1" hidden="1" x14ac:dyDescent="0.2">
      <c r="A1608" s="109" t="s">
        <v>108</v>
      </c>
      <c r="B1608" s="48" t="s">
        <v>109</v>
      </c>
      <c r="C1608" s="21"/>
      <c r="D1608" s="21"/>
      <c r="E1608" s="21">
        <f t="shared" si="868"/>
        <v>0</v>
      </c>
      <c r="F1608" s="21"/>
      <c r="G1608" s="21"/>
      <c r="H1608" s="22"/>
      <c r="I1608" s="3">
        <f t="shared" si="845"/>
        <v>0</v>
      </c>
    </row>
    <row r="1609" spans="1:9" s="2" customFormat="1" ht="25.5" hidden="1" x14ac:dyDescent="0.2">
      <c r="A1609" s="23" t="s">
        <v>9</v>
      </c>
      <c r="B1609" s="49" t="s">
        <v>10</v>
      </c>
      <c r="C1609" s="24">
        <f t="shared" ref="C1609:H1609" si="869">SUM(C1610,C1614,C1618)</f>
        <v>0</v>
      </c>
      <c r="D1609" s="24">
        <f t="shared" si="869"/>
        <v>0</v>
      </c>
      <c r="E1609" s="24">
        <f t="shared" si="869"/>
        <v>0</v>
      </c>
      <c r="F1609" s="24">
        <f t="shared" si="869"/>
        <v>0</v>
      </c>
      <c r="G1609" s="24">
        <f t="shared" si="869"/>
        <v>0</v>
      </c>
      <c r="H1609" s="25">
        <f t="shared" si="869"/>
        <v>0</v>
      </c>
      <c r="I1609" s="3">
        <f t="shared" si="845"/>
        <v>0</v>
      </c>
    </row>
    <row r="1610" spans="1:9" s="2" customFormat="1" hidden="1" x14ac:dyDescent="0.2">
      <c r="A1610" s="26" t="s">
        <v>11</v>
      </c>
      <c r="B1610" s="50" t="s">
        <v>12</v>
      </c>
      <c r="C1610" s="24">
        <f t="shared" ref="C1610:H1610" si="870">SUM(C1611:C1613)</f>
        <v>0</v>
      </c>
      <c r="D1610" s="24">
        <f t="shared" si="870"/>
        <v>0</v>
      </c>
      <c r="E1610" s="24">
        <f t="shared" si="870"/>
        <v>0</v>
      </c>
      <c r="F1610" s="24">
        <f t="shared" si="870"/>
        <v>0</v>
      </c>
      <c r="G1610" s="24">
        <f t="shared" si="870"/>
        <v>0</v>
      </c>
      <c r="H1610" s="25">
        <f t="shared" si="870"/>
        <v>0</v>
      </c>
      <c r="I1610" s="3">
        <f t="shared" si="845"/>
        <v>0</v>
      </c>
    </row>
    <row r="1611" spans="1:9" s="2" customFormat="1" hidden="1" x14ac:dyDescent="0.2">
      <c r="A1611" s="27" t="s">
        <v>13</v>
      </c>
      <c r="B1611" s="51" t="s">
        <v>14</v>
      </c>
      <c r="C1611" s="21"/>
      <c r="D1611" s="21"/>
      <c r="E1611" s="21">
        <f t="shared" ref="E1611:E1613" si="871">SUM(C1611,D1611)</f>
        <v>0</v>
      </c>
      <c r="F1611" s="21"/>
      <c r="G1611" s="21"/>
      <c r="H1611" s="22"/>
      <c r="I1611" s="3">
        <f t="shared" si="845"/>
        <v>0</v>
      </c>
    </row>
    <row r="1612" spans="1:9" s="2" customFormat="1" hidden="1" x14ac:dyDescent="0.2">
      <c r="A1612" s="27" t="s">
        <v>15</v>
      </c>
      <c r="B1612" s="52" t="s">
        <v>16</v>
      </c>
      <c r="C1612" s="21">
        <v>0</v>
      </c>
      <c r="D1612" s="21"/>
      <c r="E1612" s="21">
        <f t="shared" si="871"/>
        <v>0</v>
      </c>
      <c r="F1612" s="21"/>
      <c r="G1612" s="21"/>
      <c r="H1612" s="22"/>
      <c r="I1612" s="3">
        <f t="shared" si="845"/>
        <v>0</v>
      </c>
    </row>
    <row r="1613" spans="1:9" s="2" customFormat="1" hidden="1" x14ac:dyDescent="0.2">
      <c r="A1613" s="27" t="s">
        <v>17</v>
      </c>
      <c r="B1613" s="52" t="s">
        <v>18</v>
      </c>
      <c r="C1613" s="21">
        <v>0</v>
      </c>
      <c r="D1613" s="21"/>
      <c r="E1613" s="21">
        <f t="shared" si="871"/>
        <v>0</v>
      </c>
      <c r="F1613" s="21"/>
      <c r="G1613" s="21"/>
      <c r="H1613" s="22"/>
      <c r="I1613" s="3">
        <f t="shared" si="845"/>
        <v>0</v>
      </c>
    </row>
    <row r="1614" spans="1:9" s="2" customFormat="1" hidden="1" x14ac:dyDescent="0.2">
      <c r="A1614" s="26" t="s">
        <v>19</v>
      </c>
      <c r="B1614" s="53" t="s">
        <v>20</v>
      </c>
      <c r="C1614" s="24">
        <v>0</v>
      </c>
      <c r="D1614" s="24">
        <f t="shared" ref="D1614:H1614" si="872">SUM(D1615:D1617)</f>
        <v>0</v>
      </c>
      <c r="E1614" s="24">
        <f t="shared" si="872"/>
        <v>0</v>
      </c>
      <c r="F1614" s="24">
        <f t="shared" si="872"/>
        <v>0</v>
      </c>
      <c r="G1614" s="24">
        <f t="shared" si="872"/>
        <v>0</v>
      </c>
      <c r="H1614" s="25">
        <f t="shared" si="872"/>
        <v>0</v>
      </c>
      <c r="I1614" s="3">
        <f t="shared" si="845"/>
        <v>0</v>
      </c>
    </row>
    <row r="1615" spans="1:9" s="2" customFormat="1" hidden="1" x14ac:dyDescent="0.2">
      <c r="A1615" s="27" t="s">
        <v>13</v>
      </c>
      <c r="B1615" s="52" t="s">
        <v>21</v>
      </c>
      <c r="C1615" s="21">
        <v>0</v>
      </c>
      <c r="D1615" s="21"/>
      <c r="E1615" s="21">
        <f t="shared" ref="E1615:E1617" si="873">SUM(C1615,D1615)</f>
        <v>0</v>
      </c>
      <c r="F1615" s="21"/>
      <c r="G1615" s="21"/>
      <c r="H1615" s="22"/>
      <c r="I1615" s="3">
        <f t="shared" si="845"/>
        <v>0</v>
      </c>
    </row>
    <row r="1616" spans="1:9" s="2" customFormat="1" hidden="1" x14ac:dyDescent="0.2">
      <c r="A1616" s="27" t="s">
        <v>15</v>
      </c>
      <c r="B1616" s="52" t="s">
        <v>22</v>
      </c>
      <c r="C1616" s="21">
        <v>0</v>
      </c>
      <c r="D1616" s="21"/>
      <c r="E1616" s="21">
        <f t="shared" si="873"/>
        <v>0</v>
      </c>
      <c r="F1616" s="21"/>
      <c r="G1616" s="21"/>
      <c r="H1616" s="22"/>
      <c r="I1616" s="3">
        <f t="shared" si="845"/>
        <v>0</v>
      </c>
    </row>
    <row r="1617" spans="1:11" s="2" customFormat="1" hidden="1" x14ac:dyDescent="0.2">
      <c r="A1617" s="27" t="s">
        <v>17</v>
      </c>
      <c r="B1617" s="52" t="s">
        <v>23</v>
      </c>
      <c r="C1617" s="21">
        <v>0</v>
      </c>
      <c r="D1617" s="21"/>
      <c r="E1617" s="21">
        <f t="shared" si="873"/>
        <v>0</v>
      </c>
      <c r="F1617" s="21"/>
      <c r="G1617" s="21"/>
      <c r="H1617" s="22"/>
      <c r="I1617" s="3">
        <f t="shared" si="845"/>
        <v>0</v>
      </c>
    </row>
    <row r="1618" spans="1:11" s="2" customFormat="1" hidden="1" x14ac:dyDescent="0.2">
      <c r="A1618" s="26" t="s">
        <v>24</v>
      </c>
      <c r="B1618" s="53" t="s">
        <v>25</v>
      </c>
      <c r="C1618" s="24">
        <v>0</v>
      </c>
      <c r="D1618" s="24">
        <f t="shared" ref="D1618:H1618" si="874">SUM(D1619:D1621)</f>
        <v>0</v>
      </c>
      <c r="E1618" s="24">
        <f t="shared" si="874"/>
        <v>0</v>
      </c>
      <c r="F1618" s="24">
        <f t="shared" si="874"/>
        <v>0</v>
      </c>
      <c r="G1618" s="24">
        <f t="shared" si="874"/>
        <v>0</v>
      </c>
      <c r="H1618" s="25">
        <f t="shared" si="874"/>
        <v>0</v>
      </c>
      <c r="I1618" s="3">
        <f t="shared" si="845"/>
        <v>0</v>
      </c>
    </row>
    <row r="1619" spans="1:11" s="2" customFormat="1" hidden="1" x14ac:dyDescent="0.2">
      <c r="A1619" s="27" t="s">
        <v>13</v>
      </c>
      <c r="B1619" s="52" t="s">
        <v>26</v>
      </c>
      <c r="C1619" s="21">
        <v>0</v>
      </c>
      <c r="D1619" s="21"/>
      <c r="E1619" s="21">
        <f t="shared" ref="E1619:E1621" si="875">SUM(C1619,D1619)</f>
        <v>0</v>
      </c>
      <c r="F1619" s="21"/>
      <c r="G1619" s="21"/>
      <c r="H1619" s="22"/>
      <c r="I1619" s="3">
        <f t="shared" si="845"/>
        <v>0</v>
      </c>
    </row>
    <row r="1620" spans="1:11" s="2" customFormat="1" hidden="1" x14ac:dyDescent="0.2">
      <c r="A1620" s="27" t="s">
        <v>15</v>
      </c>
      <c r="B1620" s="52" t="s">
        <v>27</v>
      </c>
      <c r="C1620" s="21">
        <v>0</v>
      </c>
      <c r="D1620" s="21"/>
      <c r="E1620" s="21">
        <f t="shared" si="875"/>
        <v>0</v>
      </c>
      <c r="F1620" s="21"/>
      <c r="G1620" s="21"/>
      <c r="H1620" s="22"/>
      <c r="I1620" s="3">
        <f t="shared" si="845"/>
        <v>0</v>
      </c>
    </row>
    <row r="1621" spans="1:11" s="2" customFormat="1" hidden="1" x14ac:dyDescent="0.2">
      <c r="A1621" s="27" t="s">
        <v>17</v>
      </c>
      <c r="B1621" s="52" t="s">
        <v>28</v>
      </c>
      <c r="C1621" s="21">
        <v>0</v>
      </c>
      <c r="D1621" s="21"/>
      <c r="E1621" s="21">
        <f t="shared" si="875"/>
        <v>0</v>
      </c>
      <c r="F1621" s="21"/>
      <c r="G1621" s="21"/>
      <c r="H1621" s="22"/>
      <c r="I1621" s="3">
        <f t="shared" si="845"/>
        <v>0</v>
      </c>
    </row>
    <row r="1622" spans="1:11" s="40" customFormat="1" hidden="1" x14ac:dyDescent="0.2">
      <c r="A1622" s="36" t="s">
        <v>80</v>
      </c>
      <c r="B1622" s="65"/>
      <c r="C1622" s="37">
        <f t="shared" ref="C1622:H1622" si="876">SUM(C1623,C1626,C1649)</f>
        <v>0</v>
      </c>
      <c r="D1622" s="37">
        <f t="shared" si="876"/>
        <v>0</v>
      </c>
      <c r="E1622" s="37">
        <f t="shared" si="876"/>
        <v>0</v>
      </c>
      <c r="F1622" s="37">
        <f t="shared" si="876"/>
        <v>0</v>
      </c>
      <c r="G1622" s="37">
        <f t="shared" si="876"/>
        <v>0</v>
      </c>
      <c r="H1622" s="38">
        <f t="shared" si="876"/>
        <v>0</v>
      </c>
      <c r="I1622" s="3">
        <f t="shared" si="845"/>
        <v>0</v>
      </c>
    </row>
    <row r="1623" spans="1:11" s="2" customFormat="1" hidden="1" x14ac:dyDescent="0.2">
      <c r="A1623" s="31" t="s">
        <v>30</v>
      </c>
      <c r="B1623" s="55">
        <v>20</v>
      </c>
      <c r="C1623" s="24">
        <f t="shared" ref="C1623:H1623" si="877">SUM(C1624)</f>
        <v>0</v>
      </c>
      <c r="D1623" s="24">
        <f t="shared" si="877"/>
        <v>0</v>
      </c>
      <c r="E1623" s="24">
        <f t="shared" si="877"/>
        <v>0</v>
      </c>
      <c r="F1623" s="24">
        <f t="shared" si="877"/>
        <v>0</v>
      </c>
      <c r="G1623" s="24">
        <f t="shared" si="877"/>
        <v>0</v>
      </c>
      <c r="H1623" s="25">
        <f t="shared" si="877"/>
        <v>0</v>
      </c>
      <c r="I1623" s="3">
        <f t="shared" si="845"/>
        <v>0</v>
      </c>
    </row>
    <row r="1624" spans="1:11" s="2" customFormat="1" hidden="1" x14ac:dyDescent="0.2">
      <c r="A1624" s="27" t="s">
        <v>31</v>
      </c>
      <c r="B1624" s="56" t="s">
        <v>32</v>
      </c>
      <c r="C1624" s="21"/>
      <c r="D1624" s="21"/>
      <c r="E1624" s="21">
        <f>C1624+D1624</f>
        <v>0</v>
      </c>
      <c r="F1624" s="21"/>
      <c r="G1624" s="21"/>
      <c r="H1624" s="22"/>
      <c r="I1624" s="3">
        <f t="shared" si="845"/>
        <v>0</v>
      </c>
    </row>
    <row r="1625" spans="1:11" s="2" customFormat="1" hidden="1" x14ac:dyDescent="0.2">
      <c r="A1625" s="27"/>
      <c r="B1625" s="51"/>
      <c r="C1625" s="21"/>
      <c r="D1625" s="21"/>
      <c r="E1625" s="21"/>
      <c r="F1625" s="21"/>
      <c r="G1625" s="21"/>
      <c r="H1625" s="22"/>
      <c r="I1625" s="3">
        <f t="shared" si="845"/>
        <v>0</v>
      </c>
    </row>
    <row r="1626" spans="1:11" s="2" customFormat="1" ht="25.5" hidden="1" x14ac:dyDescent="0.2">
      <c r="A1626" s="110" t="s">
        <v>112</v>
      </c>
      <c r="B1626" s="57">
        <v>60</v>
      </c>
      <c r="C1626" s="24">
        <f t="shared" ref="C1626:H1626" si="878">SUM(C1627,C1634,C1641)</f>
        <v>0</v>
      </c>
      <c r="D1626" s="24">
        <f t="shared" si="878"/>
        <v>0</v>
      </c>
      <c r="E1626" s="24">
        <f t="shared" si="878"/>
        <v>0</v>
      </c>
      <c r="F1626" s="24">
        <f t="shared" si="878"/>
        <v>0</v>
      </c>
      <c r="G1626" s="24">
        <f t="shared" si="878"/>
        <v>0</v>
      </c>
      <c r="H1626" s="25">
        <f t="shared" si="878"/>
        <v>0</v>
      </c>
      <c r="I1626" s="3">
        <f t="shared" si="845"/>
        <v>0</v>
      </c>
    </row>
    <row r="1627" spans="1:11" s="2" customFormat="1" ht="25.5" hidden="1" x14ac:dyDescent="0.2">
      <c r="A1627" s="31" t="s">
        <v>113</v>
      </c>
      <c r="B1627" s="58" t="s">
        <v>118</v>
      </c>
      <c r="C1627" s="24">
        <f t="shared" ref="C1627:D1627" si="879">SUM(C1631,C1632,C1633)</f>
        <v>0</v>
      </c>
      <c r="D1627" s="24">
        <f t="shared" si="879"/>
        <v>0</v>
      </c>
      <c r="E1627" s="24">
        <f>SUM(E1631,E1632,E1633)</f>
        <v>0</v>
      </c>
      <c r="F1627" s="24">
        <f t="shared" ref="F1627:H1627" si="880">SUM(F1631,F1632,F1633)</f>
        <v>0</v>
      </c>
      <c r="G1627" s="24">
        <f t="shared" si="880"/>
        <v>0</v>
      </c>
      <c r="H1627" s="25">
        <f t="shared" si="880"/>
        <v>0</v>
      </c>
      <c r="I1627" s="3">
        <f t="shared" si="845"/>
        <v>0</v>
      </c>
    </row>
    <row r="1628" spans="1:11" s="2" customFormat="1" hidden="1" x14ac:dyDescent="0.2">
      <c r="A1628" s="32" t="s">
        <v>1</v>
      </c>
      <c r="B1628" s="59"/>
      <c r="C1628" s="24"/>
      <c r="D1628" s="24"/>
      <c r="E1628" s="24"/>
      <c r="F1628" s="24"/>
      <c r="G1628" s="24"/>
      <c r="H1628" s="25"/>
      <c r="I1628" s="3">
        <f t="shared" si="845"/>
        <v>0</v>
      </c>
    </row>
    <row r="1629" spans="1:11" s="2" customFormat="1" hidden="1" x14ac:dyDescent="0.2">
      <c r="A1629" s="32" t="s">
        <v>36</v>
      </c>
      <c r="B1629" s="59"/>
      <c r="C1629" s="24">
        <f t="shared" ref="C1629:H1629" si="881">C1631+C1632+C1633-C1630</f>
        <v>0</v>
      </c>
      <c r="D1629" s="24">
        <f t="shared" si="881"/>
        <v>0</v>
      </c>
      <c r="E1629" s="24">
        <f t="shared" si="881"/>
        <v>0</v>
      </c>
      <c r="F1629" s="24">
        <f t="shared" si="881"/>
        <v>0</v>
      </c>
      <c r="G1629" s="24">
        <f t="shared" si="881"/>
        <v>0</v>
      </c>
      <c r="H1629" s="25">
        <f t="shared" si="881"/>
        <v>0</v>
      </c>
      <c r="I1629" s="3">
        <f t="shared" si="845"/>
        <v>0</v>
      </c>
    </row>
    <row r="1630" spans="1:11" s="2" customFormat="1" hidden="1" x14ac:dyDescent="0.2">
      <c r="A1630" s="32" t="s">
        <v>37</v>
      </c>
      <c r="B1630" s="59"/>
      <c r="C1630" s="24"/>
      <c r="D1630" s="24"/>
      <c r="E1630" s="24">
        <f t="shared" ref="E1630:E1633" si="882">C1630+D1630</f>
        <v>0</v>
      </c>
      <c r="F1630" s="24"/>
      <c r="G1630" s="24"/>
      <c r="H1630" s="25"/>
      <c r="I1630" s="3">
        <f t="shared" si="845"/>
        <v>0</v>
      </c>
    </row>
    <row r="1631" spans="1:11" s="2" customFormat="1" hidden="1" x14ac:dyDescent="0.2">
      <c r="A1631" s="20" t="s">
        <v>114</v>
      </c>
      <c r="B1631" s="60" t="s">
        <v>115</v>
      </c>
      <c r="C1631" s="21"/>
      <c r="D1631" s="21"/>
      <c r="E1631" s="21">
        <f t="shared" si="882"/>
        <v>0</v>
      </c>
      <c r="F1631" s="21"/>
      <c r="G1631" s="21"/>
      <c r="H1631" s="22"/>
      <c r="I1631" s="3">
        <f t="shared" si="845"/>
        <v>0</v>
      </c>
      <c r="J1631" s="2">
        <v>0.02</v>
      </c>
      <c r="K1631" s="2">
        <v>0.13</v>
      </c>
    </row>
    <row r="1632" spans="1:11" s="2" customFormat="1" hidden="1" x14ac:dyDescent="0.2">
      <c r="A1632" s="20" t="s">
        <v>106</v>
      </c>
      <c r="B1632" s="60" t="s">
        <v>116</v>
      </c>
      <c r="C1632" s="21"/>
      <c r="D1632" s="21"/>
      <c r="E1632" s="21">
        <f t="shared" si="882"/>
        <v>0</v>
      </c>
      <c r="F1632" s="21"/>
      <c r="G1632" s="21"/>
      <c r="H1632" s="22"/>
      <c r="I1632" s="3">
        <f t="shared" si="845"/>
        <v>0</v>
      </c>
      <c r="J1632" s="2">
        <v>0.85</v>
      </c>
    </row>
    <row r="1633" spans="1:9" s="2" customFormat="1" hidden="1" x14ac:dyDescent="0.2">
      <c r="A1633" s="20" t="s">
        <v>108</v>
      </c>
      <c r="B1633" s="61" t="s">
        <v>117</v>
      </c>
      <c r="C1633" s="21"/>
      <c r="D1633" s="21"/>
      <c r="E1633" s="21">
        <f t="shared" si="882"/>
        <v>0</v>
      </c>
      <c r="F1633" s="21"/>
      <c r="G1633" s="21"/>
      <c r="H1633" s="22"/>
      <c r="I1633" s="3">
        <f t="shared" si="845"/>
        <v>0</v>
      </c>
    </row>
    <row r="1634" spans="1:9" s="2" customFormat="1" hidden="1" x14ac:dyDescent="0.2">
      <c r="A1634" s="31" t="s">
        <v>44</v>
      </c>
      <c r="B1634" s="62" t="s">
        <v>45</v>
      </c>
      <c r="C1634" s="24">
        <v>0</v>
      </c>
      <c r="D1634" s="24">
        <f t="shared" ref="D1634:H1634" si="883">SUM(D1638,D1639,D1640)</f>
        <v>0</v>
      </c>
      <c r="E1634" s="24">
        <f t="shared" si="883"/>
        <v>0</v>
      </c>
      <c r="F1634" s="24">
        <f t="shared" si="883"/>
        <v>0</v>
      </c>
      <c r="G1634" s="24">
        <f t="shared" si="883"/>
        <v>0</v>
      </c>
      <c r="H1634" s="25">
        <f t="shared" si="883"/>
        <v>0</v>
      </c>
      <c r="I1634" s="3">
        <f t="shared" si="845"/>
        <v>0</v>
      </c>
    </row>
    <row r="1635" spans="1:9" s="2" customFormat="1" hidden="1" x14ac:dyDescent="0.2">
      <c r="A1635" s="82" t="s">
        <v>1</v>
      </c>
      <c r="B1635" s="62"/>
      <c r="C1635" s="24"/>
      <c r="D1635" s="24"/>
      <c r="E1635" s="24"/>
      <c r="F1635" s="24"/>
      <c r="G1635" s="24"/>
      <c r="H1635" s="25"/>
      <c r="I1635" s="3">
        <f t="shared" si="845"/>
        <v>0</v>
      </c>
    </row>
    <row r="1636" spans="1:9" s="2" customFormat="1" hidden="1" x14ac:dyDescent="0.2">
      <c r="A1636" s="32" t="s">
        <v>36</v>
      </c>
      <c r="B1636" s="59"/>
      <c r="C1636" s="24">
        <v>0</v>
      </c>
      <c r="D1636" s="24">
        <f t="shared" ref="D1636:H1636" si="884">D1638+D1639+D1640-D1637</f>
        <v>0</v>
      </c>
      <c r="E1636" s="24">
        <f t="shared" si="884"/>
        <v>0</v>
      </c>
      <c r="F1636" s="24">
        <f t="shared" si="884"/>
        <v>0</v>
      </c>
      <c r="G1636" s="24">
        <f t="shared" si="884"/>
        <v>0</v>
      </c>
      <c r="H1636" s="25">
        <f t="shared" si="884"/>
        <v>0</v>
      </c>
      <c r="I1636" s="3">
        <f t="shared" si="845"/>
        <v>0</v>
      </c>
    </row>
    <row r="1637" spans="1:9" s="2" customFormat="1" hidden="1" x14ac:dyDescent="0.2">
      <c r="A1637" s="32" t="s">
        <v>37</v>
      </c>
      <c r="B1637" s="59"/>
      <c r="C1637" s="24">
        <v>0</v>
      </c>
      <c r="D1637" s="24"/>
      <c r="E1637" s="24">
        <f t="shared" ref="E1637:E1640" si="885">C1637+D1637</f>
        <v>0</v>
      </c>
      <c r="F1637" s="24"/>
      <c r="G1637" s="24"/>
      <c r="H1637" s="25"/>
      <c r="I1637" s="3">
        <f t="shared" si="845"/>
        <v>0</v>
      </c>
    </row>
    <row r="1638" spans="1:9" s="2" customFormat="1" hidden="1" x14ac:dyDescent="0.2">
      <c r="A1638" s="20" t="s">
        <v>38</v>
      </c>
      <c r="B1638" s="61" t="s">
        <v>46</v>
      </c>
      <c r="C1638" s="21">
        <v>0</v>
      </c>
      <c r="D1638" s="21"/>
      <c r="E1638" s="21">
        <f t="shared" si="885"/>
        <v>0</v>
      </c>
      <c r="F1638" s="21"/>
      <c r="G1638" s="21"/>
      <c r="H1638" s="22"/>
      <c r="I1638" s="3">
        <f t="shared" si="845"/>
        <v>0</v>
      </c>
    </row>
    <row r="1639" spans="1:9" s="2" customFormat="1" hidden="1" x14ac:dyDescent="0.2">
      <c r="A1639" s="20" t="s">
        <v>40</v>
      </c>
      <c r="B1639" s="61" t="s">
        <v>47</v>
      </c>
      <c r="C1639" s="21">
        <v>0</v>
      </c>
      <c r="D1639" s="21"/>
      <c r="E1639" s="21">
        <f t="shared" si="885"/>
        <v>0</v>
      </c>
      <c r="F1639" s="21"/>
      <c r="G1639" s="21"/>
      <c r="H1639" s="22"/>
      <c r="I1639" s="3">
        <f t="shared" ref="I1639:I1702" si="886">SUM(E1639:H1639)</f>
        <v>0</v>
      </c>
    </row>
    <row r="1640" spans="1:9" s="2" customFormat="1" hidden="1" x14ac:dyDescent="0.2">
      <c r="A1640" s="20" t="s">
        <v>42</v>
      </c>
      <c r="B1640" s="61" t="s">
        <v>48</v>
      </c>
      <c r="C1640" s="21">
        <v>0</v>
      </c>
      <c r="D1640" s="21"/>
      <c r="E1640" s="21">
        <f t="shared" si="885"/>
        <v>0</v>
      </c>
      <c r="F1640" s="21"/>
      <c r="G1640" s="21"/>
      <c r="H1640" s="22"/>
      <c r="I1640" s="3">
        <f t="shared" si="886"/>
        <v>0</v>
      </c>
    </row>
    <row r="1641" spans="1:9" s="2" customFormat="1" hidden="1" x14ac:dyDescent="0.2">
      <c r="A1641" s="31" t="s">
        <v>49</v>
      </c>
      <c r="B1641" s="63" t="s">
        <v>50</v>
      </c>
      <c r="C1641" s="24">
        <v>0</v>
      </c>
      <c r="D1641" s="24">
        <f t="shared" ref="D1641:H1641" si="887">SUM(D1645,D1646,D1647)</f>
        <v>0</v>
      </c>
      <c r="E1641" s="24">
        <f t="shared" si="887"/>
        <v>0</v>
      </c>
      <c r="F1641" s="24">
        <f t="shared" si="887"/>
        <v>0</v>
      </c>
      <c r="G1641" s="24">
        <f t="shared" si="887"/>
        <v>0</v>
      </c>
      <c r="H1641" s="25">
        <f t="shared" si="887"/>
        <v>0</v>
      </c>
      <c r="I1641" s="3">
        <f t="shared" si="886"/>
        <v>0</v>
      </c>
    </row>
    <row r="1642" spans="1:9" s="2" customFormat="1" hidden="1" x14ac:dyDescent="0.2">
      <c r="A1642" s="82" t="s">
        <v>1</v>
      </c>
      <c r="B1642" s="63"/>
      <c r="C1642" s="24"/>
      <c r="D1642" s="24"/>
      <c r="E1642" s="24"/>
      <c r="F1642" s="24"/>
      <c r="G1642" s="24"/>
      <c r="H1642" s="25"/>
      <c r="I1642" s="3">
        <f t="shared" si="886"/>
        <v>0</v>
      </c>
    </row>
    <row r="1643" spans="1:9" s="2" customFormat="1" hidden="1" x14ac:dyDescent="0.2">
      <c r="A1643" s="32" t="s">
        <v>36</v>
      </c>
      <c r="B1643" s="59"/>
      <c r="C1643" s="24">
        <v>0</v>
      </c>
      <c r="D1643" s="24">
        <f t="shared" ref="D1643:H1643" si="888">D1645+D1646+D1647-D1644</f>
        <v>0</v>
      </c>
      <c r="E1643" s="24">
        <f t="shared" si="888"/>
        <v>0</v>
      </c>
      <c r="F1643" s="24">
        <f t="shared" si="888"/>
        <v>0</v>
      </c>
      <c r="G1643" s="24">
        <f t="shared" si="888"/>
        <v>0</v>
      </c>
      <c r="H1643" s="25">
        <f t="shared" si="888"/>
        <v>0</v>
      </c>
      <c r="I1643" s="3">
        <f t="shared" si="886"/>
        <v>0</v>
      </c>
    </row>
    <row r="1644" spans="1:9" s="2" customFormat="1" hidden="1" x14ac:dyDescent="0.2">
      <c r="A1644" s="32" t="s">
        <v>37</v>
      </c>
      <c r="B1644" s="59"/>
      <c r="C1644" s="24">
        <v>0</v>
      </c>
      <c r="D1644" s="24"/>
      <c r="E1644" s="24">
        <f t="shared" ref="E1644:E1647" si="889">C1644+D1644</f>
        <v>0</v>
      </c>
      <c r="F1644" s="24"/>
      <c r="G1644" s="24"/>
      <c r="H1644" s="25"/>
      <c r="I1644" s="3">
        <f t="shared" si="886"/>
        <v>0</v>
      </c>
    </row>
    <row r="1645" spans="1:9" s="2" customFormat="1" hidden="1" x14ac:dyDescent="0.2">
      <c r="A1645" s="20" t="s">
        <v>38</v>
      </c>
      <c r="B1645" s="61" t="s">
        <v>51</v>
      </c>
      <c r="C1645" s="21">
        <v>0</v>
      </c>
      <c r="D1645" s="21"/>
      <c r="E1645" s="21">
        <f t="shared" si="889"/>
        <v>0</v>
      </c>
      <c r="F1645" s="21"/>
      <c r="G1645" s="21"/>
      <c r="H1645" s="22"/>
      <c r="I1645" s="3">
        <f t="shared" si="886"/>
        <v>0</v>
      </c>
    </row>
    <row r="1646" spans="1:9" s="2" customFormat="1" hidden="1" x14ac:dyDescent="0.2">
      <c r="A1646" s="20" t="s">
        <v>40</v>
      </c>
      <c r="B1646" s="61" t="s">
        <v>52</v>
      </c>
      <c r="C1646" s="21">
        <v>0</v>
      </c>
      <c r="D1646" s="21"/>
      <c r="E1646" s="21">
        <f t="shared" si="889"/>
        <v>0</v>
      </c>
      <c r="F1646" s="21"/>
      <c r="G1646" s="21"/>
      <c r="H1646" s="22"/>
      <c r="I1646" s="3">
        <f t="shared" si="886"/>
        <v>0</v>
      </c>
    </row>
    <row r="1647" spans="1:9" s="2" customFormat="1" hidden="1" x14ac:dyDescent="0.2">
      <c r="A1647" s="20" t="s">
        <v>42</v>
      </c>
      <c r="B1647" s="61" t="s">
        <v>53</v>
      </c>
      <c r="C1647" s="21">
        <v>0</v>
      </c>
      <c r="D1647" s="21"/>
      <c r="E1647" s="21">
        <f t="shared" si="889"/>
        <v>0</v>
      </c>
      <c r="F1647" s="21"/>
      <c r="G1647" s="21"/>
      <c r="H1647" s="22"/>
      <c r="I1647" s="3">
        <f t="shared" si="886"/>
        <v>0</v>
      </c>
    </row>
    <row r="1648" spans="1:9" s="2" customFormat="1" hidden="1" x14ac:dyDescent="0.2">
      <c r="A1648" s="83"/>
      <c r="B1648" s="95"/>
      <c r="C1648" s="21"/>
      <c r="D1648" s="21"/>
      <c r="E1648" s="21"/>
      <c r="F1648" s="21"/>
      <c r="G1648" s="21"/>
      <c r="H1648" s="22"/>
      <c r="I1648" s="3">
        <f t="shared" si="886"/>
        <v>0</v>
      </c>
    </row>
    <row r="1649" spans="1:9" s="2" customFormat="1" hidden="1" x14ac:dyDescent="0.2">
      <c r="A1649" s="26" t="s">
        <v>54</v>
      </c>
      <c r="B1649" s="63" t="s">
        <v>55</v>
      </c>
      <c r="C1649" s="24">
        <v>0</v>
      </c>
      <c r="D1649" s="24"/>
      <c r="E1649" s="24">
        <f>C1649+D1649</f>
        <v>0</v>
      </c>
      <c r="F1649" s="24"/>
      <c r="G1649" s="24"/>
      <c r="H1649" s="25"/>
      <c r="I1649" s="3">
        <f t="shared" si="886"/>
        <v>0</v>
      </c>
    </row>
    <row r="1650" spans="1:9" s="2" customFormat="1" hidden="1" x14ac:dyDescent="0.2">
      <c r="A1650" s="83"/>
      <c r="B1650" s="95"/>
      <c r="C1650" s="21"/>
      <c r="D1650" s="21"/>
      <c r="E1650" s="21"/>
      <c r="F1650" s="21"/>
      <c r="G1650" s="21"/>
      <c r="H1650" s="22"/>
      <c r="I1650" s="3">
        <f t="shared" si="886"/>
        <v>0</v>
      </c>
    </row>
    <row r="1651" spans="1:9" s="2" customFormat="1" hidden="1" x14ac:dyDescent="0.2">
      <c r="A1651" s="26" t="s">
        <v>56</v>
      </c>
      <c r="B1651" s="63"/>
      <c r="C1651" s="24">
        <v>0</v>
      </c>
      <c r="D1651" s="24">
        <f t="shared" ref="D1651:H1651" si="890">D1601-D1622</f>
        <v>0</v>
      </c>
      <c r="E1651" s="24">
        <f t="shared" si="890"/>
        <v>0</v>
      </c>
      <c r="F1651" s="24">
        <f t="shared" si="890"/>
        <v>0</v>
      </c>
      <c r="G1651" s="24">
        <f t="shared" si="890"/>
        <v>0</v>
      </c>
      <c r="H1651" s="25">
        <f t="shared" si="890"/>
        <v>0</v>
      </c>
      <c r="I1651" s="3">
        <f t="shared" si="886"/>
        <v>0</v>
      </c>
    </row>
    <row r="1652" spans="1:9" s="2" customFormat="1" hidden="1" x14ac:dyDescent="0.2">
      <c r="A1652" s="81"/>
      <c r="B1652" s="95"/>
      <c r="C1652" s="21"/>
      <c r="D1652" s="21"/>
      <c r="E1652" s="21"/>
      <c r="F1652" s="21"/>
      <c r="G1652" s="21"/>
      <c r="H1652" s="22"/>
      <c r="I1652" s="3">
        <f t="shared" si="886"/>
        <v>0</v>
      </c>
    </row>
    <row r="1653" spans="1:9" s="6" customFormat="1" hidden="1" x14ac:dyDescent="0.2">
      <c r="A1653" s="28" t="s">
        <v>81</v>
      </c>
      <c r="B1653" s="54" t="s">
        <v>5</v>
      </c>
      <c r="C1653" s="29">
        <f t="shared" ref="C1653:H1653" si="891">SUM(C1683,C1735,C1786,C1838)</f>
        <v>0</v>
      </c>
      <c r="D1653" s="29">
        <f t="shared" si="891"/>
        <v>0</v>
      </c>
      <c r="E1653" s="29">
        <f t="shared" si="891"/>
        <v>0</v>
      </c>
      <c r="F1653" s="29">
        <f t="shared" si="891"/>
        <v>0</v>
      </c>
      <c r="G1653" s="29">
        <f t="shared" si="891"/>
        <v>0</v>
      </c>
      <c r="H1653" s="30">
        <f t="shared" si="891"/>
        <v>0</v>
      </c>
      <c r="I1653" s="3">
        <f t="shared" si="886"/>
        <v>0</v>
      </c>
    </row>
    <row r="1654" spans="1:9" s="40" customFormat="1" hidden="1" x14ac:dyDescent="0.2">
      <c r="A1654" s="36" t="s">
        <v>82</v>
      </c>
      <c r="B1654" s="65"/>
      <c r="C1654" s="37">
        <f t="shared" ref="C1654:H1654" si="892">SUM(C1655,C1658,C1681)</f>
        <v>0</v>
      </c>
      <c r="D1654" s="37">
        <f t="shared" si="892"/>
        <v>0</v>
      </c>
      <c r="E1654" s="37">
        <f t="shared" si="892"/>
        <v>0</v>
      </c>
      <c r="F1654" s="37">
        <f t="shared" si="892"/>
        <v>0</v>
      </c>
      <c r="G1654" s="37">
        <f t="shared" si="892"/>
        <v>0</v>
      </c>
      <c r="H1654" s="38">
        <f t="shared" si="892"/>
        <v>0</v>
      </c>
      <c r="I1654" s="3">
        <f t="shared" si="886"/>
        <v>0</v>
      </c>
    </row>
    <row r="1655" spans="1:9" s="2" customFormat="1" hidden="1" x14ac:dyDescent="0.2">
      <c r="A1655" s="31" t="s">
        <v>30</v>
      </c>
      <c r="B1655" s="55">
        <v>20</v>
      </c>
      <c r="C1655" s="24">
        <f t="shared" ref="C1655:H1655" si="893">SUM(C1656)</f>
        <v>0</v>
      </c>
      <c r="D1655" s="24">
        <f t="shared" si="893"/>
        <v>0</v>
      </c>
      <c r="E1655" s="24">
        <f t="shared" si="893"/>
        <v>0</v>
      </c>
      <c r="F1655" s="24">
        <f t="shared" si="893"/>
        <v>0</v>
      </c>
      <c r="G1655" s="24">
        <f t="shared" si="893"/>
        <v>0</v>
      </c>
      <c r="H1655" s="25">
        <f t="shared" si="893"/>
        <v>0</v>
      </c>
      <c r="I1655" s="3">
        <f t="shared" si="886"/>
        <v>0</v>
      </c>
    </row>
    <row r="1656" spans="1:9" s="2" customFormat="1" hidden="1" x14ac:dyDescent="0.2">
      <c r="A1656" s="27" t="s">
        <v>31</v>
      </c>
      <c r="B1656" s="56" t="s">
        <v>32</v>
      </c>
      <c r="C1656" s="21">
        <f>SUM(C1706,C1758,C1809,C1861)</f>
        <v>0</v>
      </c>
      <c r="D1656" s="21">
        <f>SUM(D1706,D1758,D1809,D1861)</f>
        <v>0</v>
      </c>
      <c r="E1656" s="21">
        <f>C1656+D1656</f>
        <v>0</v>
      </c>
      <c r="F1656" s="21">
        <f t="shared" ref="F1656:H1656" si="894">SUM(F1706,F1758,F1809,F1861)</f>
        <v>0</v>
      </c>
      <c r="G1656" s="21">
        <f t="shared" si="894"/>
        <v>0</v>
      </c>
      <c r="H1656" s="22">
        <f t="shared" si="894"/>
        <v>0</v>
      </c>
      <c r="I1656" s="3">
        <f t="shared" si="886"/>
        <v>0</v>
      </c>
    </row>
    <row r="1657" spans="1:9" s="2" customFormat="1" hidden="1" x14ac:dyDescent="0.2">
      <c r="A1657" s="27"/>
      <c r="B1657" s="51"/>
      <c r="C1657" s="21"/>
      <c r="D1657" s="21"/>
      <c r="E1657" s="21"/>
      <c r="F1657" s="21"/>
      <c r="G1657" s="21"/>
      <c r="H1657" s="22"/>
      <c r="I1657" s="3">
        <f t="shared" si="886"/>
        <v>0</v>
      </c>
    </row>
    <row r="1658" spans="1:9" s="2" customFormat="1" ht="25.5" hidden="1" x14ac:dyDescent="0.2">
      <c r="A1658" s="31" t="s">
        <v>33</v>
      </c>
      <c r="B1658" s="57">
        <v>58</v>
      </c>
      <c r="C1658" s="24">
        <f t="shared" ref="C1658:H1658" si="895">SUM(C1659,C1666,C1673)</f>
        <v>0</v>
      </c>
      <c r="D1658" s="24">
        <f t="shared" si="895"/>
        <v>0</v>
      </c>
      <c r="E1658" s="24">
        <f t="shared" si="895"/>
        <v>0</v>
      </c>
      <c r="F1658" s="24">
        <f t="shared" si="895"/>
        <v>0</v>
      </c>
      <c r="G1658" s="24">
        <f t="shared" si="895"/>
        <v>0</v>
      </c>
      <c r="H1658" s="25">
        <f t="shared" si="895"/>
        <v>0</v>
      </c>
      <c r="I1658" s="3">
        <f t="shared" si="886"/>
        <v>0</v>
      </c>
    </row>
    <row r="1659" spans="1:9" s="2" customFormat="1" hidden="1" x14ac:dyDescent="0.2">
      <c r="A1659" s="31" t="s">
        <v>34</v>
      </c>
      <c r="B1659" s="58" t="s">
        <v>35</v>
      </c>
      <c r="C1659" s="24">
        <f t="shared" ref="C1659:H1659" si="896">SUM(C1663,C1664,C1665)</f>
        <v>0</v>
      </c>
      <c r="D1659" s="24">
        <f t="shared" si="896"/>
        <v>0</v>
      </c>
      <c r="E1659" s="24">
        <f t="shared" si="896"/>
        <v>0</v>
      </c>
      <c r="F1659" s="24">
        <f t="shared" si="896"/>
        <v>0</v>
      </c>
      <c r="G1659" s="24">
        <f t="shared" si="896"/>
        <v>0</v>
      </c>
      <c r="H1659" s="25">
        <f t="shared" si="896"/>
        <v>0</v>
      </c>
      <c r="I1659" s="3">
        <f t="shared" si="886"/>
        <v>0</v>
      </c>
    </row>
    <row r="1660" spans="1:9" s="2" customFormat="1" hidden="1" x14ac:dyDescent="0.2">
      <c r="A1660" s="32" t="s">
        <v>1</v>
      </c>
      <c r="B1660" s="59"/>
      <c r="C1660" s="24"/>
      <c r="D1660" s="24"/>
      <c r="E1660" s="24"/>
      <c r="F1660" s="24"/>
      <c r="G1660" s="24"/>
      <c r="H1660" s="25"/>
      <c r="I1660" s="3">
        <f t="shared" si="886"/>
        <v>0</v>
      </c>
    </row>
    <row r="1661" spans="1:9" s="2" customFormat="1" hidden="1" x14ac:dyDescent="0.2">
      <c r="A1661" s="32" t="s">
        <v>36</v>
      </c>
      <c r="B1661" s="59"/>
      <c r="C1661" s="24">
        <f t="shared" ref="C1661:H1661" si="897">C1663+C1664+C1665-C1662</f>
        <v>0</v>
      </c>
      <c r="D1661" s="24">
        <f t="shared" si="897"/>
        <v>0</v>
      </c>
      <c r="E1661" s="24">
        <f t="shared" si="897"/>
        <v>0</v>
      </c>
      <c r="F1661" s="24">
        <f t="shared" si="897"/>
        <v>0</v>
      </c>
      <c r="G1661" s="24">
        <f t="shared" si="897"/>
        <v>0</v>
      </c>
      <c r="H1661" s="25">
        <f t="shared" si="897"/>
        <v>0</v>
      </c>
      <c r="I1661" s="3">
        <f t="shared" si="886"/>
        <v>0</v>
      </c>
    </row>
    <row r="1662" spans="1:9" s="2" customFormat="1" hidden="1" x14ac:dyDescent="0.2">
      <c r="A1662" s="32" t="s">
        <v>37</v>
      </c>
      <c r="B1662" s="59"/>
      <c r="C1662" s="24">
        <f t="shared" ref="C1662:H1665" si="898">SUM(C1712,C1764,C1815,C1867)</f>
        <v>0</v>
      </c>
      <c r="D1662" s="24">
        <f t="shared" si="898"/>
        <v>0</v>
      </c>
      <c r="E1662" s="24">
        <f t="shared" si="898"/>
        <v>0</v>
      </c>
      <c r="F1662" s="24">
        <f t="shared" si="898"/>
        <v>0</v>
      </c>
      <c r="G1662" s="24">
        <f t="shared" si="898"/>
        <v>0</v>
      </c>
      <c r="H1662" s="25">
        <f t="shared" si="898"/>
        <v>0</v>
      </c>
      <c r="I1662" s="3">
        <f t="shared" si="886"/>
        <v>0</v>
      </c>
    </row>
    <row r="1663" spans="1:9" s="2" customFormat="1" hidden="1" x14ac:dyDescent="0.2">
      <c r="A1663" s="20" t="s">
        <v>38</v>
      </c>
      <c r="B1663" s="60" t="s">
        <v>39</v>
      </c>
      <c r="C1663" s="21">
        <f t="shared" si="898"/>
        <v>0</v>
      </c>
      <c r="D1663" s="21">
        <f t="shared" si="898"/>
        <v>0</v>
      </c>
      <c r="E1663" s="21">
        <f t="shared" ref="E1663:E1665" si="899">C1663+D1663</f>
        <v>0</v>
      </c>
      <c r="F1663" s="21">
        <f t="shared" si="898"/>
        <v>0</v>
      </c>
      <c r="G1663" s="21">
        <f t="shared" si="898"/>
        <v>0</v>
      </c>
      <c r="H1663" s="22">
        <f t="shared" si="898"/>
        <v>0</v>
      </c>
      <c r="I1663" s="3">
        <f t="shared" si="886"/>
        <v>0</v>
      </c>
    </row>
    <row r="1664" spans="1:9" s="2" customFormat="1" hidden="1" x14ac:dyDescent="0.2">
      <c r="A1664" s="20" t="s">
        <v>40</v>
      </c>
      <c r="B1664" s="60" t="s">
        <v>41</v>
      </c>
      <c r="C1664" s="21">
        <f t="shared" si="898"/>
        <v>0</v>
      </c>
      <c r="D1664" s="21">
        <f t="shared" si="898"/>
        <v>0</v>
      </c>
      <c r="E1664" s="21">
        <f t="shared" si="899"/>
        <v>0</v>
      </c>
      <c r="F1664" s="21">
        <f t="shared" si="898"/>
        <v>0</v>
      </c>
      <c r="G1664" s="21">
        <f t="shared" si="898"/>
        <v>0</v>
      </c>
      <c r="H1664" s="22">
        <f t="shared" si="898"/>
        <v>0</v>
      </c>
      <c r="I1664" s="3">
        <f t="shared" si="886"/>
        <v>0</v>
      </c>
    </row>
    <row r="1665" spans="1:9" s="2" customFormat="1" hidden="1" x14ac:dyDescent="0.2">
      <c r="A1665" s="20" t="s">
        <v>42</v>
      </c>
      <c r="B1665" s="61" t="s">
        <v>43</v>
      </c>
      <c r="C1665" s="21">
        <f t="shared" si="898"/>
        <v>0</v>
      </c>
      <c r="D1665" s="21">
        <f t="shared" si="898"/>
        <v>0</v>
      </c>
      <c r="E1665" s="21">
        <f t="shared" si="899"/>
        <v>0</v>
      </c>
      <c r="F1665" s="21">
        <f t="shared" si="898"/>
        <v>0</v>
      </c>
      <c r="G1665" s="21">
        <f t="shared" si="898"/>
        <v>0</v>
      </c>
      <c r="H1665" s="22">
        <f t="shared" si="898"/>
        <v>0</v>
      </c>
      <c r="I1665" s="3">
        <f t="shared" si="886"/>
        <v>0</v>
      </c>
    </row>
    <row r="1666" spans="1:9" s="2" customFormat="1" hidden="1" x14ac:dyDescent="0.2">
      <c r="A1666" s="31" t="s">
        <v>44</v>
      </c>
      <c r="B1666" s="62" t="s">
        <v>45</v>
      </c>
      <c r="C1666" s="24">
        <v>0</v>
      </c>
      <c r="D1666" s="24">
        <f t="shared" ref="D1666:H1666" si="900">SUM(D1670,D1671,D1672)</f>
        <v>0</v>
      </c>
      <c r="E1666" s="24">
        <f t="shared" si="900"/>
        <v>0</v>
      </c>
      <c r="F1666" s="24">
        <f t="shared" si="900"/>
        <v>0</v>
      </c>
      <c r="G1666" s="24">
        <f t="shared" si="900"/>
        <v>0</v>
      </c>
      <c r="H1666" s="25">
        <f t="shared" si="900"/>
        <v>0</v>
      </c>
      <c r="I1666" s="3">
        <f t="shared" si="886"/>
        <v>0</v>
      </c>
    </row>
    <row r="1667" spans="1:9" s="2" customFormat="1" hidden="1" x14ac:dyDescent="0.2">
      <c r="A1667" s="82" t="s">
        <v>1</v>
      </c>
      <c r="B1667" s="62"/>
      <c r="C1667" s="24"/>
      <c r="D1667" s="24"/>
      <c r="E1667" s="24"/>
      <c r="F1667" s="24"/>
      <c r="G1667" s="24"/>
      <c r="H1667" s="25"/>
      <c r="I1667" s="3">
        <f t="shared" si="886"/>
        <v>0</v>
      </c>
    </row>
    <row r="1668" spans="1:9" s="2" customFormat="1" hidden="1" x14ac:dyDescent="0.2">
      <c r="A1668" s="32" t="s">
        <v>36</v>
      </c>
      <c r="B1668" s="59"/>
      <c r="C1668" s="24">
        <v>0</v>
      </c>
      <c r="D1668" s="24">
        <f t="shared" ref="D1668:H1668" si="901">D1670+D1671+D1672-D1669</f>
        <v>0</v>
      </c>
      <c r="E1668" s="24">
        <f t="shared" si="901"/>
        <v>0</v>
      </c>
      <c r="F1668" s="24">
        <f t="shared" si="901"/>
        <v>0</v>
      </c>
      <c r="G1668" s="24">
        <f t="shared" si="901"/>
        <v>0</v>
      </c>
      <c r="H1668" s="25">
        <f t="shared" si="901"/>
        <v>0</v>
      </c>
      <c r="I1668" s="3">
        <f t="shared" si="886"/>
        <v>0</v>
      </c>
    </row>
    <row r="1669" spans="1:9" s="2" customFormat="1" hidden="1" x14ac:dyDescent="0.2">
      <c r="A1669" s="32" t="s">
        <v>37</v>
      </c>
      <c r="B1669" s="59"/>
      <c r="C1669" s="24">
        <v>0</v>
      </c>
      <c r="D1669" s="24">
        <f t="shared" ref="D1669:H1672" si="902">SUM(D1719,D1771,D1822,D1874)</f>
        <v>0</v>
      </c>
      <c r="E1669" s="24">
        <f t="shared" si="902"/>
        <v>0</v>
      </c>
      <c r="F1669" s="24">
        <f t="shared" si="902"/>
        <v>0</v>
      </c>
      <c r="G1669" s="24">
        <f t="shared" si="902"/>
        <v>0</v>
      </c>
      <c r="H1669" s="25">
        <f t="shared" si="902"/>
        <v>0</v>
      </c>
      <c r="I1669" s="3">
        <f t="shared" si="886"/>
        <v>0</v>
      </c>
    </row>
    <row r="1670" spans="1:9" s="2" customFormat="1" hidden="1" x14ac:dyDescent="0.2">
      <c r="A1670" s="20" t="s">
        <v>38</v>
      </c>
      <c r="B1670" s="61" t="s">
        <v>46</v>
      </c>
      <c r="C1670" s="21">
        <v>0</v>
      </c>
      <c r="D1670" s="21">
        <f t="shared" si="902"/>
        <v>0</v>
      </c>
      <c r="E1670" s="21">
        <f t="shared" ref="E1670:E1672" si="903">C1670+D1670</f>
        <v>0</v>
      </c>
      <c r="F1670" s="21">
        <f t="shared" si="902"/>
        <v>0</v>
      </c>
      <c r="G1670" s="21">
        <f t="shared" si="902"/>
        <v>0</v>
      </c>
      <c r="H1670" s="22">
        <f t="shared" si="902"/>
        <v>0</v>
      </c>
      <c r="I1670" s="3">
        <f t="shared" si="886"/>
        <v>0</v>
      </c>
    </row>
    <row r="1671" spans="1:9" s="2" customFormat="1" hidden="1" x14ac:dyDescent="0.2">
      <c r="A1671" s="20" t="s">
        <v>40</v>
      </c>
      <c r="B1671" s="61" t="s">
        <v>47</v>
      </c>
      <c r="C1671" s="21">
        <v>0</v>
      </c>
      <c r="D1671" s="21">
        <f t="shared" si="902"/>
        <v>0</v>
      </c>
      <c r="E1671" s="21">
        <f t="shared" si="903"/>
        <v>0</v>
      </c>
      <c r="F1671" s="21">
        <f t="shared" si="902"/>
        <v>0</v>
      </c>
      <c r="G1671" s="21">
        <f t="shared" si="902"/>
        <v>0</v>
      </c>
      <c r="H1671" s="22">
        <f t="shared" si="902"/>
        <v>0</v>
      </c>
      <c r="I1671" s="3">
        <f t="shared" si="886"/>
        <v>0</v>
      </c>
    </row>
    <row r="1672" spans="1:9" s="2" customFormat="1" hidden="1" x14ac:dyDescent="0.2">
      <c r="A1672" s="20" t="s">
        <v>42</v>
      </c>
      <c r="B1672" s="61" t="s">
        <v>48</v>
      </c>
      <c r="C1672" s="21">
        <v>0</v>
      </c>
      <c r="D1672" s="21">
        <f t="shared" si="902"/>
        <v>0</v>
      </c>
      <c r="E1672" s="21">
        <f t="shared" si="903"/>
        <v>0</v>
      </c>
      <c r="F1672" s="21">
        <f t="shared" si="902"/>
        <v>0</v>
      </c>
      <c r="G1672" s="21">
        <f t="shared" si="902"/>
        <v>0</v>
      </c>
      <c r="H1672" s="22">
        <f t="shared" si="902"/>
        <v>0</v>
      </c>
      <c r="I1672" s="3">
        <f t="shared" si="886"/>
        <v>0</v>
      </c>
    </row>
    <row r="1673" spans="1:9" s="2" customFormat="1" hidden="1" x14ac:dyDescent="0.2">
      <c r="A1673" s="31" t="s">
        <v>49</v>
      </c>
      <c r="B1673" s="63" t="s">
        <v>50</v>
      </c>
      <c r="C1673" s="24">
        <f t="shared" ref="C1673:H1673" si="904">SUM(C1677,C1678,C1679)</f>
        <v>0</v>
      </c>
      <c r="D1673" s="24">
        <f t="shared" si="904"/>
        <v>0</v>
      </c>
      <c r="E1673" s="24">
        <f t="shared" si="904"/>
        <v>0</v>
      </c>
      <c r="F1673" s="24">
        <f t="shared" si="904"/>
        <v>0</v>
      </c>
      <c r="G1673" s="24">
        <f t="shared" si="904"/>
        <v>0</v>
      </c>
      <c r="H1673" s="25">
        <f t="shared" si="904"/>
        <v>0</v>
      </c>
      <c r="I1673" s="3">
        <f t="shared" si="886"/>
        <v>0</v>
      </c>
    </row>
    <row r="1674" spans="1:9" s="2" customFormat="1" hidden="1" x14ac:dyDescent="0.2">
      <c r="A1674" s="82" t="s">
        <v>1</v>
      </c>
      <c r="B1674" s="63"/>
      <c r="C1674" s="24"/>
      <c r="D1674" s="24"/>
      <c r="E1674" s="24"/>
      <c r="F1674" s="24"/>
      <c r="G1674" s="24"/>
      <c r="H1674" s="25"/>
      <c r="I1674" s="3">
        <f t="shared" si="886"/>
        <v>0</v>
      </c>
    </row>
    <row r="1675" spans="1:9" s="2" customFormat="1" hidden="1" x14ac:dyDescent="0.2">
      <c r="A1675" s="32" t="s">
        <v>36</v>
      </c>
      <c r="B1675" s="59"/>
      <c r="C1675" s="24">
        <f t="shared" ref="C1675:H1675" si="905">C1677+C1678+C1679-C1676</f>
        <v>0</v>
      </c>
      <c r="D1675" s="24">
        <f t="shared" si="905"/>
        <v>0</v>
      </c>
      <c r="E1675" s="24">
        <f t="shared" si="905"/>
        <v>0</v>
      </c>
      <c r="F1675" s="24">
        <f t="shared" si="905"/>
        <v>0</v>
      </c>
      <c r="G1675" s="24">
        <f t="shared" si="905"/>
        <v>0</v>
      </c>
      <c r="H1675" s="25">
        <f t="shared" si="905"/>
        <v>0</v>
      </c>
      <c r="I1675" s="3">
        <f t="shared" si="886"/>
        <v>0</v>
      </c>
    </row>
    <row r="1676" spans="1:9" s="2" customFormat="1" hidden="1" x14ac:dyDescent="0.2">
      <c r="A1676" s="32" t="s">
        <v>37</v>
      </c>
      <c r="B1676" s="59"/>
      <c r="C1676" s="24">
        <f t="shared" ref="C1676:H1679" si="906">SUM(C1726,C1778,C1829,C1881)</f>
        <v>0</v>
      </c>
      <c r="D1676" s="24">
        <f t="shared" si="906"/>
        <v>0</v>
      </c>
      <c r="E1676" s="24">
        <f t="shared" si="906"/>
        <v>0</v>
      </c>
      <c r="F1676" s="24">
        <f t="shared" si="906"/>
        <v>0</v>
      </c>
      <c r="G1676" s="24">
        <f t="shared" si="906"/>
        <v>0</v>
      </c>
      <c r="H1676" s="25">
        <f t="shared" si="906"/>
        <v>0</v>
      </c>
      <c r="I1676" s="3">
        <f t="shared" si="886"/>
        <v>0</v>
      </c>
    </row>
    <row r="1677" spans="1:9" s="2" customFormat="1" hidden="1" x14ac:dyDescent="0.2">
      <c r="A1677" s="20" t="s">
        <v>38</v>
      </c>
      <c r="B1677" s="61" t="s">
        <v>51</v>
      </c>
      <c r="C1677" s="21">
        <f t="shared" si="906"/>
        <v>0</v>
      </c>
      <c r="D1677" s="21">
        <f t="shared" si="906"/>
        <v>0</v>
      </c>
      <c r="E1677" s="21">
        <f t="shared" ref="E1677:E1679" si="907">C1677+D1677</f>
        <v>0</v>
      </c>
      <c r="F1677" s="21">
        <f t="shared" si="906"/>
        <v>0</v>
      </c>
      <c r="G1677" s="21">
        <f t="shared" si="906"/>
        <v>0</v>
      </c>
      <c r="H1677" s="22">
        <f t="shared" si="906"/>
        <v>0</v>
      </c>
      <c r="I1677" s="3">
        <f t="shared" si="886"/>
        <v>0</v>
      </c>
    </row>
    <row r="1678" spans="1:9" s="2" customFormat="1" hidden="1" x14ac:dyDescent="0.2">
      <c r="A1678" s="20" t="s">
        <v>40</v>
      </c>
      <c r="B1678" s="61" t="s">
        <v>52</v>
      </c>
      <c r="C1678" s="21">
        <f t="shared" si="906"/>
        <v>0</v>
      </c>
      <c r="D1678" s="21">
        <f t="shared" si="906"/>
        <v>0</v>
      </c>
      <c r="E1678" s="21">
        <f t="shared" si="907"/>
        <v>0</v>
      </c>
      <c r="F1678" s="21">
        <f t="shared" si="906"/>
        <v>0</v>
      </c>
      <c r="G1678" s="21">
        <f t="shared" si="906"/>
        <v>0</v>
      </c>
      <c r="H1678" s="22">
        <f t="shared" si="906"/>
        <v>0</v>
      </c>
      <c r="I1678" s="3">
        <f t="shared" si="886"/>
        <v>0</v>
      </c>
    </row>
    <row r="1679" spans="1:9" s="2" customFormat="1" hidden="1" x14ac:dyDescent="0.2">
      <c r="A1679" s="20" t="s">
        <v>42</v>
      </c>
      <c r="B1679" s="61" t="s">
        <v>53</v>
      </c>
      <c r="C1679" s="21">
        <v>0</v>
      </c>
      <c r="D1679" s="21">
        <f t="shared" si="906"/>
        <v>0</v>
      </c>
      <c r="E1679" s="21">
        <f t="shared" si="907"/>
        <v>0</v>
      </c>
      <c r="F1679" s="21">
        <f t="shared" si="906"/>
        <v>0</v>
      </c>
      <c r="G1679" s="21">
        <f t="shared" si="906"/>
        <v>0</v>
      </c>
      <c r="H1679" s="22">
        <f t="shared" si="906"/>
        <v>0</v>
      </c>
      <c r="I1679" s="3">
        <f t="shared" si="886"/>
        <v>0</v>
      </c>
    </row>
    <row r="1680" spans="1:9" s="2" customFormat="1" hidden="1" x14ac:dyDescent="0.2">
      <c r="A1680" s="83"/>
      <c r="B1680" s="95"/>
      <c r="C1680" s="21"/>
      <c r="D1680" s="21"/>
      <c r="E1680" s="21"/>
      <c r="F1680" s="21"/>
      <c r="G1680" s="21"/>
      <c r="H1680" s="22"/>
      <c r="I1680" s="3">
        <f t="shared" si="886"/>
        <v>0</v>
      </c>
    </row>
    <row r="1681" spans="1:11" s="2" customFormat="1" hidden="1" x14ac:dyDescent="0.2">
      <c r="A1681" s="26" t="s">
        <v>54</v>
      </c>
      <c r="B1681" s="63" t="s">
        <v>55</v>
      </c>
      <c r="C1681" s="24">
        <v>0</v>
      </c>
      <c r="D1681" s="24">
        <f t="shared" ref="D1681" si="908">SUM(D1731,D1783,D1834,D1886)</f>
        <v>0</v>
      </c>
      <c r="E1681" s="24">
        <f>C1681+D1681</f>
        <v>0</v>
      </c>
      <c r="F1681" s="24">
        <f t="shared" ref="F1681:H1681" si="909">SUM(F1731,F1783,F1834,F1886)</f>
        <v>0</v>
      </c>
      <c r="G1681" s="24">
        <f t="shared" si="909"/>
        <v>0</v>
      </c>
      <c r="H1681" s="25">
        <f t="shared" si="909"/>
        <v>0</v>
      </c>
      <c r="I1681" s="3">
        <f t="shared" si="886"/>
        <v>0</v>
      </c>
    </row>
    <row r="1682" spans="1:11" s="2" customFormat="1" hidden="1" x14ac:dyDescent="0.2">
      <c r="A1682" s="83"/>
      <c r="B1682" s="95"/>
      <c r="C1682" s="21"/>
      <c r="D1682" s="21"/>
      <c r="E1682" s="21"/>
      <c r="F1682" s="21"/>
      <c r="G1682" s="21"/>
      <c r="H1682" s="22"/>
      <c r="I1682" s="3">
        <f t="shared" si="886"/>
        <v>0</v>
      </c>
    </row>
    <row r="1683" spans="1:11" s="6" customFormat="1" ht="38.25" hidden="1" x14ac:dyDescent="0.2">
      <c r="A1683" s="77" t="s">
        <v>72</v>
      </c>
      <c r="B1683" s="78"/>
      <c r="C1683" s="79">
        <f t="shared" ref="C1683:H1683" si="910">C1684</f>
        <v>0</v>
      </c>
      <c r="D1683" s="79">
        <f t="shared" si="910"/>
        <v>0</v>
      </c>
      <c r="E1683" s="79">
        <f t="shared" si="910"/>
        <v>0</v>
      </c>
      <c r="F1683" s="79">
        <f t="shared" si="910"/>
        <v>0</v>
      </c>
      <c r="G1683" s="79">
        <f t="shared" si="910"/>
        <v>0</v>
      </c>
      <c r="H1683" s="80">
        <f t="shared" si="910"/>
        <v>0</v>
      </c>
      <c r="I1683" s="3">
        <f t="shared" si="886"/>
        <v>0</v>
      </c>
    </row>
    <row r="1684" spans="1:11" s="40" customFormat="1" hidden="1" x14ac:dyDescent="0.2">
      <c r="A1684" s="36" t="s">
        <v>61</v>
      </c>
      <c r="B1684" s="65"/>
      <c r="C1684" s="37">
        <f t="shared" ref="C1684:H1684" si="911">SUM(C1685,C1686,C1687,C1691)</f>
        <v>0</v>
      </c>
      <c r="D1684" s="37">
        <f t="shared" si="911"/>
        <v>0</v>
      </c>
      <c r="E1684" s="37">
        <f t="shared" si="911"/>
        <v>0</v>
      </c>
      <c r="F1684" s="37">
        <f t="shared" si="911"/>
        <v>0</v>
      </c>
      <c r="G1684" s="37">
        <f t="shared" si="911"/>
        <v>0</v>
      </c>
      <c r="H1684" s="38">
        <f t="shared" si="911"/>
        <v>0</v>
      </c>
      <c r="I1684" s="3">
        <f t="shared" si="886"/>
        <v>0</v>
      </c>
    </row>
    <row r="1685" spans="1:11" s="2" customFormat="1" hidden="1" x14ac:dyDescent="0.2">
      <c r="A1685" s="20" t="s">
        <v>6</v>
      </c>
      <c r="B1685" s="48"/>
      <c r="C1685" s="21"/>
      <c r="D1685" s="21"/>
      <c r="E1685" s="21">
        <f>SUM(C1685,D1685)</f>
        <v>0</v>
      </c>
      <c r="F1685" s="21"/>
      <c r="G1685" s="21"/>
      <c r="H1685" s="22"/>
      <c r="I1685" s="3">
        <f t="shared" si="886"/>
        <v>0</v>
      </c>
    </row>
    <row r="1686" spans="1:11" s="2" customFormat="1" hidden="1" x14ac:dyDescent="0.2">
      <c r="A1686" s="20" t="s">
        <v>7</v>
      </c>
      <c r="B1686" s="94"/>
      <c r="C1686" s="21">
        <v>0</v>
      </c>
      <c r="D1686" s="21"/>
      <c r="E1686" s="21">
        <f t="shared" ref="E1686" si="912">SUM(C1686,D1686)</f>
        <v>0</v>
      </c>
      <c r="F1686" s="21"/>
      <c r="G1686" s="21"/>
      <c r="H1686" s="22"/>
      <c r="I1686" s="3">
        <f t="shared" si="886"/>
        <v>0</v>
      </c>
      <c r="J1686" s="2">
        <f>J1687+J1693</f>
        <v>0.85</v>
      </c>
      <c r="K1686" s="2">
        <v>1</v>
      </c>
    </row>
    <row r="1687" spans="1:11" s="2" customFormat="1" hidden="1" x14ac:dyDescent="0.2">
      <c r="A1687" s="23" t="s">
        <v>111</v>
      </c>
      <c r="B1687" s="49" t="s">
        <v>103</v>
      </c>
      <c r="C1687" s="24">
        <f>SUM(C1688:C1690)</f>
        <v>0</v>
      </c>
      <c r="D1687" s="24">
        <f>SUM(D1688:D1690)</f>
        <v>0</v>
      </c>
      <c r="E1687" s="24">
        <f>SUM(C1687,D1687)</f>
        <v>0</v>
      </c>
      <c r="F1687" s="24">
        <f t="shared" ref="F1687" si="913">SUM(F1688:F1690)</f>
        <v>0</v>
      </c>
      <c r="G1687" s="24">
        <f t="shared" ref="G1687:H1687" si="914">SUM(G1688:G1690)</f>
        <v>0</v>
      </c>
      <c r="H1687" s="25">
        <f t="shared" si="914"/>
        <v>0</v>
      </c>
      <c r="I1687" s="3">
        <f t="shared" si="886"/>
        <v>0</v>
      </c>
    </row>
    <row r="1688" spans="1:11" s="2" customFormat="1" hidden="1" x14ac:dyDescent="0.2">
      <c r="A1688" s="109" t="s">
        <v>104</v>
      </c>
      <c r="B1688" s="48" t="s">
        <v>105</v>
      </c>
      <c r="C1688" s="21"/>
      <c r="D1688" s="21"/>
      <c r="E1688" s="21">
        <f t="shared" ref="E1688:E1690" si="915">SUM(C1688,D1688)</f>
        <v>0</v>
      </c>
      <c r="F1688" s="21"/>
      <c r="G1688" s="21"/>
      <c r="H1688" s="22"/>
      <c r="I1688" s="3">
        <f t="shared" si="886"/>
        <v>0</v>
      </c>
    </row>
    <row r="1689" spans="1:11" s="2" customFormat="1" hidden="1" x14ac:dyDescent="0.2">
      <c r="A1689" s="109" t="s">
        <v>106</v>
      </c>
      <c r="B1689" s="48" t="s">
        <v>107</v>
      </c>
      <c r="C1689" s="21"/>
      <c r="D1689" s="21"/>
      <c r="E1689" s="21">
        <f t="shared" si="915"/>
        <v>0</v>
      </c>
      <c r="F1689" s="21"/>
      <c r="G1689" s="21"/>
      <c r="H1689" s="22"/>
      <c r="I1689" s="3">
        <f t="shared" si="886"/>
        <v>0</v>
      </c>
    </row>
    <row r="1690" spans="1:11" s="2" customFormat="1" hidden="1" x14ac:dyDescent="0.2">
      <c r="A1690" s="109" t="s">
        <v>108</v>
      </c>
      <c r="B1690" s="48" t="s">
        <v>109</v>
      </c>
      <c r="C1690" s="21"/>
      <c r="D1690" s="21"/>
      <c r="E1690" s="21">
        <f t="shared" si="915"/>
        <v>0</v>
      </c>
      <c r="F1690" s="21"/>
      <c r="G1690" s="21"/>
      <c r="H1690" s="22"/>
      <c r="I1690" s="3">
        <f t="shared" si="886"/>
        <v>0</v>
      </c>
    </row>
    <row r="1691" spans="1:11" s="2" customFormat="1" ht="25.5" hidden="1" x14ac:dyDescent="0.2">
      <c r="A1691" s="23" t="s">
        <v>9</v>
      </c>
      <c r="B1691" s="49" t="s">
        <v>10</v>
      </c>
      <c r="C1691" s="24">
        <f t="shared" ref="C1691:H1691" si="916">SUM(C1692,C1696,C1700)</f>
        <v>0</v>
      </c>
      <c r="D1691" s="24">
        <f t="shared" si="916"/>
        <v>0</v>
      </c>
      <c r="E1691" s="24">
        <f t="shared" si="916"/>
        <v>0</v>
      </c>
      <c r="F1691" s="24">
        <f t="shared" si="916"/>
        <v>0</v>
      </c>
      <c r="G1691" s="24">
        <f t="shared" si="916"/>
        <v>0</v>
      </c>
      <c r="H1691" s="25">
        <f t="shared" si="916"/>
        <v>0</v>
      </c>
      <c r="I1691" s="3">
        <f t="shared" si="886"/>
        <v>0</v>
      </c>
    </row>
    <row r="1692" spans="1:11" s="2" customFormat="1" hidden="1" x14ac:dyDescent="0.2">
      <c r="A1692" s="26" t="s">
        <v>11</v>
      </c>
      <c r="B1692" s="50" t="s">
        <v>12</v>
      </c>
      <c r="C1692" s="24">
        <f t="shared" ref="C1692:H1692" si="917">SUM(C1693:C1695)</f>
        <v>0</v>
      </c>
      <c r="D1692" s="24">
        <f t="shared" si="917"/>
        <v>0</v>
      </c>
      <c r="E1692" s="24">
        <f t="shared" si="917"/>
        <v>0</v>
      </c>
      <c r="F1692" s="24">
        <f t="shared" si="917"/>
        <v>0</v>
      </c>
      <c r="G1692" s="24">
        <f t="shared" si="917"/>
        <v>0</v>
      </c>
      <c r="H1692" s="25">
        <f t="shared" si="917"/>
        <v>0</v>
      </c>
      <c r="I1692" s="3">
        <f t="shared" si="886"/>
        <v>0</v>
      </c>
    </row>
    <row r="1693" spans="1:11" s="2" customFormat="1" hidden="1" x14ac:dyDescent="0.2">
      <c r="A1693" s="27" t="s">
        <v>13</v>
      </c>
      <c r="B1693" s="51" t="s">
        <v>14</v>
      </c>
      <c r="C1693" s="21"/>
      <c r="D1693" s="21"/>
      <c r="E1693" s="21">
        <f t="shared" ref="E1693:E1695" si="918">SUM(C1693,D1693)</f>
        <v>0</v>
      </c>
      <c r="F1693" s="21"/>
      <c r="G1693" s="21"/>
      <c r="H1693" s="22"/>
      <c r="I1693" s="3">
        <f t="shared" si="886"/>
        <v>0</v>
      </c>
      <c r="J1693" s="2">
        <v>0.85</v>
      </c>
      <c r="K1693" s="2">
        <f>K1686*J1693/J1686</f>
        <v>1</v>
      </c>
    </row>
    <row r="1694" spans="1:11" s="2" customFormat="1" hidden="1" x14ac:dyDescent="0.2">
      <c r="A1694" s="27" t="s">
        <v>15</v>
      </c>
      <c r="B1694" s="52" t="s">
        <v>16</v>
      </c>
      <c r="C1694" s="21">
        <v>0</v>
      </c>
      <c r="D1694" s="21"/>
      <c r="E1694" s="21">
        <f t="shared" si="918"/>
        <v>0</v>
      </c>
      <c r="F1694" s="21"/>
      <c r="G1694" s="21"/>
      <c r="H1694" s="22"/>
      <c r="I1694" s="3">
        <f t="shared" si="886"/>
        <v>0</v>
      </c>
    </row>
    <row r="1695" spans="1:11" s="2" customFormat="1" hidden="1" x14ac:dyDescent="0.2">
      <c r="A1695" s="27" t="s">
        <v>17</v>
      </c>
      <c r="B1695" s="52" t="s">
        <v>18</v>
      </c>
      <c r="C1695" s="21"/>
      <c r="D1695" s="21"/>
      <c r="E1695" s="21">
        <f t="shared" si="918"/>
        <v>0</v>
      </c>
      <c r="F1695" s="21"/>
      <c r="G1695" s="21"/>
      <c r="H1695" s="22"/>
      <c r="I1695" s="3">
        <f t="shared" si="886"/>
        <v>0</v>
      </c>
    </row>
    <row r="1696" spans="1:11" s="2" customFormat="1" hidden="1" x14ac:dyDescent="0.2">
      <c r="A1696" s="26" t="s">
        <v>19</v>
      </c>
      <c r="B1696" s="53" t="s">
        <v>20</v>
      </c>
      <c r="C1696" s="24">
        <v>0</v>
      </c>
      <c r="D1696" s="24">
        <f t="shared" ref="D1696:H1696" si="919">SUM(D1697:D1699)</f>
        <v>0</v>
      </c>
      <c r="E1696" s="24">
        <f t="shared" si="919"/>
        <v>0</v>
      </c>
      <c r="F1696" s="24">
        <f t="shared" si="919"/>
        <v>0</v>
      </c>
      <c r="G1696" s="24">
        <f t="shared" si="919"/>
        <v>0</v>
      </c>
      <c r="H1696" s="25">
        <f t="shared" si="919"/>
        <v>0</v>
      </c>
      <c r="I1696" s="3">
        <f t="shared" si="886"/>
        <v>0</v>
      </c>
    </row>
    <row r="1697" spans="1:9" s="2" customFormat="1" hidden="1" x14ac:dyDescent="0.2">
      <c r="A1697" s="27" t="s">
        <v>13</v>
      </c>
      <c r="B1697" s="52" t="s">
        <v>21</v>
      </c>
      <c r="C1697" s="21">
        <v>0</v>
      </c>
      <c r="D1697" s="21"/>
      <c r="E1697" s="21">
        <f t="shared" ref="E1697:E1699" si="920">SUM(C1697,D1697)</f>
        <v>0</v>
      </c>
      <c r="F1697" s="21"/>
      <c r="G1697" s="21"/>
      <c r="H1697" s="22"/>
      <c r="I1697" s="3">
        <f t="shared" si="886"/>
        <v>0</v>
      </c>
    </row>
    <row r="1698" spans="1:9" s="2" customFormat="1" hidden="1" x14ac:dyDescent="0.2">
      <c r="A1698" s="27" t="s">
        <v>15</v>
      </c>
      <c r="B1698" s="52" t="s">
        <v>22</v>
      </c>
      <c r="C1698" s="21">
        <v>0</v>
      </c>
      <c r="D1698" s="21"/>
      <c r="E1698" s="21">
        <f t="shared" si="920"/>
        <v>0</v>
      </c>
      <c r="F1698" s="21"/>
      <c r="G1698" s="21"/>
      <c r="H1698" s="22"/>
      <c r="I1698" s="3">
        <f t="shared" si="886"/>
        <v>0</v>
      </c>
    </row>
    <row r="1699" spans="1:9" s="2" customFormat="1" hidden="1" x14ac:dyDescent="0.2">
      <c r="A1699" s="27" t="s">
        <v>17</v>
      </c>
      <c r="B1699" s="52" t="s">
        <v>23</v>
      </c>
      <c r="C1699" s="21">
        <v>0</v>
      </c>
      <c r="D1699" s="21"/>
      <c r="E1699" s="21">
        <f t="shared" si="920"/>
        <v>0</v>
      </c>
      <c r="F1699" s="21"/>
      <c r="G1699" s="21"/>
      <c r="H1699" s="22"/>
      <c r="I1699" s="3">
        <f t="shared" si="886"/>
        <v>0</v>
      </c>
    </row>
    <row r="1700" spans="1:9" s="2" customFormat="1" hidden="1" x14ac:dyDescent="0.2">
      <c r="A1700" s="26" t="s">
        <v>24</v>
      </c>
      <c r="B1700" s="53" t="s">
        <v>25</v>
      </c>
      <c r="C1700" s="24">
        <v>0</v>
      </c>
      <c r="D1700" s="24">
        <f t="shared" ref="D1700:H1700" si="921">SUM(D1701:D1703)</f>
        <v>0</v>
      </c>
      <c r="E1700" s="24">
        <f t="shared" si="921"/>
        <v>0</v>
      </c>
      <c r="F1700" s="24">
        <f t="shared" si="921"/>
        <v>0</v>
      </c>
      <c r="G1700" s="24">
        <f t="shared" si="921"/>
        <v>0</v>
      </c>
      <c r="H1700" s="25">
        <f t="shared" si="921"/>
        <v>0</v>
      </c>
      <c r="I1700" s="3">
        <f t="shared" si="886"/>
        <v>0</v>
      </c>
    </row>
    <row r="1701" spans="1:9" s="2" customFormat="1" hidden="1" x14ac:dyDescent="0.2">
      <c r="A1701" s="27" t="s">
        <v>13</v>
      </c>
      <c r="B1701" s="52" t="s">
        <v>26</v>
      </c>
      <c r="C1701" s="21">
        <v>0</v>
      </c>
      <c r="D1701" s="21"/>
      <c r="E1701" s="21">
        <f t="shared" ref="E1701:E1703" si="922">SUM(C1701,D1701)</f>
        <v>0</v>
      </c>
      <c r="F1701" s="21"/>
      <c r="G1701" s="21"/>
      <c r="H1701" s="22"/>
      <c r="I1701" s="3">
        <f t="shared" si="886"/>
        <v>0</v>
      </c>
    </row>
    <row r="1702" spans="1:9" s="2" customFormat="1" hidden="1" x14ac:dyDescent="0.2">
      <c r="A1702" s="27" t="s">
        <v>15</v>
      </c>
      <c r="B1702" s="52" t="s">
        <v>27</v>
      </c>
      <c r="C1702" s="21">
        <v>0</v>
      </c>
      <c r="D1702" s="21"/>
      <c r="E1702" s="21">
        <f t="shared" si="922"/>
        <v>0</v>
      </c>
      <c r="F1702" s="21"/>
      <c r="G1702" s="21"/>
      <c r="H1702" s="22"/>
      <c r="I1702" s="3">
        <f t="shared" si="886"/>
        <v>0</v>
      </c>
    </row>
    <row r="1703" spans="1:9" s="2" customFormat="1" hidden="1" x14ac:dyDescent="0.2">
      <c r="A1703" s="27" t="s">
        <v>17</v>
      </c>
      <c r="B1703" s="52" t="s">
        <v>28</v>
      </c>
      <c r="C1703" s="21">
        <v>0</v>
      </c>
      <c r="D1703" s="21"/>
      <c r="E1703" s="21">
        <f t="shared" si="922"/>
        <v>0</v>
      </c>
      <c r="F1703" s="21"/>
      <c r="G1703" s="21"/>
      <c r="H1703" s="22"/>
      <c r="I1703" s="3">
        <f t="shared" ref="I1703:I1766" si="923">SUM(E1703:H1703)</f>
        <v>0</v>
      </c>
    </row>
    <row r="1704" spans="1:9" s="40" customFormat="1" hidden="1" x14ac:dyDescent="0.2">
      <c r="A1704" s="36" t="s">
        <v>80</v>
      </c>
      <c r="B1704" s="65"/>
      <c r="C1704" s="37">
        <f t="shared" ref="C1704:H1704" si="924">SUM(C1705,C1708,C1731)</f>
        <v>0</v>
      </c>
      <c r="D1704" s="37">
        <f t="shared" si="924"/>
        <v>0</v>
      </c>
      <c r="E1704" s="37">
        <f t="shared" si="924"/>
        <v>0</v>
      </c>
      <c r="F1704" s="37">
        <f t="shared" si="924"/>
        <v>0</v>
      </c>
      <c r="G1704" s="37">
        <f t="shared" si="924"/>
        <v>0</v>
      </c>
      <c r="H1704" s="38">
        <f t="shared" si="924"/>
        <v>0</v>
      </c>
      <c r="I1704" s="3">
        <f t="shared" si="923"/>
        <v>0</v>
      </c>
    </row>
    <row r="1705" spans="1:9" s="2" customFormat="1" hidden="1" x14ac:dyDescent="0.2">
      <c r="A1705" s="31" t="s">
        <v>30</v>
      </c>
      <c r="B1705" s="55">
        <v>20</v>
      </c>
      <c r="C1705" s="24">
        <v>0</v>
      </c>
      <c r="D1705" s="24">
        <f t="shared" ref="D1705:H1705" si="925">SUM(D1706)</f>
        <v>0</v>
      </c>
      <c r="E1705" s="24">
        <f t="shared" si="925"/>
        <v>0</v>
      </c>
      <c r="F1705" s="24">
        <f t="shared" si="925"/>
        <v>0</v>
      </c>
      <c r="G1705" s="24">
        <f t="shared" si="925"/>
        <v>0</v>
      </c>
      <c r="H1705" s="25">
        <f t="shared" si="925"/>
        <v>0</v>
      </c>
      <c r="I1705" s="3">
        <f t="shared" si="923"/>
        <v>0</v>
      </c>
    </row>
    <row r="1706" spans="1:9" s="2" customFormat="1" hidden="1" x14ac:dyDescent="0.2">
      <c r="A1706" s="27" t="s">
        <v>31</v>
      </c>
      <c r="B1706" s="56" t="s">
        <v>32</v>
      </c>
      <c r="C1706" s="21">
        <v>0</v>
      </c>
      <c r="D1706" s="21"/>
      <c r="E1706" s="21">
        <f>C1706+D1706</f>
        <v>0</v>
      </c>
      <c r="F1706" s="21"/>
      <c r="G1706" s="21"/>
      <c r="H1706" s="22"/>
      <c r="I1706" s="3">
        <f t="shared" si="923"/>
        <v>0</v>
      </c>
    </row>
    <row r="1707" spans="1:9" s="2" customFormat="1" hidden="1" x14ac:dyDescent="0.2">
      <c r="A1707" s="27"/>
      <c r="B1707" s="51"/>
      <c r="C1707" s="21"/>
      <c r="D1707" s="21"/>
      <c r="E1707" s="21"/>
      <c r="F1707" s="21"/>
      <c r="G1707" s="21"/>
      <c r="H1707" s="22"/>
      <c r="I1707" s="3">
        <f t="shared" si="923"/>
        <v>0</v>
      </c>
    </row>
    <row r="1708" spans="1:9" s="2" customFormat="1" ht="25.5" hidden="1" x14ac:dyDescent="0.2">
      <c r="A1708" s="110" t="s">
        <v>112</v>
      </c>
      <c r="B1708" s="57">
        <v>60</v>
      </c>
      <c r="C1708" s="24">
        <f t="shared" ref="C1708:H1708" si="926">SUM(C1709,C1716,C1723)</f>
        <v>0</v>
      </c>
      <c r="D1708" s="24">
        <f t="shared" si="926"/>
        <v>0</v>
      </c>
      <c r="E1708" s="24">
        <f t="shared" si="926"/>
        <v>0</v>
      </c>
      <c r="F1708" s="24">
        <f t="shared" si="926"/>
        <v>0</v>
      </c>
      <c r="G1708" s="24">
        <f t="shared" si="926"/>
        <v>0</v>
      </c>
      <c r="H1708" s="25">
        <f t="shared" si="926"/>
        <v>0</v>
      </c>
      <c r="I1708" s="3">
        <f t="shared" si="923"/>
        <v>0</v>
      </c>
    </row>
    <row r="1709" spans="1:9" s="2" customFormat="1" ht="25.5" hidden="1" x14ac:dyDescent="0.2">
      <c r="A1709" s="31" t="s">
        <v>113</v>
      </c>
      <c r="B1709" s="58" t="s">
        <v>118</v>
      </c>
      <c r="C1709" s="24">
        <f t="shared" ref="C1709:H1709" si="927">SUM(C1713,C1714,C1715)</f>
        <v>0</v>
      </c>
      <c r="D1709" s="24">
        <f t="shared" si="927"/>
        <v>0</v>
      </c>
      <c r="E1709" s="24">
        <f t="shared" si="927"/>
        <v>0</v>
      </c>
      <c r="F1709" s="24">
        <f t="shared" si="927"/>
        <v>0</v>
      </c>
      <c r="G1709" s="24">
        <f t="shared" si="927"/>
        <v>0</v>
      </c>
      <c r="H1709" s="25">
        <f t="shared" si="927"/>
        <v>0</v>
      </c>
      <c r="I1709" s="3">
        <f t="shared" si="923"/>
        <v>0</v>
      </c>
    </row>
    <row r="1710" spans="1:9" s="2" customFormat="1" hidden="1" x14ac:dyDescent="0.2">
      <c r="A1710" s="32" t="s">
        <v>1</v>
      </c>
      <c r="B1710" s="59"/>
      <c r="C1710" s="24"/>
      <c r="D1710" s="24"/>
      <c r="E1710" s="24"/>
      <c r="F1710" s="24"/>
      <c r="G1710" s="24"/>
      <c r="H1710" s="25"/>
      <c r="I1710" s="3">
        <f t="shared" si="923"/>
        <v>0</v>
      </c>
    </row>
    <row r="1711" spans="1:9" s="2" customFormat="1" hidden="1" x14ac:dyDescent="0.2">
      <c r="A1711" s="32" t="s">
        <v>36</v>
      </c>
      <c r="B1711" s="59"/>
      <c r="C1711" s="24"/>
      <c r="D1711" s="24"/>
      <c r="E1711" s="24">
        <f t="shared" ref="E1711:H1711" si="928">E1713+E1714+E1715-E1712</f>
        <v>0</v>
      </c>
      <c r="F1711" s="24">
        <f t="shared" si="928"/>
        <v>0</v>
      </c>
      <c r="G1711" s="24">
        <f t="shared" si="928"/>
        <v>0</v>
      </c>
      <c r="H1711" s="25">
        <f t="shared" si="928"/>
        <v>0</v>
      </c>
      <c r="I1711" s="3">
        <f t="shared" si="923"/>
        <v>0</v>
      </c>
    </row>
    <row r="1712" spans="1:9" s="2" customFormat="1" hidden="1" x14ac:dyDescent="0.2">
      <c r="A1712" s="32" t="s">
        <v>37</v>
      </c>
      <c r="B1712" s="59"/>
      <c r="C1712" s="24"/>
      <c r="D1712" s="24"/>
      <c r="E1712" s="24">
        <f t="shared" ref="E1712:E1715" si="929">C1712+D1712</f>
        <v>0</v>
      </c>
      <c r="F1712" s="24"/>
      <c r="G1712" s="24"/>
      <c r="H1712" s="25"/>
      <c r="I1712" s="3">
        <f t="shared" si="923"/>
        <v>0</v>
      </c>
    </row>
    <row r="1713" spans="1:11" s="2" customFormat="1" hidden="1" x14ac:dyDescent="0.2">
      <c r="A1713" s="20" t="s">
        <v>114</v>
      </c>
      <c r="B1713" s="60" t="s">
        <v>115</v>
      </c>
      <c r="C1713" s="21"/>
      <c r="D1713" s="21"/>
      <c r="E1713" s="21">
        <f t="shared" si="929"/>
        <v>0</v>
      </c>
      <c r="F1713" s="21"/>
      <c r="G1713" s="21"/>
      <c r="H1713" s="22"/>
      <c r="I1713" s="3">
        <f t="shared" si="923"/>
        <v>0</v>
      </c>
      <c r="J1713" s="2">
        <v>0.02</v>
      </c>
      <c r="K1713" s="2">
        <v>0.13</v>
      </c>
    </row>
    <row r="1714" spans="1:11" s="2" customFormat="1" hidden="1" x14ac:dyDescent="0.2">
      <c r="A1714" s="20" t="s">
        <v>106</v>
      </c>
      <c r="B1714" s="60" t="s">
        <v>116</v>
      </c>
      <c r="C1714" s="21"/>
      <c r="D1714" s="21"/>
      <c r="E1714" s="21">
        <f t="shared" si="929"/>
        <v>0</v>
      </c>
      <c r="F1714" s="21"/>
      <c r="G1714" s="21"/>
      <c r="H1714" s="22"/>
      <c r="I1714" s="3">
        <f t="shared" si="923"/>
        <v>0</v>
      </c>
      <c r="J1714" s="2">
        <v>0.85</v>
      </c>
    </row>
    <row r="1715" spans="1:11" s="2" customFormat="1" hidden="1" x14ac:dyDescent="0.2">
      <c r="A1715" s="20" t="s">
        <v>108</v>
      </c>
      <c r="B1715" s="61" t="s">
        <v>117</v>
      </c>
      <c r="C1715" s="21"/>
      <c r="D1715" s="21"/>
      <c r="E1715" s="21">
        <f t="shared" si="929"/>
        <v>0</v>
      </c>
      <c r="F1715" s="21"/>
      <c r="G1715" s="21"/>
      <c r="H1715" s="22"/>
      <c r="I1715" s="3">
        <f t="shared" si="923"/>
        <v>0</v>
      </c>
    </row>
    <row r="1716" spans="1:11" s="2" customFormat="1" hidden="1" x14ac:dyDescent="0.2">
      <c r="A1716" s="31" t="s">
        <v>44</v>
      </c>
      <c r="B1716" s="62" t="s">
        <v>45</v>
      </c>
      <c r="C1716" s="24">
        <v>0</v>
      </c>
      <c r="D1716" s="24">
        <f t="shared" ref="D1716:H1716" si="930">SUM(D1720,D1721,D1722)</f>
        <v>0</v>
      </c>
      <c r="E1716" s="24">
        <f t="shared" si="930"/>
        <v>0</v>
      </c>
      <c r="F1716" s="24">
        <f t="shared" si="930"/>
        <v>0</v>
      </c>
      <c r="G1716" s="24">
        <f t="shared" si="930"/>
        <v>0</v>
      </c>
      <c r="H1716" s="25">
        <f t="shared" si="930"/>
        <v>0</v>
      </c>
      <c r="I1716" s="3">
        <f t="shared" si="923"/>
        <v>0</v>
      </c>
    </row>
    <row r="1717" spans="1:11" s="2" customFormat="1" hidden="1" x14ac:dyDescent="0.2">
      <c r="A1717" s="82" t="s">
        <v>1</v>
      </c>
      <c r="B1717" s="62"/>
      <c r="C1717" s="24"/>
      <c r="D1717" s="24"/>
      <c r="E1717" s="24"/>
      <c r="F1717" s="24"/>
      <c r="G1717" s="24"/>
      <c r="H1717" s="25"/>
      <c r="I1717" s="3">
        <f t="shared" si="923"/>
        <v>0</v>
      </c>
    </row>
    <row r="1718" spans="1:11" s="2" customFormat="1" hidden="1" x14ac:dyDescent="0.2">
      <c r="A1718" s="32" t="s">
        <v>36</v>
      </c>
      <c r="B1718" s="59"/>
      <c r="C1718" s="24">
        <v>0</v>
      </c>
      <c r="D1718" s="24">
        <f t="shared" ref="D1718:H1718" si="931">D1720+D1721+D1722-D1719</f>
        <v>0</v>
      </c>
      <c r="E1718" s="24">
        <f t="shared" si="931"/>
        <v>0</v>
      </c>
      <c r="F1718" s="24">
        <f t="shared" si="931"/>
        <v>0</v>
      </c>
      <c r="G1718" s="24">
        <f t="shared" si="931"/>
        <v>0</v>
      </c>
      <c r="H1718" s="25">
        <f t="shared" si="931"/>
        <v>0</v>
      </c>
      <c r="I1718" s="3">
        <f t="shared" si="923"/>
        <v>0</v>
      </c>
    </row>
    <row r="1719" spans="1:11" s="2" customFormat="1" hidden="1" x14ac:dyDescent="0.2">
      <c r="A1719" s="32" t="s">
        <v>37</v>
      </c>
      <c r="B1719" s="59"/>
      <c r="C1719" s="24">
        <v>0</v>
      </c>
      <c r="D1719" s="24"/>
      <c r="E1719" s="24">
        <f t="shared" ref="E1719:E1722" si="932">C1719+D1719</f>
        <v>0</v>
      </c>
      <c r="F1719" s="24"/>
      <c r="G1719" s="24"/>
      <c r="H1719" s="25"/>
      <c r="I1719" s="3">
        <f t="shared" si="923"/>
        <v>0</v>
      </c>
    </row>
    <row r="1720" spans="1:11" s="2" customFormat="1" hidden="1" x14ac:dyDescent="0.2">
      <c r="A1720" s="20" t="s">
        <v>38</v>
      </c>
      <c r="B1720" s="61" t="s">
        <v>46</v>
      </c>
      <c r="C1720" s="21">
        <v>0</v>
      </c>
      <c r="D1720" s="21"/>
      <c r="E1720" s="21">
        <f t="shared" si="932"/>
        <v>0</v>
      </c>
      <c r="F1720" s="21"/>
      <c r="G1720" s="21"/>
      <c r="H1720" s="22"/>
      <c r="I1720" s="3">
        <f t="shared" si="923"/>
        <v>0</v>
      </c>
    </row>
    <row r="1721" spans="1:11" s="2" customFormat="1" hidden="1" x14ac:dyDescent="0.2">
      <c r="A1721" s="20" t="s">
        <v>40</v>
      </c>
      <c r="B1721" s="61" t="s">
        <v>47</v>
      </c>
      <c r="C1721" s="21">
        <v>0</v>
      </c>
      <c r="D1721" s="21"/>
      <c r="E1721" s="21">
        <f t="shared" si="932"/>
        <v>0</v>
      </c>
      <c r="F1721" s="21"/>
      <c r="G1721" s="21"/>
      <c r="H1721" s="22"/>
      <c r="I1721" s="3">
        <f t="shared" si="923"/>
        <v>0</v>
      </c>
    </row>
    <row r="1722" spans="1:11" s="2" customFormat="1" hidden="1" x14ac:dyDescent="0.2">
      <c r="A1722" s="20" t="s">
        <v>42</v>
      </c>
      <c r="B1722" s="61" t="s">
        <v>48</v>
      </c>
      <c r="C1722" s="21">
        <v>0</v>
      </c>
      <c r="D1722" s="21"/>
      <c r="E1722" s="21">
        <f t="shared" si="932"/>
        <v>0</v>
      </c>
      <c r="F1722" s="21"/>
      <c r="G1722" s="21"/>
      <c r="H1722" s="22"/>
      <c r="I1722" s="3">
        <f t="shared" si="923"/>
        <v>0</v>
      </c>
    </row>
    <row r="1723" spans="1:11" s="2" customFormat="1" hidden="1" x14ac:dyDescent="0.2">
      <c r="A1723" s="31" t="s">
        <v>49</v>
      </c>
      <c r="B1723" s="63" t="s">
        <v>50</v>
      </c>
      <c r="C1723" s="24">
        <v>0</v>
      </c>
      <c r="D1723" s="24">
        <f t="shared" ref="D1723:H1723" si="933">SUM(D1727,D1728,D1729)</f>
        <v>0</v>
      </c>
      <c r="E1723" s="24">
        <f t="shared" si="933"/>
        <v>0</v>
      </c>
      <c r="F1723" s="24">
        <f t="shared" si="933"/>
        <v>0</v>
      </c>
      <c r="G1723" s="24">
        <f t="shared" si="933"/>
        <v>0</v>
      </c>
      <c r="H1723" s="25">
        <f t="shared" si="933"/>
        <v>0</v>
      </c>
      <c r="I1723" s="3">
        <f t="shared" si="923"/>
        <v>0</v>
      </c>
    </row>
    <row r="1724" spans="1:11" s="2" customFormat="1" hidden="1" x14ac:dyDescent="0.2">
      <c r="A1724" s="82" t="s">
        <v>1</v>
      </c>
      <c r="B1724" s="63"/>
      <c r="C1724" s="24"/>
      <c r="D1724" s="24"/>
      <c r="E1724" s="24"/>
      <c r="F1724" s="24"/>
      <c r="G1724" s="24"/>
      <c r="H1724" s="25"/>
      <c r="I1724" s="3">
        <f t="shared" si="923"/>
        <v>0</v>
      </c>
    </row>
    <row r="1725" spans="1:11" s="2" customFormat="1" hidden="1" x14ac:dyDescent="0.2">
      <c r="A1725" s="32" t="s">
        <v>36</v>
      </c>
      <c r="B1725" s="59"/>
      <c r="C1725" s="24">
        <v>0</v>
      </c>
      <c r="D1725" s="24">
        <f t="shared" ref="D1725:H1725" si="934">D1727+D1728+D1729-D1726</f>
        <v>0</v>
      </c>
      <c r="E1725" s="24">
        <f t="shared" si="934"/>
        <v>0</v>
      </c>
      <c r="F1725" s="24">
        <f t="shared" si="934"/>
        <v>0</v>
      </c>
      <c r="G1725" s="24">
        <f t="shared" si="934"/>
        <v>0</v>
      </c>
      <c r="H1725" s="25">
        <f t="shared" si="934"/>
        <v>0</v>
      </c>
      <c r="I1725" s="3">
        <f t="shared" si="923"/>
        <v>0</v>
      </c>
    </row>
    <row r="1726" spans="1:11" s="2" customFormat="1" hidden="1" x14ac:dyDescent="0.2">
      <c r="A1726" s="32" t="s">
        <v>37</v>
      </c>
      <c r="B1726" s="59"/>
      <c r="C1726" s="24">
        <v>0</v>
      </c>
      <c r="D1726" s="24"/>
      <c r="E1726" s="24">
        <f t="shared" ref="E1726:E1729" si="935">C1726+D1726</f>
        <v>0</v>
      </c>
      <c r="F1726" s="24"/>
      <c r="G1726" s="24"/>
      <c r="H1726" s="25"/>
      <c r="I1726" s="3">
        <f t="shared" si="923"/>
        <v>0</v>
      </c>
    </row>
    <row r="1727" spans="1:11" s="2" customFormat="1" hidden="1" x14ac:dyDescent="0.2">
      <c r="A1727" s="20" t="s">
        <v>38</v>
      </c>
      <c r="B1727" s="61" t="s">
        <v>51</v>
      </c>
      <c r="C1727" s="21">
        <v>0</v>
      </c>
      <c r="D1727" s="21"/>
      <c r="E1727" s="21">
        <f t="shared" si="935"/>
        <v>0</v>
      </c>
      <c r="F1727" s="21"/>
      <c r="G1727" s="21"/>
      <c r="H1727" s="22"/>
      <c r="I1727" s="3">
        <f t="shared" si="923"/>
        <v>0</v>
      </c>
    </row>
    <row r="1728" spans="1:11" s="2" customFormat="1" hidden="1" x14ac:dyDescent="0.2">
      <c r="A1728" s="20" t="s">
        <v>40</v>
      </c>
      <c r="B1728" s="61" t="s">
        <v>52</v>
      </c>
      <c r="C1728" s="21">
        <v>0</v>
      </c>
      <c r="D1728" s="21"/>
      <c r="E1728" s="21">
        <f t="shared" si="935"/>
        <v>0</v>
      </c>
      <c r="F1728" s="21"/>
      <c r="G1728" s="21"/>
      <c r="H1728" s="22"/>
      <c r="I1728" s="3">
        <f t="shared" si="923"/>
        <v>0</v>
      </c>
    </row>
    <row r="1729" spans="1:9" s="2" customFormat="1" hidden="1" x14ac:dyDescent="0.2">
      <c r="A1729" s="20" t="s">
        <v>42</v>
      </c>
      <c r="B1729" s="61" t="s">
        <v>53</v>
      </c>
      <c r="C1729" s="21">
        <v>0</v>
      </c>
      <c r="D1729" s="21"/>
      <c r="E1729" s="21">
        <f t="shared" si="935"/>
        <v>0</v>
      </c>
      <c r="F1729" s="21"/>
      <c r="G1729" s="21"/>
      <c r="H1729" s="22"/>
      <c r="I1729" s="3">
        <f t="shared" si="923"/>
        <v>0</v>
      </c>
    </row>
    <row r="1730" spans="1:9" s="2" customFormat="1" hidden="1" x14ac:dyDescent="0.2">
      <c r="A1730" s="83"/>
      <c r="B1730" s="95"/>
      <c r="C1730" s="21"/>
      <c r="D1730" s="21"/>
      <c r="E1730" s="21"/>
      <c r="F1730" s="21"/>
      <c r="G1730" s="21"/>
      <c r="H1730" s="22"/>
      <c r="I1730" s="3">
        <f t="shared" si="923"/>
        <v>0</v>
      </c>
    </row>
    <row r="1731" spans="1:9" s="2" customFormat="1" hidden="1" x14ac:dyDescent="0.2">
      <c r="A1731" s="26" t="s">
        <v>54</v>
      </c>
      <c r="B1731" s="63" t="s">
        <v>55</v>
      </c>
      <c r="C1731" s="24">
        <v>0</v>
      </c>
      <c r="D1731" s="24"/>
      <c r="E1731" s="24">
        <f>C1731+D1731</f>
        <v>0</v>
      </c>
      <c r="F1731" s="24"/>
      <c r="G1731" s="24"/>
      <c r="H1731" s="25"/>
      <c r="I1731" s="3">
        <f t="shared" si="923"/>
        <v>0</v>
      </c>
    </row>
    <row r="1732" spans="1:9" s="2" customFormat="1" hidden="1" x14ac:dyDescent="0.2">
      <c r="A1732" s="83"/>
      <c r="B1732" s="95"/>
      <c r="C1732" s="21"/>
      <c r="D1732" s="21"/>
      <c r="E1732" s="21"/>
      <c r="F1732" s="21"/>
      <c r="G1732" s="21"/>
      <c r="H1732" s="22"/>
      <c r="I1732" s="3">
        <f t="shared" si="923"/>
        <v>0</v>
      </c>
    </row>
    <row r="1733" spans="1:9" s="2" customFormat="1" hidden="1" x14ac:dyDescent="0.2">
      <c r="A1733" s="26" t="s">
        <v>56</v>
      </c>
      <c r="B1733" s="63"/>
      <c r="C1733" s="24">
        <v>0</v>
      </c>
      <c r="D1733" s="24">
        <f t="shared" ref="D1733:H1733" si="936">D1683-D1704</f>
        <v>0</v>
      </c>
      <c r="E1733" s="24">
        <f t="shared" si="936"/>
        <v>0</v>
      </c>
      <c r="F1733" s="24">
        <f t="shared" si="936"/>
        <v>0</v>
      </c>
      <c r="G1733" s="24">
        <f t="shared" si="936"/>
        <v>0</v>
      </c>
      <c r="H1733" s="25">
        <f t="shared" si="936"/>
        <v>0</v>
      </c>
      <c r="I1733" s="3">
        <f t="shared" si="923"/>
        <v>0</v>
      </c>
    </row>
    <row r="1734" spans="1:9" s="2" customFormat="1" hidden="1" x14ac:dyDescent="0.2">
      <c r="A1734" s="81"/>
      <c r="B1734" s="95"/>
      <c r="C1734" s="21"/>
      <c r="D1734" s="21"/>
      <c r="E1734" s="21"/>
      <c r="F1734" s="21"/>
      <c r="G1734" s="21"/>
      <c r="H1734" s="22"/>
      <c r="I1734" s="3">
        <f t="shared" si="923"/>
        <v>0</v>
      </c>
    </row>
    <row r="1735" spans="1:9" s="6" customFormat="1" ht="25.5" hidden="1" x14ac:dyDescent="0.2">
      <c r="A1735" s="77" t="s">
        <v>73</v>
      </c>
      <c r="B1735" s="78"/>
      <c r="C1735" s="79">
        <f t="shared" ref="C1735:H1735" si="937">C1736</f>
        <v>0</v>
      </c>
      <c r="D1735" s="79">
        <f t="shared" si="937"/>
        <v>0</v>
      </c>
      <c r="E1735" s="79">
        <f t="shared" si="937"/>
        <v>0</v>
      </c>
      <c r="F1735" s="79">
        <f t="shared" si="937"/>
        <v>0</v>
      </c>
      <c r="G1735" s="79">
        <f t="shared" si="937"/>
        <v>0</v>
      </c>
      <c r="H1735" s="80">
        <f t="shared" si="937"/>
        <v>0</v>
      </c>
      <c r="I1735" s="3">
        <f t="shared" si="923"/>
        <v>0</v>
      </c>
    </row>
    <row r="1736" spans="1:9" s="2" customFormat="1" hidden="1" x14ac:dyDescent="0.2">
      <c r="A1736" s="33" t="s">
        <v>61</v>
      </c>
      <c r="B1736" s="64"/>
      <c r="C1736" s="34">
        <f t="shared" ref="C1736:H1736" si="938">SUM(C1737,C1738,C1739,C1743)</f>
        <v>0</v>
      </c>
      <c r="D1736" s="34">
        <f t="shared" si="938"/>
        <v>0</v>
      </c>
      <c r="E1736" s="34">
        <f t="shared" si="938"/>
        <v>0</v>
      </c>
      <c r="F1736" s="34">
        <f t="shared" si="938"/>
        <v>0</v>
      </c>
      <c r="G1736" s="34">
        <f t="shared" si="938"/>
        <v>0</v>
      </c>
      <c r="H1736" s="35">
        <f t="shared" si="938"/>
        <v>0</v>
      </c>
      <c r="I1736" s="3">
        <f t="shared" si="923"/>
        <v>0</v>
      </c>
    </row>
    <row r="1737" spans="1:9" s="2" customFormat="1" hidden="1" x14ac:dyDescent="0.2">
      <c r="A1737" s="20" t="s">
        <v>6</v>
      </c>
      <c r="B1737" s="48"/>
      <c r="C1737" s="21"/>
      <c r="D1737" s="21"/>
      <c r="E1737" s="21">
        <f>SUM(C1737,D1737)</f>
        <v>0</v>
      </c>
      <c r="F1737" s="21"/>
      <c r="G1737" s="21"/>
      <c r="H1737" s="22"/>
      <c r="I1737" s="3">
        <f t="shared" si="923"/>
        <v>0</v>
      </c>
    </row>
    <row r="1738" spans="1:9" s="2" customFormat="1" hidden="1" x14ac:dyDescent="0.2">
      <c r="A1738" s="20" t="s">
        <v>7</v>
      </c>
      <c r="B1738" s="94"/>
      <c r="C1738" s="21">
        <v>0</v>
      </c>
      <c r="D1738" s="21"/>
      <c r="E1738" s="21">
        <f t="shared" ref="E1738" si="939">SUM(C1738,D1738)</f>
        <v>0</v>
      </c>
      <c r="F1738" s="21"/>
      <c r="G1738" s="21"/>
      <c r="H1738" s="22"/>
      <c r="I1738" s="3">
        <f t="shared" si="923"/>
        <v>0</v>
      </c>
    </row>
    <row r="1739" spans="1:9" s="2" customFormat="1" hidden="1" x14ac:dyDescent="0.2">
      <c r="A1739" s="23" t="s">
        <v>111</v>
      </c>
      <c r="B1739" s="49" t="s">
        <v>103</v>
      </c>
      <c r="C1739" s="24">
        <f>SUM(C1740:C1742)</f>
        <v>0</v>
      </c>
      <c r="D1739" s="24">
        <f>SUM(D1740:D1742)</f>
        <v>0</v>
      </c>
      <c r="E1739" s="24">
        <f>SUM(C1739,D1739)</f>
        <v>0</v>
      </c>
      <c r="F1739" s="24">
        <f t="shared" ref="F1739" si="940">SUM(F1740:F1742)</f>
        <v>0</v>
      </c>
      <c r="G1739" s="24">
        <f t="shared" ref="G1739:H1739" si="941">SUM(G1740:G1742)</f>
        <v>0</v>
      </c>
      <c r="H1739" s="25">
        <f t="shared" si="941"/>
        <v>0</v>
      </c>
      <c r="I1739" s="3">
        <f t="shared" si="923"/>
        <v>0</v>
      </c>
    </row>
    <row r="1740" spans="1:9" s="2" customFormat="1" hidden="1" x14ac:dyDescent="0.2">
      <c r="A1740" s="109" t="s">
        <v>104</v>
      </c>
      <c r="B1740" s="48" t="s">
        <v>105</v>
      </c>
      <c r="C1740" s="21"/>
      <c r="D1740" s="21"/>
      <c r="E1740" s="21">
        <f t="shared" ref="E1740:E1742" si="942">SUM(C1740,D1740)</f>
        <v>0</v>
      </c>
      <c r="F1740" s="21"/>
      <c r="G1740" s="21"/>
      <c r="H1740" s="22"/>
      <c r="I1740" s="3">
        <f t="shared" si="923"/>
        <v>0</v>
      </c>
    </row>
    <row r="1741" spans="1:9" s="2" customFormat="1" hidden="1" x14ac:dyDescent="0.2">
      <c r="A1741" s="109" t="s">
        <v>106</v>
      </c>
      <c r="B1741" s="48" t="s">
        <v>107</v>
      </c>
      <c r="C1741" s="21"/>
      <c r="D1741" s="21"/>
      <c r="E1741" s="21">
        <f t="shared" si="942"/>
        <v>0</v>
      </c>
      <c r="F1741" s="21"/>
      <c r="G1741" s="21"/>
      <c r="H1741" s="22"/>
      <c r="I1741" s="3">
        <f t="shared" si="923"/>
        <v>0</v>
      </c>
    </row>
    <row r="1742" spans="1:9" s="2" customFormat="1" hidden="1" x14ac:dyDescent="0.2">
      <c r="A1742" s="109" t="s">
        <v>108</v>
      </c>
      <c r="B1742" s="48" t="s">
        <v>109</v>
      </c>
      <c r="C1742" s="21"/>
      <c r="D1742" s="21"/>
      <c r="E1742" s="21">
        <f t="shared" si="942"/>
        <v>0</v>
      </c>
      <c r="F1742" s="21"/>
      <c r="G1742" s="21"/>
      <c r="H1742" s="22"/>
      <c r="I1742" s="3">
        <f t="shared" si="923"/>
        <v>0</v>
      </c>
    </row>
    <row r="1743" spans="1:9" s="2" customFormat="1" ht="25.5" hidden="1" x14ac:dyDescent="0.2">
      <c r="A1743" s="23" t="s">
        <v>9</v>
      </c>
      <c r="B1743" s="49" t="s">
        <v>10</v>
      </c>
      <c r="C1743" s="24">
        <v>0</v>
      </c>
      <c r="D1743" s="24">
        <f t="shared" ref="D1743:H1743" si="943">SUM(D1744,D1748,D1752)</f>
        <v>0</v>
      </c>
      <c r="E1743" s="24">
        <f t="shared" si="943"/>
        <v>0</v>
      </c>
      <c r="F1743" s="24">
        <f t="shared" si="943"/>
        <v>0</v>
      </c>
      <c r="G1743" s="24">
        <f t="shared" si="943"/>
        <v>0</v>
      </c>
      <c r="H1743" s="25">
        <f t="shared" si="943"/>
        <v>0</v>
      </c>
      <c r="I1743" s="3">
        <f t="shared" si="923"/>
        <v>0</v>
      </c>
    </row>
    <row r="1744" spans="1:9" s="2" customFormat="1" hidden="1" x14ac:dyDescent="0.2">
      <c r="A1744" s="26" t="s">
        <v>11</v>
      </c>
      <c r="B1744" s="50" t="s">
        <v>12</v>
      </c>
      <c r="C1744" s="24">
        <v>0</v>
      </c>
      <c r="D1744" s="24">
        <f t="shared" ref="D1744:H1744" si="944">SUM(D1745:D1747)</f>
        <v>0</v>
      </c>
      <c r="E1744" s="24">
        <f t="shared" si="944"/>
        <v>0</v>
      </c>
      <c r="F1744" s="24">
        <f t="shared" si="944"/>
        <v>0</v>
      </c>
      <c r="G1744" s="24">
        <f t="shared" si="944"/>
        <v>0</v>
      </c>
      <c r="H1744" s="25">
        <f t="shared" si="944"/>
        <v>0</v>
      </c>
      <c r="I1744" s="3">
        <f t="shared" si="923"/>
        <v>0</v>
      </c>
    </row>
    <row r="1745" spans="1:9" s="2" customFormat="1" hidden="1" x14ac:dyDescent="0.2">
      <c r="A1745" s="27" t="s">
        <v>13</v>
      </c>
      <c r="B1745" s="51" t="s">
        <v>14</v>
      </c>
      <c r="C1745" s="21">
        <v>0</v>
      </c>
      <c r="D1745" s="21"/>
      <c r="E1745" s="21">
        <f t="shared" ref="E1745:E1747" si="945">SUM(C1745,D1745)</f>
        <v>0</v>
      </c>
      <c r="F1745" s="21"/>
      <c r="G1745" s="21"/>
      <c r="H1745" s="22"/>
      <c r="I1745" s="3">
        <f t="shared" si="923"/>
        <v>0</v>
      </c>
    </row>
    <row r="1746" spans="1:9" s="2" customFormat="1" hidden="1" x14ac:dyDescent="0.2">
      <c r="A1746" s="27" t="s">
        <v>15</v>
      </c>
      <c r="B1746" s="52" t="s">
        <v>16</v>
      </c>
      <c r="C1746" s="21">
        <v>0</v>
      </c>
      <c r="D1746" s="21"/>
      <c r="E1746" s="21">
        <f t="shared" si="945"/>
        <v>0</v>
      </c>
      <c r="F1746" s="21"/>
      <c r="G1746" s="21"/>
      <c r="H1746" s="22"/>
      <c r="I1746" s="3">
        <f t="shared" si="923"/>
        <v>0</v>
      </c>
    </row>
    <row r="1747" spans="1:9" s="2" customFormat="1" hidden="1" x14ac:dyDescent="0.2">
      <c r="A1747" s="27" t="s">
        <v>17</v>
      </c>
      <c r="B1747" s="52" t="s">
        <v>18</v>
      </c>
      <c r="C1747" s="21">
        <v>0</v>
      </c>
      <c r="D1747" s="21"/>
      <c r="E1747" s="21">
        <f t="shared" si="945"/>
        <v>0</v>
      </c>
      <c r="F1747" s="21"/>
      <c r="G1747" s="21"/>
      <c r="H1747" s="22"/>
      <c r="I1747" s="3">
        <f t="shared" si="923"/>
        <v>0</v>
      </c>
    </row>
    <row r="1748" spans="1:9" s="2" customFormat="1" hidden="1" x14ac:dyDescent="0.2">
      <c r="A1748" s="26" t="s">
        <v>19</v>
      </c>
      <c r="B1748" s="53" t="s">
        <v>20</v>
      </c>
      <c r="C1748" s="24">
        <v>0</v>
      </c>
      <c r="D1748" s="24">
        <f t="shared" ref="D1748:H1748" si="946">SUM(D1749:D1751)</f>
        <v>0</v>
      </c>
      <c r="E1748" s="24">
        <f t="shared" si="946"/>
        <v>0</v>
      </c>
      <c r="F1748" s="24">
        <f t="shared" si="946"/>
        <v>0</v>
      </c>
      <c r="G1748" s="24">
        <f t="shared" si="946"/>
        <v>0</v>
      </c>
      <c r="H1748" s="25">
        <f t="shared" si="946"/>
        <v>0</v>
      </c>
      <c r="I1748" s="3">
        <f t="shared" si="923"/>
        <v>0</v>
      </c>
    </row>
    <row r="1749" spans="1:9" s="2" customFormat="1" hidden="1" x14ac:dyDescent="0.2">
      <c r="A1749" s="27" t="s">
        <v>13</v>
      </c>
      <c r="B1749" s="52" t="s">
        <v>21</v>
      </c>
      <c r="C1749" s="21">
        <v>0</v>
      </c>
      <c r="D1749" s="21"/>
      <c r="E1749" s="21">
        <f t="shared" ref="E1749:E1751" si="947">SUM(C1749,D1749)</f>
        <v>0</v>
      </c>
      <c r="F1749" s="21"/>
      <c r="G1749" s="21"/>
      <c r="H1749" s="22"/>
      <c r="I1749" s="3">
        <f t="shared" si="923"/>
        <v>0</v>
      </c>
    </row>
    <row r="1750" spans="1:9" s="2" customFormat="1" hidden="1" x14ac:dyDescent="0.2">
      <c r="A1750" s="27" t="s">
        <v>15</v>
      </c>
      <c r="B1750" s="52" t="s">
        <v>22</v>
      </c>
      <c r="C1750" s="21">
        <v>0</v>
      </c>
      <c r="D1750" s="21"/>
      <c r="E1750" s="21">
        <f t="shared" si="947"/>
        <v>0</v>
      </c>
      <c r="F1750" s="21"/>
      <c r="G1750" s="21"/>
      <c r="H1750" s="22"/>
      <c r="I1750" s="3">
        <f t="shared" si="923"/>
        <v>0</v>
      </c>
    </row>
    <row r="1751" spans="1:9" s="2" customFormat="1" hidden="1" x14ac:dyDescent="0.2">
      <c r="A1751" s="27" t="s">
        <v>17</v>
      </c>
      <c r="B1751" s="52" t="s">
        <v>23</v>
      </c>
      <c r="C1751" s="21">
        <v>0</v>
      </c>
      <c r="D1751" s="21"/>
      <c r="E1751" s="21">
        <f t="shared" si="947"/>
        <v>0</v>
      </c>
      <c r="F1751" s="21"/>
      <c r="G1751" s="21"/>
      <c r="H1751" s="22"/>
      <c r="I1751" s="3">
        <f t="shared" si="923"/>
        <v>0</v>
      </c>
    </row>
    <row r="1752" spans="1:9" s="2" customFormat="1" hidden="1" x14ac:dyDescent="0.2">
      <c r="A1752" s="26" t="s">
        <v>24</v>
      </c>
      <c r="B1752" s="53" t="s">
        <v>25</v>
      </c>
      <c r="C1752" s="24">
        <v>0</v>
      </c>
      <c r="D1752" s="24">
        <f t="shared" ref="D1752:H1752" si="948">SUM(D1753:D1755)</f>
        <v>0</v>
      </c>
      <c r="E1752" s="24">
        <f t="shared" si="948"/>
        <v>0</v>
      </c>
      <c r="F1752" s="24">
        <f t="shared" si="948"/>
        <v>0</v>
      </c>
      <c r="G1752" s="24">
        <f t="shared" si="948"/>
        <v>0</v>
      </c>
      <c r="H1752" s="25">
        <f t="shared" si="948"/>
        <v>0</v>
      </c>
      <c r="I1752" s="3">
        <f t="shared" si="923"/>
        <v>0</v>
      </c>
    </row>
    <row r="1753" spans="1:9" s="2" customFormat="1" hidden="1" x14ac:dyDescent="0.2">
      <c r="A1753" s="27" t="s">
        <v>13</v>
      </c>
      <c r="B1753" s="52" t="s">
        <v>26</v>
      </c>
      <c r="C1753" s="21">
        <v>0</v>
      </c>
      <c r="D1753" s="21"/>
      <c r="E1753" s="21">
        <f t="shared" ref="E1753:E1755" si="949">SUM(C1753,D1753)</f>
        <v>0</v>
      </c>
      <c r="F1753" s="21"/>
      <c r="G1753" s="21"/>
      <c r="H1753" s="22"/>
      <c r="I1753" s="3">
        <f t="shared" si="923"/>
        <v>0</v>
      </c>
    </row>
    <row r="1754" spans="1:9" s="2" customFormat="1" hidden="1" x14ac:dyDescent="0.2">
      <c r="A1754" s="27" t="s">
        <v>15</v>
      </c>
      <c r="B1754" s="52" t="s">
        <v>27</v>
      </c>
      <c r="C1754" s="21">
        <v>0</v>
      </c>
      <c r="D1754" s="21"/>
      <c r="E1754" s="21">
        <f t="shared" si="949"/>
        <v>0</v>
      </c>
      <c r="F1754" s="21"/>
      <c r="G1754" s="21"/>
      <c r="H1754" s="22"/>
      <c r="I1754" s="3">
        <f t="shared" si="923"/>
        <v>0</v>
      </c>
    </row>
    <row r="1755" spans="1:9" s="2" customFormat="1" hidden="1" x14ac:dyDescent="0.2">
      <c r="A1755" s="27" t="s">
        <v>17</v>
      </c>
      <c r="B1755" s="52" t="s">
        <v>28</v>
      </c>
      <c r="C1755" s="21">
        <v>0</v>
      </c>
      <c r="D1755" s="21"/>
      <c r="E1755" s="21">
        <f t="shared" si="949"/>
        <v>0</v>
      </c>
      <c r="F1755" s="21"/>
      <c r="G1755" s="21"/>
      <c r="H1755" s="22"/>
      <c r="I1755" s="3">
        <f t="shared" si="923"/>
        <v>0</v>
      </c>
    </row>
    <row r="1756" spans="1:9" s="2" customFormat="1" hidden="1" x14ac:dyDescent="0.2">
      <c r="A1756" s="33" t="s">
        <v>80</v>
      </c>
      <c r="B1756" s="64"/>
      <c r="C1756" s="34">
        <f t="shared" ref="C1756:H1756" si="950">SUM(C1757,C1760,C1783)</f>
        <v>0</v>
      </c>
      <c r="D1756" s="34">
        <f t="shared" si="950"/>
        <v>0</v>
      </c>
      <c r="E1756" s="34">
        <f t="shared" si="950"/>
        <v>0</v>
      </c>
      <c r="F1756" s="34">
        <f t="shared" si="950"/>
        <v>0</v>
      </c>
      <c r="G1756" s="34">
        <f t="shared" si="950"/>
        <v>0</v>
      </c>
      <c r="H1756" s="35">
        <f t="shared" si="950"/>
        <v>0</v>
      </c>
      <c r="I1756" s="3">
        <f t="shared" si="923"/>
        <v>0</v>
      </c>
    </row>
    <row r="1757" spans="1:9" s="2" customFormat="1" hidden="1" x14ac:dyDescent="0.2">
      <c r="A1757" s="31" t="s">
        <v>30</v>
      </c>
      <c r="B1757" s="55">
        <v>20</v>
      </c>
      <c r="C1757" s="24">
        <f t="shared" ref="C1757:H1757" si="951">SUM(C1758)</f>
        <v>0</v>
      </c>
      <c r="D1757" s="24">
        <f t="shared" si="951"/>
        <v>0</v>
      </c>
      <c r="E1757" s="24">
        <f t="shared" si="951"/>
        <v>0</v>
      </c>
      <c r="F1757" s="24">
        <f t="shared" si="951"/>
        <v>0</v>
      </c>
      <c r="G1757" s="24">
        <f t="shared" si="951"/>
        <v>0</v>
      </c>
      <c r="H1757" s="25">
        <f t="shared" si="951"/>
        <v>0</v>
      </c>
      <c r="I1757" s="3">
        <f t="shared" si="923"/>
        <v>0</v>
      </c>
    </row>
    <row r="1758" spans="1:9" s="2" customFormat="1" hidden="1" x14ac:dyDescent="0.2">
      <c r="A1758" s="27" t="s">
        <v>31</v>
      </c>
      <c r="B1758" s="56" t="s">
        <v>32</v>
      </c>
      <c r="C1758" s="21"/>
      <c r="D1758" s="21"/>
      <c r="E1758" s="21">
        <f>C1758+D1758</f>
        <v>0</v>
      </c>
      <c r="F1758" s="21"/>
      <c r="G1758" s="21"/>
      <c r="H1758" s="22"/>
      <c r="I1758" s="3">
        <f t="shared" si="923"/>
        <v>0</v>
      </c>
    </row>
    <row r="1759" spans="1:9" s="2" customFormat="1" hidden="1" x14ac:dyDescent="0.2">
      <c r="A1759" s="27"/>
      <c r="B1759" s="51"/>
      <c r="C1759" s="21"/>
      <c r="D1759" s="21"/>
      <c r="E1759" s="21"/>
      <c r="F1759" s="21"/>
      <c r="G1759" s="21"/>
      <c r="H1759" s="22"/>
      <c r="I1759" s="3">
        <f t="shared" si="923"/>
        <v>0</v>
      </c>
    </row>
    <row r="1760" spans="1:9" s="2" customFormat="1" ht="25.5" hidden="1" x14ac:dyDescent="0.2">
      <c r="A1760" s="110" t="s">
        <v>112</v>
      </c>
      <c r="B1760" s="57">
        <v>60</v>
      </c>
      <c r="C1760" s="24">
        <f t="shared" ref="C1760:H1760" si="952">SUM(C1761,C1768,C1775)</f>
        <v>0</v>
      </c>
      <c r="D1760" s="24">
        <f t="shared" si="952"/>
        <v>0</v>
      </c>
      <c r="E1760" s="24">
        <f t="shared" si="952"/>
        <v>0</v>
      </c>
      <c r="F1760" s="24">
        <f t="shared" si="952"/>
        <v>0</v>
      </c>
      <c r="G1760" s="24">
        <f t="shared" si="952"/>
        <v>0</v>
      </c>
      <c r="H1760" s="25">
        <f t="shared" si="952"/>
        <v>0</v>
      </c>
      <c r="I1760" s="3">
        <f t="shared" si="923"/>
        <v>0</v>
      </c>
    </row>
    <row r="1761" spans="1:9" s="2" customFormat="1" ht="25.5" hidden="1" x14ac:dyDescent="0.2">
      <c r="A1761" s="31" t="s">
        <v>113</v>
      </c>
      <c r="B1761" s="58" t="s">
        <v>118</v>
      </c>
      <c r="C1761" s="24">
        <v>0</v>
      </c>
      <c r="D1761" s="24">
        <f t="shared" ref="D1761:H1761" si="953">SUM(D1765,D1766,D1767)</f>
        <v>0</v>
      </c>
      <c r="E1761" s="24">
        <f t="shared" si="953"/>
        <v>0</v>
      </c>
      <c r="F1761" s="24">
        <f t="shared" si="953"/>
        <v>0</v>
      </c>
      <c r="G1761" s="24">
        <f t="shared" si="953"/>
        <v>0</v>
      </c>
      <c r="H1761" s="25">
        <f t="shared" si="953"/>
        <v>0</v>
      </c>
      <c r="I1761" s="3">
        <f t="shared" si="923"/>
        <v>0</v>
      </c>
    </row>
    <row r="1762" spans="1:9" s="2" customFormat="1" hidden="1" x14ac:dyDescent="0.2">
      <c r="A1762" s="32" t="s">
        <v>1</v>
      </c>
      <c r="B1762" s="59"/>
      <c r="C1762" s="24"/>
      <c r="D1762" s="24"/>
      <c r="E1762" s="24"/>
      <c r="F1762" s="24"/>
      <c r="G1762" s="24"/>
      <c r="H1762" s="25"/>
      <c r="I1762" s="3">
        <f t="shared" si="923"/>
        <v>0</v>
      </c>
    </row>
    <row r="1763" spans="1:9" s="2" customFormat="1" hidden="1" x14ac:dyDescent="0.2">
      <c r="A1763" s="32" t="s">
        <v>36</v>
      </c>
      <c r="B1763" s="59"/>
      <c r="C1763" s="24">
        <v>0</v>
      </c>
      <c r="D1763" s="24">
        <f t="shared" ref="D1763:H1763" si="954">D1765+D1766+D1767-D1764</f>
        <v>0</v>
      </c>
      <c r="E1763" s="24">
        <f t="shared" si="954"/>
        <v>0</v>
      </c>
      <c r="F1763" s="24">
        <f t="shared" si="954"/>
        <v>0</v>
      </c>
      <c r="G1763" s="24">
        <f t="shared" si="954"/>
        <v>0</v>
      </c>
      <c r="H1763" s="25">
        <f t="shared" si="954"/>
        <v>0</v>
      </c>
      <c r="I1763" s="3">
        <f t="shared" si="923"/>
        <v>0</v>
      </c>
    </row>
    <row r="1764" spans="1:9" s="2" customFormat="1" hidden="1" x14ac:dyDescent="0.2">
      <c r="A1764" s="32" t="s">
        <v>37</v>
      </c>
      <c r="B1764" s="59"/>
      <c r="C1764" s="24">
        <v>0</v>
      </c>
      <c r="D1764" s="24"/>
      <c r="E1764" s="24">
        <f t="shared" ref="E1764:E1767" si="955">C1764+D1764</f>
        <v>0</v>
      </c>
      <c r="F1764" s="24"/>
      <c r="G1764" s="24"/>
      <c r="H1764" s="25"/>
      <c r="I1764" s="3">
        <f t="shared" si="923"/>
        <v>0</v>
      </c>
    </row>
    <row r="1765" spans="1:9" s="2" customFormat="1" hidden="1" x14ac:dyDescent="0.2">
      <c r="A1765" s="20" t="s">
        <v>114</v>
      </c>
      <c r="B1765" s="60" t="s">
        <v>115</v>
      </c>
      <c r="C1765" s="21">
        <v>0</v>
      </c>
      <c r="D1765" s="21"/>
      <c r="E1765" s="21">
        <f t="shared" si="955"/>
        <v>0</v>
      </c>
      <c r="F1765" s="21"/>
      <c r="G1765" s="21"/>
      <c r="H1765" s="22"/>
      <c r="I1765" s="3">
        <f t="shared" si="923"/>
        <v>0</v>
      </c>
    </row>
    <row r="1766" spans="1:9" s="2" customFormat="1" hidden="1" x14ac:dyDescent="0.2">
      <c r="A1766" s="20" t="s">
        <v>106</v>
      </c>
      <c r="B1766" s="60" t="s">
        <v>116</v>
      </c>
      <c r="C1766" s="21">
        <v>0</v>
      </c>
      <c r="D1766" s="21"/>
      <c r="E1766" s="21">
        <f t="shared" si="955"/>
        <v>0</v>
      </c>
      <c r="F1766" s="21"/>
      <c r="G1766" s="21"/>
      <c r="H1766" s="22"/>
      <c r="I1766" s="3">
        <f t="shared" si="923"/>
        <v>0</v>
      </c>
    </row>
    <row r="1767" spans="1:9" s="2" customFormat="1" hidden="1" x14ac:dyDescent="0.2">
      <c r="A1767" s="20" t="s">
        <v>108</v>
      </c>
      <c r="B1767" s="61" t="s">
        <v>117</v>
      </c>
      <c r="C1767" s="21">
        <v>0</v>
      </c>
      <c r="D1767" s="21"/>
      <c r="E1767" s="21">
        <f t="shared" si="955"/>
        <v>0</v>
      </c>
      <c r="F1767" s="21"/>
      <c r="G1767" s="21"/>
      <c r="H1767" s="22"/>
      <c r="I1767" s="3">
        <f t="shared" ref="I1767:I1830" si="956">SUM(E1767:H1767)</f>
        <v>0</v>
      </c>
    </row>
    <row r="1768" spans="1:9" s="2" customFormat="1" hidden="1" x14ac:dyDescent="0.2">
      <c r="A1768" s="31" t="s">
        <v>44</v>
      </c>
      <c r="B1768" s="62" t="s">
        <v>45</v>
      </c>
      <c r="C1768" s="24">
        <v>0</v>
      </c>
      <c r="D1768" s="24">
        <f t="shared" ref="D1768:H1768" si="957">SUM(D1772,D1773,D1774)</f>
        <v>0</v>
      </c>
      <c r="E1768" s="24">
        <f t="shared" si="957"/>
        <v>0</v>
      </c>
      <c r="F1768" s="24">
        <f t="shared" si="957"/>
        <v>0</v>
      </c>
      <c r="G1768" s="24">
        <f t="shared" si="957"/>
        <v>0</v>
      </c>
      <c r="H1768" s="25">
        <f t="shared" si="957"/>
        <v>0</v>
      </c>
      <c r="I1768" s="3">
        <f t="shared" si="956"/>
        <v>0</v>
      </c>
    </row>
    <row r="1769" spans="1:9" s="2" customFormat="1" hidden="1" x14ac:dyDescent="0.2">
      <c r="A1769" s="82" t="s">
        <v>1</v>
      </c>
      <c r="B1769" s="62"/>
      <c r="C1769" s="24"/>
      <c r="D1769" s="24"/>
      <c r="E1769" s="24"/>
      <c r="F1769" s="24"/>
      <c r="G1769" s="24"/>
      <c r="H1769" s="25"/>
      <c r="I1769" s="3">
        <f t="shared" si="956"/>
        <v>0</v>
      </c>
    </row>
    <row r="1770" spans="1:9" s="2" customFormat="1" hidden="1" x14ac:dyDescent="0.2">
      <c r="A1770" s="32" t="s">
        <v>36</v>
      </c>
      <c r="B1770" s="59"/>
      <c r="C1770" s="24">
        <v>0</v>
      </c>
      <c r="D1770" s="24">
        <f t="shared" ref="D1770:H1770" si="958">D1772+D1773+D1774-D1771</f>
        <v>0</v>
      </c>
      <c r="E1770" s="24">
        <f t="shared" si="958"/>
        <v>0</v>
      </c>
      <c r="F1770" s="24">
        <f t="shared" si="958"/>
        <v>0</v>
      </c>
      <c r="G1770" s="24">
        <f t="shared" si="958"/>
        <v>0</v>
      </c>
      <c r="H1770" s="25">
        <f t="shared" si="958"/>
        <v>0</v>
      </c>
      <c r="I1770" s="3">
        <f t="shared" si="956"/>
        <v>0</v>
      </c>
    </row>
    <row r="1771" spans="1:9" s="2" customFormat="1" hidden="1" x14ac:dyDescent="0.2">
      <c r="A1771" s="32" t="s">
        <v>37</v>
      </c>
      <c r="B1771" s="59"/>
      <c r="C1771" s="24">
        <v>0</v>
      </c>
      <c r="D1771" s="24"/>
      <c r="E1771" s="24">
        <f t="shared" ref="E1771:E1774" si="959">C1771+D1771</f>
        <v>0</v>
      </c>
      <c r="F1771" s="24"/>
      <c r="G1771" s="24"/>
      <c r="H1771" s="25"/>
      <c r="I1771" s="3">
        <f t="shared" si="956"/>
        <v>0</v>
      </c>
    </row>
    <row r="1772" spans="1:9" s="2" customFormat="1" hidden="1" x14ac:dyDescent="0.2">
      <c r="A1772" s="20" t="s">
        <v>38</v>
      </c>
      <c r="B1772" s="61" t="s">
        <v>46</v>
      </c>
      <c r="C1772" s="21">
        <v>0</v>
      </c>
      <c r="D1772" s="21"/>
      <c r="E1772" s="21">
        <f t="shared" si="959"/>
        <v>0</v>
      </c>
      <c r="F1772" s="21"/>
      <c r="G1772" s="21"/>
      <c r="H1772" s="22"/>
      <c r="I1772" s="3">
        <f t="shared" si="956"/>
        <v>0</v>
      </c>
    </row>
    <row r="1773" spans="1:9" s="2" customFormat="1" hidden="1" x14ac:dyDescent="0.2">
      <c r="A1773" s="20" t="s">
        <v>40</v>
      </c>
      <c r="B1773" s="61" t="s">
        <v>47</v>
      </c>
      <c r="C1773" s="21">
        <v>0</v>
      </c>
      <c r="D1773" s="21"/>
      <c r="E1773" s="21">
        <f t="shared" si="959"/>
        <v>0</v>
      </c>
      <c r="F1773" s="21"/>
      <c r="G1773" s="21"/>
      <c r="H1773" s="22"/>
      <c r="I1773" s="3">
        <f t="shared" si="956"/>
        <v>0</v>
      </c>
    </row>
    <row r="1774" spans="1:9" s="2" customFormat="1" hidden="1" x14ac:dyDescent="0.2">
      <c r="A1774" s="20" t="s">
        <v>42</v>
      </c>
      <c r="B1774" s="61" t="s">
        <v>48</v>
      </c>
      <c r="C1774" s="21">
        <v>0</v>
      </c>
      <c r="D1774" s="21"/>
      <c r="E1774" s="21">
        <f t="shared" si="959"/>
        <v>0</v>
      </c>
      <c r="F1774" s="21"/>
      <c r="G1774" s="21"/>
      <c r="H1774" s="22"/>
      <c r="I1774" s="3">
        <f t="shared" si="956"/>
        <v>0</v>
      </c>
    </row>
    <row r="1775" spans="1:9" s="2" customFormat="1" hidden="1" x14ac:dyDescent="0.2">
      <c r="A1775" s="31" t="s">
        <v>49</v>
      </c>
      <c r="B1775" s="63" t="s">
        <v>50</v>
      </c>
      <c r="C1775" s="24">
        <f t="shared" ref="C1775:H1775" si="960">SUM(C1779,C1780,C1781)</f>
        <v>0</v>
      </c>
      <c r="D1775" s="24">
        <f t="shared" si="960"/>
        <v>0</v>
      </c>
      <c r="E1775" s="24">
        <f t="shared" si="960"/>
        <v>0</v>
      </c>
      <c r="F1775" s="24">
        <f t="shared" si="960"/>
        <v>0</v>
      </c>
      <c r="G1775" s="24">
        <f t="shared" si="960"/>
        <v>0</v>
      </c>
      <c r="H1775" s="25">
        <f t="shared" si="960"/>
        <v>0</v>
      </c>
      <c r="I1775" s="3">
        <f t="shared" si="956"/>
        <v>0</v>
      </c>
    </row>
    <row r="1776" spans="1:9" s="2" customFormat="1" hidden="1" x14ac:dyDescent="0.2">
      <c r="A1776" s="82" t="s">
        <v>1</v>
      </c>
      <c r="B1776" s="63"/>
      <c r="C1776" s="24"/>
      <c r="D1776" s="24"/>
      <c r="E1776" s="24"/>
      <c r="F1776" s="24"/>
      <c r="G1776" s="24"/>
      <c r="H1776" s="25"/>
      <c r="I1776" s="3">
        <f t="shared" si="956"/>
        <v>0</v>
      </c>
    </row>
    <row r="1777" spans="1:11" s="2" customFormat="1" hidden="1" x14ac:dyDescent="0.2">
      <c r="A1777" s="32" t="s">
        <v>36</v>
      </c>
      <c r="B1777" s="59"/>
      <c r="C1777" s="24">
        <f t="shared" ref="C1777:H1777" si="961">C1779+C1780+C1781-C1778</f>
        <v>0</v>
      </c>
      <c r="D1777" s="24">
        <f t="shared" si="961"/>
        <v>0</v>
      </c>
      <c r="E1777" s="24">
        <f t="shared" si="961"/>
        <v>0</v>
      </c>
      <c r="F1777" s="24">
        <f t="shared" si="961"/>
        <v>0</v>
      </c>
      <c r="G1777" s="24">
        <f t="shared" si="961"/>
        <v>0</v>
      </c>
      <c r="H1777" s="25">
        <f t="shared" si="961"/>
        <v>0</v>
      </c>
      <c r="I1777" s="3">
        <f t="shared" si="956"/>
        <v>0</v>
      </c>
    </row>
    <row r="1778" spans="1:11" s="2" customFormat="1" hidden="1" x14ac:dyDescent="0.2">
      <c r="A1778" s="32" t="s">
        <v>37</v>
      </c>
      <c r="B1778" s="59"/>
      <c r="C1778" s="24"/>
      <c r="D1778" s="24"/>
      <c r="E1778" s="24">
        <f>C1778+D1778</f>
        <v>0</v>
      </c>
      <c r="F1778" s="24"/>
      <c r="G1778" s="24"/>
      <c r="H1778" s="25"/>
      <c r="I1778" s="3">
        <f t="shared" si="956"/>
        <v>0</v>
      </c>
    </row>
    <row r="1779" spans="1:11" s="2" customFormat="1" hidden="1" x14ac:dyDescent="0.2">
      <c r="A1779" s="20" t="s">
        <v>38</v>
      </c>
      <c r="B1779" s="61" t="s">
        <v>51</v>
      </c>
      <c r="C1779" s="21"/>
      <c r="D1779" s="21"/>
      <c r="E1779" s="21">
        <f t="shared" ref="E1779:E1781" si="962">C1779+D1779</f>
        <v>0</v>
      </c>
      <c r="F1779" s="21"/>
      <c r="G1779" s="21"/>
      <c r="H1779" s="22"/>
      <c r="I1779" s="3">
        <f t="shared" si="956"/>
        <v>0</v>
      </c>
      <c r="J1779" s="2">
        <v>0.05</v>
      </c>
      <c r="K1779" s="2">
        <v>0.05</v>
      </c>
    </row>
    <row r="1780" spans="1:11" s="2" customFormat="1" hidden="1" x14ac:dyDescent="0.2">
      <c r="A1780" s="20" t="s">
        <v>40</v>
      </c>
      <c r="B1780" s="61" t="s">
        <v>52</v>
      </c>
      <c r="C1780" s="21"/>
      <c r="D1780" s="21"/>
      <c r="E1780" s="21">
        <f t="shared" si="962"/>
        <v>0</v>
      </c>
      <c r="F1780" s="21"/>
      <c r="G1780" s="21"/>
      <c r="H1780" s="22"/>
      <c r="I1780" s="3">
        <f t="shared" si="956"/>
        <v>0</v>
      </c>
      <c r="J1780" s="2">
        <v>0.9</v>
      </c>
    </row>
    <row r="1781" spans="1:11" s="2" customFormat="1" hidden="1" x14ac:dyDescent="0.2">
      <c r="A1781" s="20" t="s">
        <v>42</v>
      </c>
      <c r="B1781" s="61" t="s">
        <v>53</v>
      </c>
      <c r="C1781" s="21">
        <v>0</v>
      </c>
      <c r="D1781" s="21"/>
      <c r="E1781" s="21">
        <f t="shared" si="962"/>
        <v>0</v>
      </c>
      <c r="F1781" s="21"/>
      <c r="G1781" s="21"/>
      <c r="H1781" s="22"/>
      <c r="I1781" s="3">
        <f t="shared" si="956"/>
        <v>0</v>
      </c>
    </row>
    <row r="1782" spans="1:11" s="2" customFormat="1" hidden="1" x14ac:dyDescent="0.2">
      <c r="A1782" s="83"/>
      <c r="B1782" s="95"/>
      <c r="C1782" s="21"/>
      <c r="D1782" s="21"/>
      <c r="E1782" s="21"/>
      <c r="F1782" s="21"/>
      <c r="G1782" s="21"/>
      <c r="H1782" s="22"/>
      <c r="I1782" s="3">
        <f t="shared" si="956"/>
        <v>0</v>
      </c>
    </row>
    <row r="1783" spans="1:11" s="2" customFormat="1" hidden="1" x14ac:dyDescent="0.2">
      <c r="A1783" s="26" t="s">
        <v>54</v>
      </c>
      <c r="B1783" s="63" t="s">
        <v>55</v>
      </c>
      <c r="C1783" s="24">
        <v>0</v>
      </c>
      <c r="D1783" s="24"/>
      <c r="E1783" s="24">
        <f>C1783+D1783</f>
        <v>0</v>
      </c>
      <c r="F1783" s="24"/>
      <c r="G1783" s="24"/>
      <c r="H1783" s="25"/>
      <c r="I1783" s="3">
        <f t="shared" si="956"/>
        <v>0</v>
      </c>
    </row>
    <row r="1784" spans="1:11" s="2" customFormat="1" hidden="1" x14ac:dyDescent="0.2">
      <c r="A1784" s="83"/>
      <c r="B1784" s="95"/>
      <c r="C1784" s="21"/>
      <c r="D1784" s="21"/>
      <c r="E1784" s="21"/>
      <c r="F1784" s="21"/>
      <c r="G1784" s="21"/>
      <c r="H1784" s="22"/>
      <c r="I1784" s="3">
        <f t="shared" si="956"/>
        <v>0</v>
      </c>
    </row>
    <row r="1785" spans="1:11" s="2" customFormat="1" hidden="1" x14ac:dyDescent="0.2">
      <c r="A1785" s="26" t="s">
        <v>56</v>
      </c>
      <c r="B1785" s="63"/>
      <c r="C1785" s="24">
        <v>0</v>
      </c>
      <c r="D1785" s="24">
        <f t="shared" ref="D1785:H1785" si="963">D1735-D1756</f>
        <v>0</v>
      </c>
      <c r="E1785" s="24">
        <f t="shared" si="963"/>
        <v>0</v>
      </c>
      <c r="F1785" s="24">
        <f t="shared" si="963"/>
        <v>0</v>
      </c>
      <c r="G1785" s="24">
        <f t="shared" si="963"/>
        <v>0</v>
      </c>
      <c r="H1785" s="25">
        <f t="shared" si="963"/>
        <v>0</v>
      </c>
      <c r="I1785" s="3">
        <f t="shared" si="956"/>
        <v>0</v>
      </c>
    </row>
    <row r="1786" spans="1:11" s="6" customFormat="1" ht="38.25" hidden="1" x14ac:dyDescent="0.2">
      <c r="A1786" s="77" t="s">
        <v>74</v>
      </c>
      <c r="B1786" s="78"/>
      <c r="C1786" s="79">
        <f t="shared" ref="C1786:H1786" si="964">C1787</f>
        <v>0</v>
      </c>
      <c r="D1786" s="79">
        <f t="shared" si="964"/>
        <v>0</v>
      </c>
      <c r="E1786" s="79">
        <f t="shared" si="964"/>
        <v>0</v>
      </c>
      <c r="F1786" s="79">
        <f t="shared" si="964"/>
        <v>0</v>
      </c>
      <c r="G1786" s="79">
        <f t="shared" si="964"/>
        <v>0</v>
      </c>
      <c r="H1786" s="80">
        <f t="shared" si="964"/>
        <v>0</v>
      </c>
      <c r="I1786" s="3">
        <f t="shared" si="956"/>
        <v>0</v>
      </c>
    </row>
    <row r="1787" spans="1:11" s="2" customFormat="1" hidden="1" x14ac:dyDescent="0.2">
      <c r="A1787" s="33" t="s">
        <v>61</v>
      </c>
      <c r="B1787" s="64"/>
      <c r="C1787" s="34">
        <f t="shared" ref="C1787:H1787" si="965">SUM(C1788,C1789,C1790,C1794)</f>
        <v>0</v>
      </c>
      <c r="D1787" s="34">
        <f t="shared" si="965"/>
        <v>0</v>
      </c>
      <c r="E1787" s="34">
        <f t="shared" si="965"/>
        <v>0</v>
      </c>
      <c r="F1787" s="34">
        <f t="shared" si="965"/>
        <v>0</v>
      </c>
      <c r="G1787" s="34">
        <f t="shared" si="965"/>
        <v>0</v>
      </c>
      <c r="H1787" s="35">
        <f t="shared" si="965"/>
        <v>0</v>
      </c>
      <c r="I1787" s="3">
        <f t="shared" si="956"/>
        <v>0</v>
      </c>
    </row>
    <row r="1788" spans="1:11" s="2" customFormat="1" hidden="1" x14ac:dyDescent="0.2">
      <c r="A1788" s="20" t="s">
        <v>6</v>
      </c>
      <c r="B1788" s="48"/>
      <c r="C1788" s="21"/>
      <c r="D1788" s="21"/>
      <c r="E1788" s="21">
        <f>SUM(C1788,D1788)</f>
        <v>0</v>
      </c>
      <c r="F1788" s="21"/>
      <c r="G1788" s="21"/>
      <c r="H1788" s="22"/>
      <c r="I1788" s="3">
        <f t="shared" si="956"/>
        <v>0</v>
      </c>
    </row>
    <row r="1789" spans="1:11" s="2" customFormat="1" hidden="1" x14ac:dyDescent="0.2">
      <c r="A1789" s="20" t="s">
        <v>7</v>
      </c>
      <c r="B1789" s="94"/>
      <c r="C1789" s="21">
        <v>0</v>
      </c>
      <c r="D1789" s="21"/>
      <c r="E1789" s="21">
        <f t="shared" ref="E1789" si="966">SUM(C1789,D1789)</f>
        <v>0</v>
      </c>
      <c r="F1789" s="21"/>
      <c r="G1789" s="21"/>
      <c r="H1789" s="22"/>
      <c r="I1789" s="3">
        <f t="shared" si="956"/>
        <v>0</v>
      </c>
    </row>
    <row r="1790" spans="1:11" s="2" customFormat="1" hidden="1" x14ac:dyDescent="0.2">
      <c r="A1790" s="23" t="s">
        <v>111</v>
      </c>
      <c r="B1790" s="49" t="s">
        <v>103</v>
      </c>
      <c r="C1790" s="24">
        <f>SUM(C1791:C1793)</f>
        <v>0</v>
      </c>
      <c r="D1790" s="24">
        <f>SUM(D1791:D1793)</f>
        <v>0</v>
      </c>
      <c r="E1790" s="24">
        <f>SUM(C1790,D1790)</f>
        <v>0</v>
      </c>
      <c r="F1790" s="24">
        <f t="shared" ref="F1790" si="967">SUM(F1791:F1793)</f>
        <v>0</v>
      </c>
      <c r="G1790" s="24">
        <f t="shared" ref="G1790:H1790" si="968">SUM(G1791:G1793)</f>
        <v>0</v>
      </c>
      <c r="H1790" s="25">
        <f t="shared" si="968"/>
        <v>0</v>
      </c>
      <c r="I1790" s="3">
        <f t="shared" si="956"/>
        <v>0</v>
      </c>
    </row>
    <row r="1791" spans="1:11" s="2" customFormat="1" hidden="1" x14ac:dyDescent="0.2">
      <c r="A1791" s="109" t="s">
        <v>104</v>
      </c>
      <c r="B1791" s="48" t="s">
        <v>105</v>
      </c>
      <c r="C1791" s="21"/>
      <c r="D1791" s="21"/>
      <c r="E1791" s="21">
        <f t="shared" ref="E1791:E1793" si="969">SUM(C1791,D1791)</f>
        <v>0</v>
      </c>
      <c r="F1791" s="21"/>
      <c r="G1791" s="21"/>
      <c r="H1791" s="22"/>
      <c r="I1791" s="3">
        <f t="shared" si="956"/>
        <v>0</v>
      </c>
    </row>
    <row r="1792" spans="1:11" s="2" customFormat="1" hidden="1" x14ac:dyDescent="0.2">
      <c r="A1792" s="109" t="s">
        <v>106</v>
      </c>
      <c r="B1792" s="48" t="s">
        <v>107</v>
      </c>
      <c r="C1792" s="21"/>
      <c r="D1792" s="21"/>
      <c r="E1792" s="21">
        <f t="shared" si="969"/>
        <v>0</v>
      </c>
      <c r="F1792" s="21"/>
      <c r="G1792" s="21"/>
      <c r="H1792" s="22"/>
      <c r="I1792" s="3">
        <f t="shared" si="956"/>
        <v>0</v>
      </c>
    </row>
    <row r="1793" spans="1:9" s="2" customFormat="1" hidden="1" x14ac:dyDescent="0.2">
      <c r="A1793" s="109" t="s">
        <v>108</v>
      </c>
      <c r="B1793" s="48" t="s">
        <v>109</v>
      </c>
      <c r="C1793" s="21"/>
      <c r="D1793" s="21"/>
      <c r="E1793" s="21">
        <f t="shared" si="969"/>
        <v>0</v>
      </c>
      <c r="F1793" s="21"/>
      <c r="G1793" s="21"/>
      <c r="H1793" s="22"/>
      <c r="I1793" s="3">
        <f t="shared" si="956"/>
        <v>0</v>
      </c>
    </row>
    <row r="1794" spans="1:9" s="2" customFormat="1" ht="25.5" hidden="1" x14ac:dyDescent="0.2">
      <c r="A1794" s="23" t="s">
        <v>9</v>
      </c>
      <c r="B1794" s="49" t="s">
        <v>10</v>
      </c>
      <c r="C1794" s="24">
        <v>0</v>
      </c>
      <c r="D1794" s="24">
        <f t="shared" ref="D1794:H1794" si="970">SUM(D1795,D1799,D1803)</f>
        <v>0</v>
      </c>
      <c r="E1794" s="24">
        <f t="shared" si="970"/>
        <v>0</v>
      </c>
      <c r="F1794" s="24">
        <f t="shared" si="970"/>
        <v>0</v>
      </c>
      <c r="G1794" s="24">
        <f t="shared" si="970"/>
        <v>0</v>
      </c>
      <c r="H1794" s="25">
        <f t="shared" si="970"/>
        <v>0</v>
      </c>
      <c r="I1794" s="3">
        <f t="shared" si="956"/>
        <v>0</v>
      </c>
    </row>
    <row r="1795" spans="1:9" s="2" customFormat="1" hidden="1" x14ac:dyDescent="0.2">
      <c r="A1795" s="26" t="s">
        <v>11</v>
      </c>
      <c r="B1795" s="50" t="s">
        <v>12</v>
      </c>
      <c r="C1795" s="24">
        <v>0</v>
      </c>
      <c r="D1795" s="24">
        <f t="shared" ref="D1795:H1795" si="971">SUM(D1796:D1798)</f>
        <v>0</v>
      </c>
      <c r="E1795" s="24">
        <f t="shared" si="971"/>
        <v>0</v>
      </c>
      <c r="F1795" s="24">
        <f t="shared" si="971"/>
        <v>0</v>
      </c>
      <c r="G1795" s="24">
        <f t="shared" si="971"/>
        <v>0</v>
      </c>
      <c r="H1795" s="25">
        <f t="shared" si="971"/>
        <v>0</v>
      </c>
      <c r="I1795" s="3">
        <f t="shared" si="956"/>
        <v>0</v>
      </c>
    </row>
    <row r="1796" spans="1:9" s="2" customFormat="1" hidden="1" x14ac:dyDescent="0.2">
      <c r="A1796" s="27" t="s">
        <v>13</v>
      </c>
      <c r="B1796" s="51" t="s">
        <v>14</v>
      </c>
      <c r="C1796" s="21">
        <v>0</v>
      </c>
      <c r="D1796" s="21"/>
      <c r="E1796" s="21">
        <f t="shared" ref="E1796:E1798" si="972">SUM(C1796,D1796)</f>
        <v>0</v>
      </c>
      <c r="F1796" s="21"/>
      <c r="G1796" s="21"/>
      <c r="H1796" s="22"/>
      <c r="I1796" s="3">
        <f t="shared" si="956"/>
        <v>0</v>
      </c>
    </row>
    <row r="1797" spans="1:9" s="2" customFormat="1" hidden="1" x14ac:dyDescent="0.2">
      <c r="A1797" s="27" t="s">
        <v>15</v>
      </c>
      <c r="B1797" s="52" t="s">
        <v>16</v>
      </c>
      <c r="C1797" s="21">
        <v>0</v>
      </c>
      <c r="D1797" s="21"/>
      <c r="E1797" s="21">
        <f t="shared" si="972"/>
        <v>0</v>
      </c>
      <c r="F1797" s="21"/>
      <c r="G1797" s="21"/>
      <c r="H1797" s="22"/>
      <c r="I1797" s="3">
        <f t="shared" si="956"/>
        <v>0</v>
      </c>
    </row>
    <row r="1798" spans="1:9" s="2" customFormat="1" hidden="1" x14ac:dyDescent="0.2">
      <c r="A1798" s="27" t="s">
        <v>17</v>
      </c>
      <c r="B1798" s="52" t="s">
        <v>18</v>
      </c>
      <c r="C1798" s="21">
        <v>0</v>
      </c>
      <c r="D1798" s="21"/>
      <c r="E1798" s="21">
        <f t="shared" si="972"/>
        <v>0</v>
      </c>
      <c r="F1798" s="21"/>
      <c r="G1798" s="21"/>
      <c r="H1798" s="22"/>
      <c r="I1798" s="3">
        <f t="shared" si="956"/>
        <v>0</v>
      </c>
    </row>
    <row r="1799" spans="1:9" s="2" customFormat="1" hidden="1" x14ac:dyDescent="0.2">
      <c r="A1799" s="26" t="s">
        <v>19</v>
      </c>
      <c r="B1799" s="53" t="s">
        <v>20</v>
      </c>
      <c r="C1799" s="24">
        <v>0</v>
      </c>
      <c r="D1799" s="24">
        <f t="shared" ref="D1799:H1799" si="973">SUM(D1800:D1802)</f>
        <v>0</v>
      </c>
      <c r="E1799" s="24">
        <f t="shared" si="973"/>
        <v>0</v>
      </c>
      <c r="F1799" s="24">
        <f t="shared" si="973"/>
        <v>0</v>
      </c>
      <c r="G1799" s="24">
        <f t="shared" si="973"/>
        <v>0</v>
      </c>
      <c r="H1799" s="25">
        <f t="shared" si="973"/>
        <v>0</v>
      </c>
      <c r="I1799" s="3">
        <f t="shared" si="956"/>
        <v>0</v>
      </c>
    </row>
    <row r="1800" spans="1:9" s="2" customFormat="1" hidden="1" x14ac:dyDescent="0.2">
      <c r="A1800" s="27" t="s">
        <v>13</v>
      </c>
      <c r="B1800" s="52" t="s">
        <v>21</v>
      </c>
      <c r="C1800" s="21">
        <v>0</v>
      </c>
      <c r="D1800" s="21"/>
      <c r="E1800" s="21">
        <f t="shared" ref="E1800:E1802" si="974">SUM(C1800,D1800)</f>
        <v>0</v>
      </c>
      <c r="F1800" s="21"/>
      <c r="G1800" s="21"/>
      <c r="H1800" s="22"/>
      <c r="I1800" s="3">
        <f t="shared" si="956"/>
        <v>0</v>
      </c>
    </row>
    <row r="1801" spans="1:9" s="2" customFormat="1" hidden="1" x14ac:dyDescent="0.2">
      <c r="A1801" s="27" t="s">
        <v>15</v>
      </c>
      <c r="B1801" s="52" t="s">
        <v>22</v>
      </c>
      <c r="C1801" s="21">
        <v>0</v>
      </c>
      <c r="D1801" s="21"/>
      <c r="E1801" s="21">
        <f t="shared" si="974"/>
        <v>0</v>
      </c>
      <c r="F1801" s="21"/>
      <c r="G1801" s="21"/>
      <c r="H1801" s="22"/>
      <c r="I1801" s="3">
        <f t="shared" si="956"/>
        <v>0</v>
      </c>
    </row>
    <row r="1802" spans="1:9" s="2" customFormat="1" hidden="1" x14ac:dyDescent="0.2">
      <c r="A1802" s="27" t="s">
        <v>17</v>
      </c>
      <c r="B1802" s="52" t="s">
        <v>23</v>
      </c>
      <c r="C1802" s="21">
        <v>0</v>
      </c>
      <c r="D1802" s="21"/>
      <c r="E1802" s="21">
        <f t="shared" si="974"/>
        <v>0</v>
      </c>
      <c r="F1802" s="21"/>
      <c r="G1802" s="21"/>
      <c r="H1802" s="22"/>
      <c r="I1802" s="3">
        <f t="shared" si="956"/>
        <v>0</v>
      </c>
    </row>
    <row r="1803" spans="1:9" s="2" customFormat="1" hidden="1" x14ac:dyDescent="0.2">
      <c r="A1803" s="26" t="s">
        <v>24</v>
      </c>
      <c r="B1803" s="53" t="s">
        <v>25</v>
      </c>
      <c r="C1803" s="24">
        <v>0</v>
      </c>
      <c r="D1803" s="24">
        <f t="shared" ref="D1803:H1803" si="975">SUM(D1804:D1806)</f>
        <v>0</v>
      </c>
      <c r="E1803" s="24">
        <f t="shared" si="975"/>
        <v>0</v>
      </c>
      <c r="F1803" s="24">
        <f t="shared" si="975"/>
        <v>0</v>
      </c>
      <c r="G1803" s="24">
        <f t="shared" si="975"/>
        <v>0</v>
      </c>
      <c r="H1803" s="25">
        <f t="shared" si="975"/>
        <v>0</v>
      </c>
      <c r="I1803" s="3">
        <f t="shared" si="956"/>
        <v>0</v>
      </c>
    </row>
    <row r="1804" spans="1:9" s="2" customFormat="1" hidden="1" x14ac:dyDescent="0.2">
      <c r="A1804" s="27" t="s">
        <v>13</v>
      </c>
      <c r="B1804" s="52" t="s">
        <v>26</v>
      </c>
      <c r="C1804" s="21">
        <v>0</v>
      </c>
      <c r="D1804" s="21"/>
      <c r="E1804" s="21">
        <f t="shared" ref="E1804:E1806" si="976">SUM(C1804,D1804)</f>
        <v>0</v>
      </c>
      <c r="F1804" s="21"/>
      <c r="G1804" s="21"/>
      <c r="H1804" s="22"/>
      <c r="I1804" s="3">
        <f t="shared" si="956"/>
        <v>0</v>
      </c>
    </row>
    <row r="1805" spans="1:9" s="2" customFormat="1" hidden="1" x14ac:dyDescent="0.2">
      <c r="A1805" s="27" t="s">
        <v>15</v>
      </c>
      <c r="B1805" s="52" t="s">
        <v>27</v>
      </c>
      <c r="C1805" s="21">
        <v>0</v>
      </c>
      <c r="D1805" s="21"/>
      <c r="E1805" s="21">
        <f t="shared" si="976"/>
        <v>0</v>
      </c>
      <c r="F1805" s="21"/>
      <c r="G1805" s="21"/>
      <c r="H1805" s="22"/>
      <c r="I1805" s="3">
        <f t="shared" si="956"/>
        <v>0</v>
      </c>
    </row>
    <row r="1806" spans="1:9" s="2" customFormat="1" hidden="1" x14ac:dyDescent="0.2">
      <c r="A1806" s="27" t="s">
        <v>17</v>
      </c>
      <c r="B1806" s="52" t="s">
        <v>28</v>
      </c>
      <c r="C1806" s="21">
        <v>0</v>
      </c>
      <c r="D1806" s="21"/>
      <c r="E1806" s="21">
        <f t="shared" si="976"/>
        <v>0</v>
      </c>
      <c r="F1806" s="21"/>
      <c r="G1806" s="21"/>
      <c r="H1806" s="22"/>
      <c r="I1806" s="3">
        <f t="shared" si="956"/>
        <v>0</v>
      </c>
    </row>
    <row r="1807" spans="1:9" s="2" customFormat="1" hidden="1" x14ac:dyDescent="0.2">
      <c r="A1807" s="33" t="s">
        <v>80</v>
      </c>
      <c r="B1807" s="64"/>
      <c r="C1807" s="34">
        <f>SUM(C1808,C1811,C1834)</f>
        <v>0</v>
      </c>
      <c r="D1807" s="34">
        <f t="shared" ref="D1807:H1807" si="977">SUM(D1808,D1811,D1834)</f>
        <v>0</v>
      </c>
      <c r="E1807" s="34">
        <f t="shared" si="977"/>
        <v>0</v>
      </c>
      <c r="F1807" s="34">
        <f t="shared" si="977"/>
        <v>0</v>
      </c>
      <c r="G1807" s="34">
        <f t="shared" si="977"/>
        <v>0</v>
      </c>
      <c r="H1807" s="35">
        <f t="shared" si="977"/>
        <v>0</v>
      </c>
      <c r="I1807" s="3">
        <f t="shared" si="956"/>
        <v>0</v>
      </c>
    </row>
    <row r="1808" spans="1:9" s="2" customFormat="1" hidden="1" x14ac:dyDescent="0.2">
      <c r="A1808" s="31" t="s">
        <v>30</v>
      </c>
      <c r="B1808" s="55">
        <v>20</v>
      </c>
      <c r="C1808" s="24">
        <f t="shared" ref="C1808:H1808" si="978">SUM(C1809)</f>
        <v>0</v>
      </c>
      <c r="D1808" s="24">
        <f t="shared" si="978"/>
        <v>0</v>
      </c>
      <c r="E1808" s="24">
        <f t="shared" si="978"/>
        <v>0</v>
      </c>
      <c r="F1808" s="24">
        <f t="shared" si="978"/>
        <v>0</v>
      </c>
      <c r="G1808" s="24">
        <f t="shared" si="978"/>
        <v>0</v>
      </c>
      <c r="H1808" s="25">
        <f t="shared" si="978"/>
        <v>0</v>
      </c>
      <c r="I1808" s="3">
        <f t="shared" si="956"/>
        <v>0</v>
      </c>
    </row>
    <row r="1809" spans="1:9" s="2" customFormat="1" hidden="1" x14ac:dyDescent="0.2">
      <c r="A1809" s="27" t="s">
        <v>31</v>
      </c>
      <c r="B1809" s="56" t="s">
        <v>32</v>
      </c>
      <c r="C1809" s="21"/>
      <c r="D1809" s="21"/>
      <c r="E1809" s="21">
        <f>C1809+D1809</f>
        <v>0</v>
      </c>
      <c r="F1809" s="21"/>
      <c r="G1809" s="21"/>
      <c r="H1809" s="22"/>
      <c r="I1809" s="3">
        <f t="shared" si="956"/>
        <v>0</v>
      </c>
    </row>
    <row r="1810" spans="1:9" s="2" customFormat="1" hidden="1" x14ac:dyDescent="0.2">
      <c r="A1810" s="27"/>
      <c r="B1810" s="51"/>
      <c r="C1810" s="21"/>
      <c r="D1810" s="21"/>
      <c r="E1810" s="21"/>
      <c r="F1810" s="21"/>
      <c r="G1810" s="21"/>
      <c r="H1810" s="22"/>
      <c r="I1810" s="3">
        <f t="shared" si="956"/>
        <v>0</v>
      </c>
    </row>
    <row r="1811" spans="1:9" s="2" customFormat="1" ht="25.5" hidden="1" x14ac:dyDescent="0.2">
      <c r="A1811" s="110" t="s">
        <v>112</v>
      </c>
      <c r="B1811" s="57">
        <v>60</v>
      </c>
      <c r="C1811" s="24">
        <f>SUM(C1812,C1819,C1826)</f>
        <v>0</v>
      </c>
      <c r="D1811" s="24">
        <f t="shared" ref="D1811:H1811" si="979">SUM(D1812,D1819,D1826)</f>
        <v>0</v>
      </c>
      <c r="E1811" s="24">
        <f t="shared" si="979"/>
        <v>0</v>
      </c>
      <c r="F1811" s="24">
        <f t="shared" si="979"/>
        <v>0</v>
      </c>
      <c r="G1811" s="24">
        <f t="shared" si="979"/>
        <v>0</v>
      </c>
      <c r="H1811" s="25">
        <f t="shared" si="979"/>
        <v>0</v>
      </c>
      <c r="I1811" s="3">
        <f t="shared" si="956"/>
        <v>0</v>
      </c>
    </row>
    <row r="1812" spans="1:9" s="2" customFormat="1" ht="25.5" hidden="1" x14ac:dyDescent="0.2">
      <c r="A1812" s="31" t="s">
        <v>113</v>
      </c>
      <c r="B1812" s="58" t="s">
        <v>118</v>
      </c>
      <c r="C1812" s="24">
        <v>0</v>
      </c>
      <c r="D1812" s="24">
        <f t="shared" ref="D1812:H1812" si="980">SUM(D1816,D1817,D1818)</f>
        <v>0</v>
      </c>
      <c r="E1812" s="24">
        <f t="shared" si="980"/>
        <v>0</v>
      </c>
      <c r="F1812" s="24">
        <f t="shared" si="980"/>
        <v>0</v>
      </c>
      <c r="G1812" s="24">
        <f t="shared" si="980"/>
        <v>0</v>
      </c>
      <c r="H1812" s="25">
        <f t="shared" si="980"/>
        <v>0</v>
      </c>
      <c r="I1812" s="3">
        <f t="shared" si="956"/>
        <v>0</v>
      </c>
    </row>
    <row r="1813" spans="1:9" s="2" customFormat="1" hidden="1" x14ac:dyDescent="0.2">
      <c r="A1813" s="32" t="s">
        <v>1</v>
      </c>
      <c r="B1813" s="59"/>
      <c r="C1813" s="24"/>
      <c r="D1813" s="24"/>
      <c r="E1813" s="24"/>
      <c r="F1813" s="24"/>
      <c r="G1813" s="24"/>
      <c r="H1813" s="25"/>
      <c r="I1813" s="3">
        <f t="shared" si="956"/>
        <v>0</v>
      </c>
    </row>
    <row r="1814" spans="1:9" s="2" customFormat="1" hidden="1" x14ac:dyDescent="0.2">
      <c r="A1814" s="32" t="s">
        <v>36</v>
      </c>
      <c r="B1814" s="59"/>
      <c r="C1814" s="24">
        <v>0</v>
      </c>
      <c r="D1814" s="24">
        <f t="shared" ref="D1814:H1814" si="981">D1816+D1817+D1818-D1815</f>
        <v>0</v>
      </c>
      <c r="E1814" s="24">
        <f t="shared" si="981"/>
        <v>0</v>
      </c>
      <c r="F1814" s="24">
        <f t="shared" si="981"/>
        <v>0</v>
      </c>
      <c r="G1814" s="24">
        <f t="shared" si="981"/>
        <v>0</v>
      </c>
      <c r="H1814" s="25">
        <f t="shared" si="981"/>
        <v>0</v>
      </c>
      <c r="I1814" s="3">
        <f t="shared" si="956"/>
        <v>0</v>
      </c>
    </row>
    <row r="1815" spans="1:9" s="2" customFormat="1" hidden="1" x14ac:dyDescent="0.2">
      <c r="A1815" s="32" t="s">
        <v>37</v>
      </c>
      <c r="B1815" s="59"/>
      <c r="C1815" s="24">
        <v>0</v>
      </c>
      <c r="D1815" s="24"/>
      <c r="E1815" s="24">
        <f t="shared" ref="E1815:E1818" si="982">C1815+D1815</f>
        <v>0</v>
      </c>
      <c r="F1815" s="24"/>
      <c r="G1815" s="24"/>
      <c r="H1815" s="25"/>
      <c r="I1815" s="3">
        <f t="shared" si="956"/>
        <v>0</v>
      </c>
    </row>
    <row r="1816" spans="1:9" s="2" customFormat="1" hidden="1" x14ac:dyDescent="0.2">
      <c r="A1816" s="20" t="s">
        <v>114</v>
      </c>
      <c r="B1816" s="60" t="s">
        <v>115</v>
      </c>
      <c r="C1816" s="21">
        <v>0</v>
      </c>
      <c r="D1816" s="21"/>
      <c r="E1816" s="21">
        <f t="shared" si="982"/>
        <v>0</v>
      </c>
      <c r="F1816" s="21"/>
      <c r="G1816" s="21"/>
      <c r="H1816" s="22"/>
      <c r="I1816" s="3">
        <f t="shared" si="956"/>
        <v>0</v>
      </c>
    </row>
    <row r="1817" spans="1:9" s="2" customFormat="1" hidden="1" x14ac:dyDescent="0.2">
      <c r="A1817" s="20" t="s">
        <v>106</v>
      </c>
      <c r="B1817" s="60" t="s">
        <v>116</v>
      </c>
      <c r="C1817" s="21">
        <v>0</v>
      </c>
      <c r="D1817" s="21"/>
      <c r="E1817" s="21">
        <f t="shared" si="982"/>
        <v>0</v>
      </c>
      <c r="F1817" s="21"/>
      <c r="G1817" s="21"/>
      <c r="H1817" s="22"/>
      <c r="I1817" s="3">
        <f t="shared" si="956"/>
        <v>0</v>
      </c>
    </row>
    <row r="1818" spans="1:9" s="2" customFormat="1" hidden="1" x14ac:dyDescent="0.2">
      <c r="A1818" s="20" t="s">
        <v>108</v>
      </c>
      <c r="B1818" s="61" t="s">
        <v>117</v>
      </c>
      <c r="C1818" s="21">
        <v>0</v>
      </c>
      <c r="D1818" s="21"/>
      <c r="E1818" s="21">
        <f t="shared" si="982"/>
        <v>0</v>
      </c>
      <c r="F1818" s="21"/>
      <c r="G1818" s="21"/>
      <c r="H1818" s="22"/>
      <c r="I1818" s="3">
        <f t="shared" si="956"/>
        <v>0</v>
      </c>
    </row>
    <row r="1819" spans="1:9" s="2" customFormat="1" hidden="1" x14ac:dyDescent="0.2">
      <c r="A1819" s="31" t="s">
        <v>44</v>
      </c>
      <c r="B1819" s="62" t="s">
        <v>45</v>
      </c>
      <c r="C1819" s="24">
        <v>0</v>
      </c>
      <c r="D1819" s="24">
        <f t="shared" ref="D1819:H1819" si="983">SUM(D1823,D1824,D1825)</f>
        <v>0</v>
      </c>
      <c r="E1819" s="24">
        <f t="shared" si="983"/>
        <v>0</v>
      </c>
      <c r="F1819" s="24">
        <f t="shared" si="983"/>
        <v>0</v>
      </c>
      <c r="G1819" s="24">
        <f t="shared" si="983"/>
        <v>0</v>
      </c>
      <c r="H1819" s="25">
        <f t="shared" si="983"/>
        <v>0</v>
      </c>
      <c r="I1819" s="3">
        <f t="shared" si="956"/>
        <v>0</v>
      </c>
    </row>
    <row r="1820" spans="1:9" s="2" customFormat="1" hidden="1" x14ac:dyDescent="0.2">
      <c r="A1820" s="82" t="s">
        <v>1</v>
      </c>
      <c r="B1820" s="62"/>
      <c r="C1820" s="24"/>
      <c r="D1820" s="24"/>
      <c r="E1820" s="24"/>
      <c r="F1820" s="24"/>
      <c r="G1820" s="24"/>
      <c r="H1820" s="25"/>
      <c r="I1820" s="3">
        <f t="shared" si="956"/>
        <v>0</v>
      </c>
    </row>
    <row r="1821" spans="1:9" s="2" customFormat="1" hidden="1" x14ac:dyDescent="0.2">
      <c r="A1821" s="32" t="s">
        <v>36</v>
      </c>
      <c r="B1821" s="59"/>
      <c r="C1821" s="24">
        <v>0</v>
      </c>
      <c r="D1821" s="24">
        <f t="shared" ref="D1821:H1821" si="984">D1823+D1824+D1825-D1822</f>
        <v>0</v>
      </c>
      <c r="E1821" s="24">
        <f t="shared" si="984"/>
        <v>0</v>
      </c>
      <c r="F1821" s="24">
        <f t="shared" si="984"/>
        <v>0</v>
      </c>
      <c r="G1821" s="24">
        <f t="shared" si="984"/>
        <v>0</v>
      </c>
      <c r="H1821" s="25">
        <f t="shared" si="984"/>
        <v>0</v>
      </c>
      <c r="I1821" s="3">
        <f t="shared" si="956"/>
        <v>0</v>
      </c>
    </row>
    <row r="1822" spans="1:9" s="2" customFormat="1" hidden="1" x14ac:dyDescent="0.2">
      <c r="A1822" s="32" t="s">
        <v>37</v>
      </c>
      <c r="B1822" s="59"/>
      <c r="C1822" s="24">
        <v>0</v>
      </c>
      <c r="D1822" s="24"/>
      <c r="E1822" s="24">
        <f t="shared" ref="E1822:E1825" si="985">C1822+D1822</f>
        <v>0</v>
      </c>
      <c r="F1822" s="24"/>
      <c r="G1822" s="24"/>
      <c r="H1822" s="25"/>
      <c r="I1822" s="3">
        <f t="shared" si="956"/>
        <v>0</v>
      </c>
    </row>
    <row r="1823" spans="1:9" s="2" customFormat="1" hidden="1" x14ac:dyDescent="0.2">
      <c r="A1823" s="20" t="s">
        <v>38</v>
      </c>
      <c r="B1823" s="61" t="s">
        <v>46</v>
      </c>
      <c r="C1823" s="21">
        <v>0</v>
      </c>
      <c r="D1823" s="21"/>
      <c r="E1823" s="21">
        <f t="shared" si="985"/>
        <v>0</v>
      </c>
      <c r="F1823" s="21"/>
      <c r="G1823" s="21"/>
      <c r="H1823" s="22"/>
      <c r="I1823" s="3">
        <f t="shared" si="956"/>
        <v>0</v>
      </c>
    </row>
    <row r="1824" spans="1:9" s="2" customFormat="1" hidden="1" x14ac:dyDescent="0.2">
      <c r="A1824" s="20" t="s">
        <v>40</v>
      </c>
      <c r="B1824" s="61" t="s">
        <v>47</v>
      </c>
      <c r="C1824" s="21">
        <v>0</v>
      </c>
      <c r="D1824" s="21"/>
      <c r="E1824" s="21">
        <f t="shared" si="985"/>
        <v>0</v>
      </c>
      <c r="F1824" s="21"/>
      <c r="G1824" s="21"/>
      <c r="H1824" s="22"/>
      <c r="I1824" s="3">
        <f t="shared" si="956"/>
        <v>0</v>
      </c>
    </row>
    <row r="1825" spans="1:11" s="2" customFormat="1" hidden="1" x14ac:dyDescent="0.2">
      <c r="A1825" s="20" t="s">
        <v>42</v>
      </c>
      <c r="B1825" s="61" t="s">
        <v>48</v>
      </c>
      <c r="C1825" s="21">
        <v>0</v>
      </c>
      <c r="D1825" s="21"/>
      <c r="E1825" s="21">
        <f t="shared" si="985"/>
        <v>0</v>
      </c>
      <c r="F1825" s="21"/>
      <c r="G1825" s="21"/>
      <c r="H1825" s="22"/>
      <c r="I1825" s="3">
        <f t="shared" si="956"/>
        <v>0</v>
      </c>
    </row>
    <row r="1826" spans="1:11" s="2" customFormat="1" hidden="1" x14ac:dyDescent="0.2">
      <c r="A1826" s="31" t="s">
        <v>49</v>
      </c>
      <c r="B1826" s="63" t="s">
        <v>50</v>
      </c>
      <c r="C1826" s="24">
        <f t="shared" ref="C1826:H1826" si="986">SUM(C1830,C1831,C1832)</f>
        <v>0</v>
      </c>
      <c r="D1826" s="24">
        <f t="shared" si="986"/>
        <v>0</v>
      </c>
      <c r="E1826" s="24">
        <f t="shared" si="986"/>
        <v>0</v>
      </c>
      <c r="F1826" s="24">
        <f t="shared" si="986"/>
        <v>0</v>
      </c>
      <c r="G1826" s="24">
        <f t="shared" si="986"/>
        <v>0</v>
      </c>
      <c r="H1826" s="25">
        <f t="shared" si="986"/>
        <v>0</v>
      </c>
      <c r="I1826" s="3">
        <f t="shared" si="956"/>
        <v>0</v>
      </c>
    </row>
    <row r="1827" spans="1:11" s="2" customFormat="1" hidden="1" x14ac:dyDescent="0.2">
      <c r="A1827" s="82" t="s">
        <v>1</v>
      </c>
      <c r="B1827" s="63"/>
      <c r="C1827" s="24"/>
      <c r="D1827" s="24"/>
      <c r="E1827" s="24"/>
      <c r="F1827" s="24"/>
      <c r="G1827" s="24"/>
      <c r="H1827" s="25"/>
      <c r="I1827" s="3">
        <f t="shared" si="956"/>
        <v>0</v>
      </c>
    </row>
    <row r="1828" spans="1:11" s="40" customFormat="1" hidden="1" x14ac:dyDescent="0.2">
      <c r="A1828" s="32" t="s">
        <v>36</v>
      </c>
      <c r="B1828" s="59"/>
      <c r="C1828" s="41">
        <f t="shared" ref="C1828:H1828" si="987">C1830+C1831+C1832-C1829</f>
        <v>0</v>
      </c>
      <c r="D1828" s="41">
        <f t="shared" si="987"/>
        <v>0</v>
      </c>
      <c r="E1828" s="41">
        <f t="shared" si="987"/>
        <v>0</v>
      </c>
      <c r="F1828" s="41">
        <f t="shared" si="987"/>
        <v>0</v>
      </c>
      <c r="G1828" s="41">
        <f t="shared" si="987"/>
        <v>0</v>
      </c>
      <c r="H1828" s="42">
        <f t="shared" si="987"/>
        <v>0</v>
      </c>
      <c r="I1828" s="3">
        <f t="shared" si="956"/>
        <v>0</v>
      </c>
    </row>
    <row r="1829" spans="1:11" s="40" customFormat="1" hidden="1" x14ac:dyDescent="0.2">
      <c r="A1829" s="32" t="s">
        <v>37</v>
      </c>
      <c r="B1829" s="59"/>
      <c r="C1829" s="41">
        <v>0</v>
      </c>
      <c r="D1829" s="41"/>
      <c r="E1829" s="41">
        <f t="shared" ref="E1829:E1832" si="988">C1829+D1829</f>
        <v>0</v>
      </c>
      <c r="F1829" s="41"/>
      <c r="G1829" s="41"/>
      <c r="H1829" s="42"/>
      <c r="I1829" s="3">
        <f t="shared" si="956"/>
        <v>0</v>
      </c>
    </row>
    <row r="1830" spans="1:11" s="2" customFormat="1" hidden="1" x14ac:dyDescent="0.2">
      <c r="A1830" s="20" t="s">
        <v>38</v>
      </c>
      <c r="B1830" s="61" t="s">
        <v>51</v>
      </c>
      <c r="C1830" s="21"/>
      <c r="D1830" s="21"/>
      <c r="E1830" s="21">
        <f t="shared" si="988"/>
        <v>0</v>
      </c>
      <c r="F1830" s="21"/>
      <c r="G1830" s="21"/>
      <c r="H1830" s="22"/>
      <c r="I1830" s="3">
        <f t="shared" si="956"/>
        <v>0</v>
      </c>
      <c r="J1830" s="2">
        <v>0.05</v>
      </c>
      <c r="K1830" s="2">
        <v>0.05</v>
      </c>
    </row>
    <row r="1831" spans="1:11" s="2" customFormat="1" hidden="1" x14ac:dyDescent="0.2">
      <c r="A1831" s="20" t="s">
        <v>40</v>
      </c>
      <c r="B1831" s="61" t="s">
        <v>52</v>
      </c>
      <c r="C1831" s="21"/>
      <c r="D1831" s="21"/>
      <c r="E1831" s="21">
        <f t="shared" si="988"/>
        <v>0</v>
      </c>
      <c r="F1831" s="21"/>
      <c r="G1831" s="21"/>
      <c r="H1831" s="22"/>
      <c r="I1831" s="3">
        <f t="shared" ref="I1831:I1888" si="989">SUM(E1831:H1831)</f>
        <v>0</v>
      </c>
      <c r="J1831" s="2">
        <v>0.9</v>
      </c>
    </row>
    <row r="1832" spans="1:11" s="2" customFormat="1" hidden="1" x14ac:dyDescent="0.2">
      <c r="A1832" s="20" t="s">
        <v>42</v>
      </c>
      <c r="B1832" s="61" t="s">
        <v>53</v>
      </c>
      <c r="C1832" s="21">
        <v>0</v>
      </c>
      <c r="D1832" s="21"/>
      <c r="E1832" s="21">
        <f t="shared" si="988"/>
        <v>0</v>
      </c>
      <c r="F1832" s="21"/>
      <c r="G1832" s="21"/>
      <c r="H1832" s="22"/>
      <c r="I1832" s="3">
        <f t="shared" si="989"/>
        <v>0</v>
      </c>
    </row>
    <row r="1833" spans="1:11" s="2" customFormat="1" hidden="1" x14ac:dyDescent="0.2">
      <c r="A1833" s="83"/>
      <c r="B1833" s="95"/>
      <c r="C1833" s="21"/>
      <c r="D1833" s="21"/>
      <c r="E1833" s="21"/>
      <c r="F1833" s="21"/>
      <c r="G1833" s="21"/>
      <c r="H1833" s="22"/>
      <c r="I1833" s="3">
        <f t="shared" si="989"/>
        <v>0</v>
      </c>
    </row>
    <row r="1834" spans="1:11" s="2" customFormat="1" hidden="1" x14ac:dyDescent="0.2">
      <c r="A1834" s="26" t="s">
        <v>54</v>
      </c>
      <c r="B1834" s="63" t="s">
        <v>55</v>
      </c>
      <c r="C1834" s="24">
        <v>0</v>
      </c>
      <c r="D1834" s="24"/>
      <c r="E1834" s="24">
        <f>C1834+D1834</f>
        <v>0</v>
      </c>
      <c r="F1834" s="24"/>
      <c r="G1834" s="24"/>
      <c r="H1834" s="25"/>
      <c r="I1834" s="3">
        <f t="shared" si="989"/>
        <v>0</v>
      </c>
    </row>
    <row r="1835" spans="1:11" s="2" customFormat="1" hidden="1" x14ac:dyDescent="0.2">
      <c r="A1835" s="83"/>
      <c r="B1835" s="95"/>
      <c r="C1835" s="21"/>
      <c r="D1835" s="21"/>
      <c r="E1835" s="21"/>
      <c r="F1835" s="21"/>
      <c r="G1835" s="21"/>
      <c r="H1835" s="22"/>
      <c r="I1835" s="3">
        <f t="shared" si="989"/>
        <v>0</v>
      </c>
    </row>
    <row r="1836" spans="1:11" s="2" customFormat="1" hidden="1" x14ac:dyDescent="0.2">
      <c r="A1836" s="26" t="s">
        <v>56</v>
      </c>
      <c r="B1836" s="63"/>
      <c r="C1836" s="24">
        <v>0</v>
      </c>
      <c r="D1836" s="24">
        <f t="shared" ref="D1836:H1836" si="990">D1786-D1807</f>
        <v>0</v>
      </c>
      <c r="E1836" s="24">
        <f t="shared" si="990"/>
        <v>0</v>
      </c>
      <c r="F1836" s="24">
        <f t="shared" si="990"/>
        <v>0</v>
      </c>
      <c r="G1836" s="24">
        <f t="shared" si="990"/>
        <v>0</v>
      </c>
      <c r="H1836" s="25">
        <f t="shared" si="990"/>
        <v>0</v>
      </c>
      <c r="I1836" s="3">
        <f t="shared" si="989"/>
        <v>0</v>
      </c>
    </row>
    <row r="1837" spans="1:11" s="2" customFormat="1" hidden="1" x14ac:dyDescent="0.2">
      <c r="A1837" s="81"/>
      <c r="B1837" s="95"/>
      <c r="C1837" s="21"/>
      <c r="D1837" s="21"/>
      <c r="E1837" s="21"/>
      <c r="F1837" s="21"/>
      <c r="G1837" s="21"/>
      <c r="H1837" s="22"/>
      <c r="I1837" s="3">
        <f t="shared" si="989"/>
        <v>0</v>
      </c>
    </row>
    <row r="1838" spans="1:11" s="6" customFormat="1" ht="63.75" hidden="1" x14ac:dyDescent="0.2">
      <c r="A1838" s="77" t="s">
        <v>75</v>
      </c>
      <c r="B1838" s="78"/>
      <c r="C1838" s="79">
        <f t="shared" ref="C1838:H1838" si="991">C1839</f>
        <v>0</v>
      </c>
      <c r="D1838" s="79">
        <f t="shared" si="991"/>
        <v>0</v>
      </c>
      <c r="E1838" s="79">
        <f t="shared" si="991"/>
        <v>0</v>
      </c>
      <c r="F1838" s="79">
        <f t="shared" si="991"/>
        <v>0</v>
      </c>
      <c r="G1838" s="79">
        <f t="shared" si="991"/>
        <v>0</v>
      </c>
      <c r="H1838" s="80">
        <f t="shared" si="991"/>
        <v>0</v>
      </c>
      <c r="I1838" s="3">
        <f t="shared" si="989"/>
        <v>0</v>
      </c>
    </row>
    <row r="1839" spans="1:11" s="40" customFormat="1" hidden="1" x14ac:dyDescent="0.2">
      <c r="A1839" s="36" t="s">
        <v>61</v>
      </c>
      <c r="B1839" s="65"/>
      <c r="C1839" s="37">
        <f t="shared" ref="C1839:H1839" si="992">SUM(C1840,C1841,C1842,C1846)</f>
        <v>0</v>
      </c>
      <c r="D1839" s="37">
        <f t="shared" si="992"/>
        <v>0</v>
      </c>
      <c r="E1839" s="37">
        <f t="shared" si="992"/>
        <v>0</v>
      </c>
      <c r="F1839" s="37">
        <f t="shared" si="992"/>
        <v>0</v>
      </c>
      <c r="G1839" s="37">
        <f t="shared" si="992"/>
        <v>0</v>
      </c>
      <c r="H1839" s="38">
        <f t="shared" si="992"/>
        <v>0</v>
      </c>
      <c r="I1839" s="3">
        <f t="shared" si="989"/>
        <v>0</v>
      </c>
    </row>
    <row r="1840" spans="1:11" s="2" customFormat="1" hidden="1" x14ac:dyDescent="0.2">
      <c r="A1840" s="20" t="s">
        <v>6</v>
      </c>
      <c r="B1840" s="48"/>
      <c r="C1840" s="21"/>
      <c r="D1840" s="21"/>
      <c r="E1840" s="21">
        <f>SUM(C1840,D1840)</f>
        <v>0</v>
      </c>
      <c r="F1840" s="21"/>
      <c r="G1840" s="21"/>
      <c r="H1840" s="22"/>
      <c r="I1840" s="3">
        <f t="shared" si="989"/>
        <v>0</v>
      </c>
    </row>
    <row r="1841" spans="1:9" s="2" customFormat="1" hidden="1" x14ac:dyDescent="0.2">
      <c r="A1841" s="20" t="s">
        <v>7</v>
      </c>
      <c r="B1841" s="94"/>
      <c r="C1841" s="21">
        <v>0</v>
      </c>
      <c r="D1841" s="21"/>
      <c r="E1841" s="21">
        <f t="shared" ref="E1841" si="993">SUM(C1841,D1841)</f>
        <v>0</v>
      </c>
      <c r="F1841" s="21"/>
      <c r="G1841" s="21"/>
      <c r="H1841" s="22"/>
      <c r="I1841" s="3">
        <f t="shared" si="989"/>
        <v>0</v>
      </c>
    </row>
    <row r="1842" spans="1:9" s="2" customFormat="1" hidden="1" x14ac:dyDescent="0.2">
      <c r="A1842" s="23" t="s">
        <v>111</v>
      </c>
      <c r="B1842" s="49" t="s">
        <v>103</v>
      </c>
      <c r="C1842" s="24">
        <f>SUM(C1843:C1845)</f>
        <v>0</v>
      </c>
      <c r="D1842" s="24">
        <f>SUM(D1843:D1845)</f>
        <v>0</v>
      </c>
      <c r="E1842" s="24">
        <f>SUM(C1842,D1842)</f>
        <v>0</v>
      </c>
      <c r="F1842" s="24">
        <f t="shared" ref="F1842" si="994">SUM(F1843:F1845)</f>
        <v>0</v>
      </c>
      <c r="G1842" s="24">
        <f t="shared" ref="G1842:H1842" si="995">SUM(G1843:G1845)</f>
        <v>0</v>
      </c>
      <c r="H1842" s="25">
        <f t="shared" si="995"/>
        <v>0</v>
      </c>
      <c r="I1842" s="3">
        <f t="shared" si="989"/>
        <v>0</v>
      </c>
    </row>
    <row r="1843" spans="1:9" s="2" customFormat="1" hidden="1" x14ac:dyDescent="0.2">
      <c r="A1843" s="109" t="s">
        <v>104</v>
      </c>
      <c r="B1843" s="48" t="s">
        <v>105</v>
      </c>
      <c r="C1843" s="21"/>
      <c r="D1843" s="21"/>
      <c r="E1843" s="21">
        <f t="shared" ref="E1843:E1845" si="996">SUM(C1843,D1843)</f>
        <v>0</v>
      </c>
      <c r="F1843" s="21"/>
      <c r="G1843" s="21"/>
      <c r="H1843" s="22"/>
      <c r="I1843" s="3">
        <f t="shared" si="989"/>
        <v>0</v>
      </c>
    </row>
    <row r="1844" spans="1:9" s="2" customFormat="1" hidden="1" x14ac:dyDescent="0.2">
      <c r="A1844" s="109" t="s">
        <v>106</v>
      </c>
      <c r="B1844" s="48" t="s">
        <v>107</v>
      </c>
      <c r="C1844" s="21"/>
      <c r="D1844" s="21"/>
      <c r="E1844" s="21">
        <f t="shared" si="996"/>
        <v>0</v>
      </c>
      <c r="F1844" s="21"/>
      <c r="G1844" s="21"/>
      <c r="H1844" s="22"/>
      <c r="I1844" s="3">
        <f t="shared" si="989"/>
        <v>0</v>
      </c>
    </row>
    <row r="1845" spans="1:9" s="2" customFormat="1" hidden="1" x14ac:dyDescent="0.2">
      <c r="A1845" s="109" t="s">
        <v>108</v>
      </c>
      <c r="B1845" s="48" t="s">
        <v>109</v>
      </c>
      <c r="C1845" s="21"/>
      <c r="D1845" s="21"/>
      <c r="E1845" s="21">
        <f t="shared" si="996"/>
        <v>0</v>
      </c>
      <c r="F1845" s="21"/>
      <c r="G1845" s="21"/>
      <c r="H1845" s="22"/>
      <c r="I1845" s="3">
        <f t="shared" si="989"/>
        <v>0</v>
      </c>
    </row>
    <row r="1846" spans="1:9" s="2" customFormat="1" ht="25.5" hidden="1" x14ac:dyDescent="0.2">
      <c r="A1846" s="23" t="s">
        <v>9</v>
      </c>
      <c r="B1846" s="49" t="s">
        <v>10</v>
      </c>
      <c r="C1846" s="24">
        <v>0</v>
      </c>
      <c r="D1846" s="24">
        <f t="shared" ref="D1846:H1846" si="997">SUM(D1847,D1851,D1855)</f>
        <v>0</v>
      </c>
      <c r="E1846" s="24">
        <f t="shared" si="997"/>
        <v>0</v>
      </c>
      <c r="F1846" s="24">
        <f t="shared" si="997"/>
        <v>0</v>
      </c>
      <c r="G1846" s="24">
        <f t="shared" si="997"/>
        <v>0</v>
      </c>
      <c r="H1846" s="25">
        <f t="shared" si="997"/>
        <v>0</v>
      </c>
      <c r="I1846" s="3">
        <f t="shared" si="989"/>
        <v>0</v>
      </c>
    </row>
    <row r="1847" spans="1:9" s="2" customFormat="1" hidden="1" x14ac:dyDescent="0.2">
      <c r="A1847" s="26" t="s">
        <v>11</v>
      </c>
      <c r="B1847" s="50" t="s">
        <v>12</v>
      </c>
      <c r="C1847" s="24">
        <v>0</v>
      </c>
      <c r="D1847" s="24">
        <f t="shared" ref="D1847:H1847" si="998">SUM(D1848:D1850)</f>
        <v>0</v>
      </c>
      <c r="E1847" s="24">
        <f t="shared" si="998"/>
        <v>0</v>
      </c>
      <c r="F1847" s="24">
        <f t="shared" si="998"/>
        <v>0</v>
      </c>
      <c r="G1847" s="24">
        <f t="shared" si="998"/>
        <v>0</v>
      </c>
      <c r="H1847" s="25">
        <f t="shared" si="998"/>
        <v>0</v>
      </c>
      <c r="I1847" s="3">
        <f t="shared" si="989"/>
        <v>0</v>
      </c>
    </row>
    <row r="1848" spans="1:9" s="2" customFormat="1" hidden="1" x14ac:dyDescent="0.2">
      <c r="A1848" s="27" t="s">
        <v>13</v>
      </c>
      <c r="B1848" s="51" t="s">
        <v>14</v>
      </c>
      <c r="C1848" s="21">
        <v>0</v>
      </c>
      <c r="D1848" s="21"/>
      <c r="E1848" s="21">
        <f t="shared" ref="E1848:E1850" si="999">SUM(C1848,D1848)</f>
        <v>0</v>
      </c>
      <c r="F1848" s="21"/>
      <c r="G1848" s="21"/>
      <c r="H1848" s="22"/>
      <c r="I1848" s="3">
        <f t="shared" si="989"/>
        <v>0</v>
      </c>
    </row>
    <row r="1849" spans="1:9" s="2" customFormat="1" hidden="1" x14ac:dyDescent="0.2">
      <c r="A1849" s="27" t="s">
        <v>15</v>
      </c>
      <c r="B1849" s="52" t="s">
        <v>16</v>
      </c>
      <c r="C1849" s="21">
        <v>0</v>
      </c>
      <c r="D1849" s="21"/>
      <c r="E1849" s="21">
        <f t="shared" si="999"/>
        <v>0</v>
      </c>
      <c r="F1849" s="21"/>
      <c r="G1849" s="21"/>
      <c r="H1849" s="22"/>
      <c r="I1849" s="3">
        <f t="shared" si="989"/>
        <v>0</v>
      </c>
    </row>
    <row r="1850" spans="1:9" s="2" customFormat="1" hidden="1" x14ac:dyDescent="0.2">
      <c r="A1850" s="27" t="s">
        <v>17</v>
      </c>
      <c r="B1850" s="52" t="s">
        <v>18</v>
      </c>
      <c r="C1850" s="21">
        <v>0</v>
      </c>
      <c r="D1850" s="21"/>
      <c r="E1850" s="21">
        <f t="shared" si="999"/>
        <v>0</v>
      </c>
      <c r="F1850" s="21"/>
      <c r="G1850" s="21"/>
      <c r="H1850" s="22"/>
      <c r="I1850" s="3">
        <f t="shared" si="989"/>
        <v>0</v>
      </c>
    </row>
    <row r="1851" spans="1:9" s="2" customFormat="1" hidden="1" x14ac:dyDescent="0.2">
      <c r="A1851" s="26" t="s">
        <v>19</v>
      </c>
      <c r="B1851" s="53" t="s">
        <v>20</v>
      </c>
      <c r="C1851" s="24">
        <v>0</v>
      </c>
      <c r="D1851" s="24">
        <f t="shared" ref="D1851:H1851" si="1000">SUM(D1852:D1854)</f>
        <v>0</v>
      </c>
      <c r="E1851" s="24">
        <f t="shared" si="1000"/>
        <v>0</v>
      </c>
      <c r="F1851" s="24">
        <f t="shared" si="1000"/>
        <v>0</v>
      </c>
      <c r="G1851" s="24">
        <f t="shared" si="1000"/>
        <v>0</v>
      </c>
      <c r="H1851" s="25">
        <f t="shared" si="1000"/>
        <v>0</v>
      </c>
      <c r="I1851" s="3">
        <f t="shared" si="989"/>
        <v>0</v>
      </c>
    </row>
    <row r="1852" spans="1:9" s="2" customFormat="1" hidden="1" x14ac:dyDescent="0.2">
      <c r="A1852" s="27" t="s">
        <v>13</v>
      </c>
      <c r="B1852" s="52" t="s">
        <v>21</v>
      </c>
      <c r="C1852" s="21">
        <v>0</v>
      </c>
      <c r="D1852" s="21"/>
      <c r="E1852" s="21">
        <f t="shared" ref="E1852:E1854" si="1001">SUM(C1852,D1852)</f>
        <v>0</v>
      </c>
      <c r="F1852" s="21"/>
      <c r="G1852" s="21"/>
      <c r="H1852" s="22"/>
      <c r="I1852" s="3">
        <f t="shared" si="989"/>
        <v>0</v>
      </c>
    </row>
    <row r="1853" spans="1:9" s="2" customFormat="1" hidden="1" x14ac:dyDescent="0.2">
      <c r="A1853" s="27" t="s">
        <v>15</v>
      </c>
      <c r="B1853" s="52" t="s">
        <v>22</v>
      </c>
      <c r="C1853" s="21">
        <v>0</v>
      </c>
      <c r="D1853" s="21"/>
      <c r="E1853" s="21">
        <f t="shared" si="1001"/>
        <v>0</v>
      </c>
      <c r="F1853" s="21"/>
      <c r="G1853" s="21"/>
      <c r="H1853" s="22"/>
      <c r="I1853" s="3">
        <f t="shared" si="989"/>
        <v>0</v>
      </c>
    </row>
    <row r="1854" spans="1:9" s="2" customFormat="1" hidden="1" x14ac:dyDescent="0.2">
      <c r="A1854" s="27" t="s">
        <v>17</v>
      </c>
      <c r="B1854" s="52" t="s">
        <v>23</v>
      </c>
      <c r="C1854" s="21">
        <v>0</v>
      </c>
      <c r="D1854" s="21"/>
      <c r="E1854" s="21">
        <f t="shared" si="1001"/>
        <v>0</v>
      </c>
      <c r="F1854" s="21"/>
      <c r="G1854" s="21"/>
      <c r="H1854" s="22"/>
      <c r="I1854" s="3">
        <f t="shared" si="989"/>
        <v>0</v>
      </c>
    </row>
    <row r="1855" spans="1:9" s="2" customFormat="1" hidden="1" x14ac:dyDescent="0.2">
      <c r="A1855" s="26" t="s">
        <v>24</v>
      </c>
      <c r="B1855" s="53" t="s">
        <v>25</v>
      </c>
      <c r="C1855" s="24">
        <v>0</v>
      </c>
      <c r="D1855" s="24">
        <f t="shared" ref="D1855:H1855" si="1002">SUM(D1856:D1858)</f>
        <v>0</v>
      </c>
      <c r="E1855" s="24">
        <f t="shared" si="1002"/>
        <v>0</v>
      </c>
      <c r="F1855" s="24">
        <f t="shared" si="1002"/>
        <v>0</v>
      </c>
      <c r="G1855" s="24">
        <f t="shared" si="1002"/>
        <v>0</v>
      </c>
      <c r="H1855" s="25">
        <f t="shared" si="1002"/>
        <v>0</v>
      </c>
      <c r="I1855" s="3">
        <f t="shared" si="989"/>
        <v>0</v>
      </c>
    </row>
    <row r="1856" spans="1:9" s="2" customFormat="1" hidden="1" x14ac:dyDescent="0.2">
      <c r="A1856" s="27" t="s">
        <v>13</v>
      </c>
      <c r="B1856" s="52" t="s">
        <v>26</v>
      </c>
      <c r="C1856" s="21">
        <v>0</v>
      </c>
      <c r="D1856" s="21"/>
      <c r="E1856" s="21">
        <f t="shared" ref="E1856:E1858" si="1003">SUM(C1856,D1856)</f>
        <v>0</v>
      </c>
      <c r="F1856" s="21"/>
      <c r="G1856" s="21"/>
      <c r="H1856" s="22"/>
      <c r="I1856" s="3">
        <f t="shared" si="989"/>
        <v>0</v>
      </c>
    </row>
    <row r="1857" spans="1:11" s="2" customFormat="1" hidden="1" x14ac:dyDescent="0.2">
      <c r="A1857" s="27" t="s">
        <v>15</v>
      </c>
      <c r="B1857" s="52" t="s">
        <v>27</v>
      </c>
      <c r="C1857" s="21">
        <v>0</v>
      </c>
      <c r="D1857" s="21"/>
      <c r="E1857" s="21">
        <f t="shared" si="1003"/>
        <v>0</v>
      </c>
      <c r="F1857" s="21"/>
      <c r="G1857" s="21"/>
      <c r="H1857" s="22"/>
      <c r="I1857" s="3">
        <f t="shared" si="989"/>
        <v>0</v>
      </c>
    </row>
    <row r="1858" spans="1:11" s="2" customFormat="1" hidden="1" x14ac:dyDescent="0.2">
      <c r="A1858" s="27" t="s">
        <v>17</v>
      </c>
      <c r="B1858" s="52" t="s">
        <v>28</v>
      </c>
      <c r="C1858" s="21">
        <v>0</v>
      </c>
      <c r="D1858" s="21"/>
      <c r="E1858" s="21">
        <f t="shared" si="1003"/>
        <v>0</v>
      </c>
      <c r="F1858" s="21"/>
      <c r="G1858" s="21"/>
      <c r="H1858" s="22"/>
      <c r="I1858" s="3">
        <f t="shared" si="989"/>
        <v>0</v>
      </c>
    </row>
    <row r="1859" spans="1:11" s="40" customFormat="1" hidden="1" x14ac:dyDescent="0.2">
      <c r="A1859" s="36" t="s">
        <v>80</v>
      </c>
      <c r="B1859" s="65"/>
      <c r="C1859" s="37">
        <f t="shared" ref="C1859:H1859" si="1004">SUM(C1860,C1863,C1886)</f>
        <v>0</v>
      </c>
      <c r="D1859" s="37">
        <f t="shared" si="1004"/>
        <v>0</v>
      </c>
      <c r="E1859" s="37">
        <f t="shared" si="1004"/>
        <v>0</v>
      </c>
      <c r="F1859" s="37">
        <f t="shared" si="1004"/>
        <v>0</v>
      </c>
      <c r="G1859" s="37">
        <f t="shared" si="1004"/>
        <v>0</v>
      </c>
      <c r="H1859" s="38">
        <f t="shared" si="1004"/>
        <v>0</v>
      </c>
      <c r="I1859" s="3">
        <f t="shared" si="989"/>
        <v>0</v>
      </c>
    </row>
    <row r="1860" spans="1:11" s="2" customFormat="1" hidden="1" x14ac:dyDescent="0.2">
      <c r="A1860" s="31" t="s">
        <v>30</v>
      </c>
      <c r="B1860" s="55">
        <v>20</v>
      </c>
      <c r="C1860" s="24">
        <v>0</v>
      </c>
      <c r="D1860" s="24">
        <f t="shared" ref="D1860:H1860" si="1005">SUM(D1861)</f>
        <v>0</v>
      </c>
      <c r="E1860" s="24">
        <f t="shared" si="1005"/>
        <v>0</v>
      </c>
      <c r="F1860" s="24">
        <f t="shared" si="1005"/>
        <v>0</v>
      </c>
      <c r="G1860" s="24">
        <f t="shared" si="1005"/>
        <v>0</v>
      </c>
      <c r="H1860" s="25">
        <f t="shared" si="1005"/>
        <v>0</v>
      </c>
      <c r="I1860" s="3">
        <f t="shared" si="989"/>
        <v>0</v>
      </c>
    </row>
    <row r="1861" spans="1:11" s="2" customFormat="1" hidden="1" x14ac:dyDescent="0.2">
      <c r="A1861" s="27" t="s">
        <v>31</v>
      </c>
      <c r="B1861" s="56" t="s">
        <v>32</v>
      </c>
      <c r="C1861" s="21">
        <v>0</v>
      </c>
      <c r="D1861" s="21"/>
      <c r="E1861" s="21">
        <f>C1861+D1861</f>
        <v>0</v>
      </c>
      <c r="F1861" s="21"/>
      <c r="G1861" s="21"/>
      <c r="H1861" s="22"/>
      <c r="I1861" s="3">
        <f t="shared" si="989"/>
        <v>0</v>
      </c>
    </row>
    <row r="1862" spans="1:11" s="2" customFormat="1" hidden="1" x14ac:dyDescent="0.2">
      <c r="A1862" s="27"/>
      <c r="B1862" s="51"/>
      <c r="C1862" s="21"/>
      <c r="D1862" s="21"/>
      <c r="E1862" s="21"/>
      <c r="F1862" s="21"/>
      <c r="G1862" s="21"/>
      <c r="H1862" s="22"/>
      <c r="I1862" s="3">
        <f t="shared" si="989"/>
        <v>0</v>
      </c>
    </row>
    <row r="1863" spans="1:11" s="2" customFormat="1" ht="25.5" hidden="1" x14ac:dyDescent="0.2">
      <c r="A1863" s="110" t="s">
        <v>112</v>
      </c>
      <c r="B1863" s="57">
        <v>60</v>
      </c>
      <c r="C1863" s="24">
        <f t="shared" ref="C1863:H1863" si="1006">SUM(C1864,C1871,C1878)</f>
        <v>0</v>
      </c>
      <c r="D1863" s="24">
        <f t="shared" si="1006"/>
        <v>0</v>
      </c>
      <c r="E1863" s="24">
        <f t="shared" si="1006"/>
        <v>0</v>
      </c>
      <c r="F1863" s="24">
        <f t="shared" si="1006"/>
        <v>0</v>
      </c>
      <c r="G1863" s="24">
        <f t="shared" si="1006"/>
        <v>0</v>
      </c>
      <c r="H1863" s="25">
        <f t="shared" si="1006"/>
        <v>0</v>
      </c>
      <c r="I1863" s="3">
        <f t="shared" si="989"/>
        <v>0</v>
      </c>
    </row>
    <row r="1864" spans="1:11" s="2" customFormat="1" ht="25.5" hidden="1" x14ac:dyDescent="0.2">
      <c r="A1864" s="31" t="s">
        <v>113</v>
      </c>
      <c r="B1864" s="58" t="s">
        <v>118</v>
      </c>
      <c r="C1864" s="24">
        <f t="shared" ref="C1864:H1864" si="1007">SUM(C1868,C1869,C1870)</f>
        <v>0</v>
      </c>
      <c r="D1864" s="24">
        <f t="shared" si="1007"/>
        <v>0</v>
      </c>
      <c r="E1864" s="24">
        <f t="shared" si="1007"/>
        <v>0</v>
      </c>
      <c r="F1864" s="24">
        <f t="shared" si="1007"/>
        <v>0</v>
      </c>
      <c r="G1864" s="24">
        <f t="shared" si="1007"/>
        <v>0</v>
      </c>
      <c r="H1864" s="25">
        <f t="shared" si="1007"/>
        <v>0</v>
      </c>
      <c r="I1864" s="3">
        <f t="shared" si="989"/>
        <v>0</v>
      </c>
    </row>
    <row r="1865" spans="1:11" s="2" customFormat="1" hidden="1" x14ac:dyDescent="0.2">
      <c r="A1865" s="32" t="s">
        <v>1</v>
      </c>
      <c r="B1865" s="59"/>
      <c r="C1865" s="24"/>
      <c r="D1865" s="24"/>
      <c r="E1865" s="24"/>
      <c r="F1865" s="24"/>
      <c r="G1865" s="24"/>
      <c r="H1865" s="25"/>
      <c r="I1865" s="3">
        <f t="shared" si="989"/>
        <v>0</v>
      </c>
    </row>
    <row r="1866" spans="1:11" s="2" customFormat="1" hidden="1" x14ac:dyDescent="0.2">
      <c r="A1866" s="32" t="s">
        <v>36</v>
      </c>
      <c r="B1866" s="59"/>
      <c r="C1866" s="24">
        <v>0</v>
      </c>
      <c r="D1866" s="24">
        <f t="shared" ref="D1866:H1866" si="1008">D1868+D1869+D1870-D1867</f>
        <v>0</v>
      </c>
      <c r="E1866" s="24">
        <f t="shared" si="1008"/>
        <v>0</v>
      </c>
      <c r="F1866" s="24">
        <f t="shared" si="1008"/>
        <v>0</v>
      </c>
      <c r="G1866" s="24">
        <f t="shared" si="1008"/>
        <v>0</v>
      </c>
      <c r="H1866" s="25">
        <f t="shared" si="1008"/>
        <v>0</v>
      </c>
      <c r="I1866" s="3">
        <f t="shared" si="989"/>
        <v>0</v>
      </c>
    </row>
    <row r="1867" spans="1:11" s="40" customFormat="1" hidden="1" x14ac:dyDescent="0.2">
      <c r="A1867" s="32" t="s">
        <v>37</v>
      </c>
      <c r="B1867" s="59"/>
      <c r="C1867" s="41"/>
      <c r="D1867" s="41"/>
      <c r="E1867" s="41">
        <f t="shared" ref="E1867:E1870" si="1009">C1867+D1867</f>
        <v>0</v>
      </c>
      <c r="F1867" s="41"/>
      <c r="G1867" s="41"/>
      <c r="H1867" s="42"/>
      <c r="I1867" s="3">
        <f t="shared" si="989"/>
        <v>0</v>
      </c>
    </row>
    <row r="1868" spans="1:11" s="2" customFormat="1" hidden="1" x14ac:dyDescent="0.2">
      <c r="A1868" s="20" t="s">
        <v>114</v>
      </c>
      <c r="B1868" s="60" t="s">
        <v>115</v>
      </c>
      <c r="C1868" s="21"/>
      <c r="D1868" s="21"/>
      <c r="E1868" s="21">
        <f t="shared" si="1009"/>
        <v>0</v>
      </c>
      <c r="F1868" s="21"/>
      <c r="G1868" s="21"/>
      <c r="H1868" s="22"/>
      <c r="I1868" s="3">
        <f t="shared" si="989"/>
        <v>0</v>
      </c>
      <c r="J1868" s="2">
        <v>0.02</v>
      </c>
      <c r="K1868" s="2">
        <v>0.13</v>
      </c>
    </row>
    <row r="1869" spans="1:11" s="2" customFormat="1" hidden="1" x14ac:dyDescent="0.2">
      <c r="A1869" s="20" t="s">
        <v>106</v>
      </c>
      <c r="B1869" s="60" t="s">
        <v>116</v>
      </c>
      <c r="C1869" s="21"/>
      <c r="D1869" s="21"/>
      <c r="E1869" s="21">
        <f t="shared" si="1009"/>
        <v>0</v>
      </c>
      <c r="F1869" s="21"/>
      <c r="G1869" s="21"/>
      <c r="H1869" s="22"/>
      <c r="I1869" s="3">
        <f t="shared" si="989"/>
        <v>0</v>
      </c>
      <c r="J1869" s="2">
        <v>0.85</v>
      </c>
    </row>
    <row r="1870" spans="1:11" s="2" customFormat="1" hidden="1" x14ac:dyDescent="0.2">
      <c r="A1870" s="20" t="s">
        <v>108</v>
      </c>
      <c r="B1870" s="61" t="s">
        <v>117</v>
      </c>
      <c r="C1870" s="21">
        <v>0</v>
      </c>
      <c r="D1870" s="21"/>
      <c r="E1870" s="21">
        <f t="shared" si="1009"/>
        <v>0</v>
      </c>
      <c r="F1870" s="21"/>
      <c r="G1870" s="21"/>
      <c r="H1870" s="22"/>
      <c r="I1870" s="3">
        <f t="shared" si="989"/>
        <v>0</v>
      </c>
    </row>
    <row r="1871" spans="1:11" s="2" customFormat="1" hidden="1" x14ac:dyDescent="0.2">
      <c r="A1871" s="31" t="s">
        <v>44</v>
      </c>
      <c r="B1871" s="62" t="s">
        <v>45</v>
      </c>
      <c r="C1871" s="24">
        <v>0</v>
      </c>
      <c r="D1871" s="24">
        <f t="shared" ref="D1871:H1871" si="1010">SUM(D1875,D1876,D1877)</f>
        <v>0</v>
      </c>
      <c r="E1871" s="24">
        <f t="shared" si="1010"/>
        <v>0</v>
      </c>
      <c r="F1871" s="24">
        <f t="shared" si="1010"/>
        <v>0</v>
      </c>
      <c r="G1871" s="24">
        <f t="shared" si="1010"/>
        <v>0</v>
      </c>
      <c r="H1871" s="25">
        <f t="shared" si="1010"/>
        <v>0</v>
      </c>
      <c r="I1871" s="3">
        <f t="shared" si="989"/>
        <v>0</v>
      </c>
    </row>
    <row r="1872" spans="1:11" s="2" customFormat="1" hidden="1" x14ac:dyDescent="0.2">
      <c r="A1872" s="82" t="s">
        <v>1</v>
      </c>
      <c r="B1872" s="62"/>
      <c r="C1872" s="24"/>
      <c r="D1872" s="24"/>
      <c r="E1872" s="24"/>
      <c r="F1872" s="24"/>
      <c r="G1872" s="24"/>
      <c r="H1872" s="25"/>
      <c r="I1872" s="3">
        <f t="shared" si="989"/>
        <v>0</v>
      </c>
    </row>
    <row r="1873" spans="1:9" s="2" customFormat="1" hidden="1" x14ac:dyDescent="0.2">
      <c r="A1873" s="32" t="s">
        <v>36</v>
      </c>
      <c r="B1873" s="59"/>
      <c r="C1873" s="24">
        <v>0</v>
      </c>
      <c r="D1873" s="24">
        <f t="shared" ref="D1873:H1873" si="1011">D1875+D1876+D1877-D1874</f>
        <v>0</v>
      </c>
      <c r="E1873" s="24">
        <f t="shared" si="1011"/>
        <v>0</v>
      </c>
      <c r="F1873" s="24">
        <f t="shared" si="1011"/>
        <v>0</v>
      </c>
      <c r="G1873" s="24">
        <f t="shared" si="1011"/>
        <v>0</v>
      </c>
      <c r="H1873" s="25">
        <f t="shared" si="1011"/>
        <v>0</v>
      </c>
      <c r="I1873" s="3">
        <f t="shared" si="989"/>
        <v>0</v>
      </c>
    </row>
    <row r="1874" spans="1:9" s="2" customFormat="1" hidden="1" x14ac:dyDescent="0.2">
      <c r="A1874" s="32" t="s">
        <v>37</v>
      </c>
      <c r="B1874" s="59"/>
      <c r="C1874" s="24">
        <v>0</v>
      </c>
      <c r="D1874" s="24"/>
      <c r="E1874" s="24">
        <f t="shared" ref="E1874:E1877" si="1012">C1874+D1874</f>
        <v>0</v>
      </c>
      <c r="F1874" s="24"/>
      <c r="G1874" s="24"/>
      <c r="H1874" s="25"/>
      <c r="I1874" s="3">
        <f t="shared" si="989"/>
        <v>0</v>
      </c>
    </row>
    <row r="1875" spans="1:9" s="2" customFormat="1" hidden="1" x14ac:dyDescent="0.2">
      <c r="A1875" s="20" t="s">
        <v>38</v>
      </c>
      <c r="B1875" s="61" t="s">
        <v>46</v>
      </c>
      <c r="C1875" s="21">
        <v>0</v>
      </c>
      <c r="D1875" s="21"/>
      <c r="E1875" s="21">
        <f t="shared" si="1012"/>
        <v>0</v>
      </c>
      <c r="F1875" s="21"/>
      <c r="G1875" s="21"/>
      <c r="H1875" s="22"/>
      <c r="I1875" s="3">
        <f t="shared" si="989"/>
        <v>0</v>
      </c>
    </row>
    <row r="1876" spans="1:9" s="2" customFormat="1" hidden="1" x14ac:dyDescent="0.2">
      <c r="A1876" s="20" t="s">
        <v>40</v>
      </c>
      <c r="B1876" s="61" t="s">
        <v>47</v>
      </c>
      <c r="C1876" s="21">
        <v>0</v>
      </c>
      <c r="D1876" s="21"/>
      <c r="E1876" s="21">
        <f t="shared" si="1012"/>
        <v>0</v>
      </c>
      <c r="F1876" s="21"/>
      <c r="G1876" s="21"/>
      <c r="H1876" s="22"/>
      <c r="I1876" s="3">
        <f t="shared" si="989"/>
        <v>0</v>
      </c>
    </row>
    <row r="1877" spans="1:9" s="2" customFormat="1" hidden="1" x14ac:dyDescent="0.2">
      <c r="A1877" s="20" t="s">
        <v>42</v>
      </c>
      <c r="B1877" s="61" t="s">
        <v>48</v>
      </c>
      <c r="C1877" s="21">
        <v>0</v>
      </c>
      <c r="D1877" s="21"/>
      <c r="E1877" s="21">
        <f t="shared" si="1012"/>
        <v>0</v>
      </c>
      <c r="F1877" s="21"/>
      <c r="G1877" s="21"/>
      <c r="H1877" s="22"/>
      <c r="I1877" s="3">
        <f t="shared" si="989"/>
        <v>0</v>
      </c>
    </row>
    <row r="1878" spans="1:9" s="2" customFormat="1" hidden="1" x14ac:dyDescent="0.2">
      <c r="A1878" s="31" t="s">
        <v>49</v>
      </c>
      <c r="B1878" s="63" t="s">
        <v>50</v>
      </c>
      <c r="C1878" s="24">
        <v>0</v>
      </c>
      <c r="D1878" s="24">
        <f t="shared" ref="D1878:H1878" si="1013">SUM(D1882,D1883,D1884)</f>
        <v>0</v>
      </c>
      <c r="E1878" s="24">
        <f t="shared" si="1013"/>
        <v>0</v>
      </c>
      <c r="F1878" s="24">
        <f t="shared" si="1013"/>
        <v>0</v>
      </c>
      <c r="G1878" s="24">
        <f t="shared" si="1013"/>
        <v>0</v>
      </c>
      <c r="H1878" s="25">
        <f t="shared" si="1013"/>
        <v>0</v>
      </c>
      <c r="I1878" s="3">
        <f t="shared" si="989"/>
        <v>0</v>
      </c>
    </row>
    <row r="1879" spans="1:9" s="2" customFormat="1" hidden="1" x14ac:dyDescent="0.2">
      <c r="A1879" s="82" t="s">
        <v>1</v>
      </c>
      <c r="B1879" s="63"/>
      <c r="C1879" s="24"/>
      <c r="D1879" s="24"/>
      <c r="E1879" s="24"/>
      <c r="F1879" s="24"/>
      <c r="G1879" s="24"/>
      <c r="H1879" s="25"/>
      <c r="I1879" s="3">
        <f t="shared" si="989"/>
        <v>0</v>
      </c>
    </row>
    <row r="1880" spans="1:9" s="2" customFormat="1" hidden="1" x14ac:dyDescent="0.2">
      <c r="A1880" s="32" t="s">
        <v>36</v>
      </c>
      <c r="B1880" s="59"/>
      <c r="C1880" s="24">
        <v>0</v>
      </c>
      <c r="D1880" s="24">
        <f t="shared" ref="D1880:H1880" si="1014">D1882+D1883+D1884-D1881</f>
        <v>0</v>
      </c>
      <c r="E1880" s="24">
        <f t="shared" si="1014"/>
        <v>0</v>
      </c>
      <c r="F1880" s="24">
        <f t="shared" si="1014"/>
        <v>0</v>
      </c>
      <c r="G1880" s="24">
        <f t="shared" si="1014"/>
        <v>0</v>
      </c>
      <c r="H1880" s="25">
        <f t="shared" si="1014"/>
        <v>0</v>
      </c>
      <c r="I1880" s="3">
        <f t="shared" si="989"/>
        <v>0</v>
      </c>
    </row>
    <row r="1881" spans="1:9" s="2" customFormat="1" hidden="1" x14ac:dyDescent="0.2">
      <c r="A1881" s="32" t="s">
        <v>37</v>
      </c>
      <c r="B1881" s="59"/>
      <c r="C1881" s="24">
        <v>0</v>
      </c>
      <c r="D1881" s="24"/>
      <c r="E1881" s="24">
        <f t="shared" ref="E1881:E1884" si="1015">C1881+D1881</f>
        <v>0</v>
      </c>
      <c r="F1881" s="24"/>
      <c r="G1881" s="24"/>
      <c r="H1881" s="25"/>
      <c r="I1881" s="3">
        <f t="shared" si="989"/>
        <v>0</v>
      </c>
    </row>
    <row r="1882" spans="1:9" s="2" customFormat="1" hidden="1" x14ac:dyDescent="0.2">
      <c r="A1882" s="20" t="s">
        <v>38</v>
      </c>
      <c r="B1882" s="61" t="s">
        <v>51</v>
      </c>
      <c r="C1882" s="21">
        <v>0</v>
      </c>
      <c r="D1882" s="21"/>
      <c r="E1882" s="21">
        <f t="shared" si="1015"/>
        <v>0</v>
      </c>
      <c r="F1882" s="21"/>
      <c r="G1882" s="21"/>
      <c r="H1882" s="22"/>
      <c r="I1882" s="3">
        <f t="shared" si="989"/>
        <v>0</v>
      </c>
    </row>
    <row r="1883" spans="1:9" s="2" customFormat="1" hidden="1" x14ac:dyDescent="0.2">
      <c r="A1883" s="20" t="s">
        <v>40</v>
      </c>
      <c r="B1883" s="61" t="s">
        <v>52</v>
      </c>
      <c r="C1883" s="21">
        <v>0</v>
      </c>
      <c r="D1883" s="21"/>
      <c r="E1883" s="21">
        <f t="shared" si="1015"/>
        <v>0</v>
      </c>
      <c r="F1883" s="21"/>
      <c r="G1883" s="21"/>
      <c r="H1883" s="22"/>
      <c r="I1883" s="3">
        <f t="shared" si="989"/>
        <v>0</v>
      </c>
    </row>
    <row r="1884" spans="1:9" s="2" customFormat="1" hidden="1" x14ac:dyDescent="0.2">
      <c r="A1884" s="20" t="s">
        <v>42</v>
      </c>
      <c r="B1884" s="61" t="s">
        <v>53</v>
      </c>
      <c r="C1884" s="21">
        <v>0</v>
      </c>
      <c r="D1884" s="21"/>
      <c r="E1884" s="21">
        <f t="shared" si="1015"/>
        <v>0</v>
      </c>
      <c r="F1884" s="21"/>
      <c r="G1884" s="21"/>
      <c r="H1884" s="22"/>
      <c r="I1884" s="3">
        <f t="shared" si="989"/>
        <v>0</v>
      </c>
    </row>
    <row r="1885" spans="1:9" s="2" customFormat="1" hidden="1" x14ac:dyDescent="0.2">
      <c r="A1885" s="83"/>
      <c r="B1885" s="95"/>
      <c r="C1885" s="21"/>
      <c r="D1885" s="21"/>
      <c r="E1885" s="21"/>
      <c r="F1885" s="21"/>
      <c r="G1885" s="21"/>
      <c r="H1885" s="22"/>
      <c r="I1885" s="3">
        <f t="shared" si="989"/>
        <v>0</v>
      </c>
    </row>
    <row r="1886" spans="1:9" s="2" customFormat="1" hidden="1" x14ac:dyDescent="0.2">
      <c r="A1886" s="26" t="s">
        <v>54</v>
      </c>
      <c r="B1886" s="63" t="s">
        <v>55</v>
      </c>
      <c r="C1886" s="24">
        <v>0</v>
      </c>
      <c r="D1886" s="24"/>
      <c r="E1886" s="24">
        <f>C1886+D1886</f>
        <v>0</v>
      </c>
      <c r="F1886" s="24"/>
      <c r="G1886" s="24"/>
      <c r="H1886" s="25"/>
      <c r="I1886" s="3">
        <f t="shared" si="989"/>
        <v>0</v>
      </c>
    </row>
    <row r="1887" spans="1:9" s="2" customFormat="1" hidden="1" x14ac:dyDescent="0.2">
      <c r="A1887" s="83"/>
      <c r="B1887" s="95"/>
      <c r="C1887" s="21"/>
      <c r="D1887" s="21"/>
      <c r="E1887" s="21"/>
      <c r="F1887" s="21"/>
      <c r="G1887" s="21"/>
      <c r="H1887" s="22"/>
      <c r="I1887" s="3">
        <f t="shared" si="989"/>
        <v>0</v>
      </c>
    </row>
    <row r="1888" spans="1:9" s="2" customFormat="1" ht="13.5" hidden="1" thickBot="1" x14ac:dyDescent="0.25">
      <c r="A1888" s="91" t="s">
        <v>56</v>
      </c>
      <c r="B1888" s="98"/>
      <c r="C1888" s="92">
        <v>0</v>
      </c>
      <c r="D1888" s="92">
        <f t="shared" ref="D1888:H1888" si="1016">D1838-D1859</f>
        <v>0</v>
      </c>
      <c r="E1888" s="92">
        <f t="shared" si="1016"/>
        <v>0</v>
      </c>
      <c r="F1888" s="92">
        <f t="shared" si="1016"/>
        <v>0</v>
      </c>
      <c r="G1888" s="92">
        <f t="shared" si="1016"/>
        <v>0</v>
      </c>
      <c r="H1888" s="93">
        <f t="shared" si="1016"/>
        <v>0</v>
      </c>
      <c r="I1888" s="3">
        <f t="shared" si="989"/>
        <v>0</v>
      </c>
    </row>
    <row r="1891" spans="1:33" s="2" customFormat="1" hidden="1" x14ac:dyDescent="0.2">
      <c r="B1891" s="66"/>
    </row>
    <row r="1892" spans="1:33" ht="14.45" customHeight="1" x14ac:dyDescent="0.2">
      <c r="A1892" s="191" t="s">
        <v>90</v>
      </c>
      <c r="B1892" s="191"/>
      <c r="D1892" s="192" t="str">
        <f>IF($I$1="proiect","DIRECTOR EXECUTIV,","SECRETAR GENERAL AL JUDEŢULUI,")</f>
        <v>SECRETAR GENERAL AL JUDEŢULUI,</v>
      </c>
      <c r="E1892" s="192"/>
      <c r="F1892" s="192"/>
      <c r="G1892" s="192"/>
      <c r="H1892" s="192"/>
      <c r="I1892" s="171"/>
      <c r="J1892" s="171"/>
      <c r="K1892" s="171"/>
      <c r="L1892" s="171"/>
      <c r="M1892" s="171"/>
      <c r="N1892" s="171"/>
      <c r="O1892" s="171"/>
      <c r="P1892" s="171"/>
      <c r="Q1892" s="171"/>
      <c r="R1892" s="171"/>
      <c r="S1892" s="171"/>
      <c r="T1892" s="171"/>
      <c r="U1892" s="171"/>
      <c r="V1892" s="171"/>
      <c r="W1892" s="171"/>
      <c r="X1892" s="171"/>
      <c r="Y1892" s="171"/>
      <c r="Z1892" s="171"/>
      <c r="AA1892" s="171"/>
      <c r="AB1892" s="171"/>
      <c r="AC1892" s="171"/>
      <c r="AD1892" s="171"/>
      <c r="AE1892" s="171"/>
      <c r="AF1892" s="171"/>
      <c r="AG1892" s="171"/>
    </row>
    <row r="1893" spans="1:33" x14ac:dyDescent="0.2">
      <c r="A1893" s="182" t="s">
        <v>91</v>
      </c>
      <c r="B1893" s="182"/>
      <c r="D1893" s="180" t="str">
        <f>IF($I$1="proiect","Hadady Éva Katalin","Crasnai Mihaela Elena Ana")</f>
        <v>Crasnai Mihaela Elena Ana</v>
      </c>
      <c r="E1893" s="180"/>
      <c r="F1893" s="180"/>
      <c r="G1893" s="180"/>
      <c r="H1893" s="180"/>
    </row>
    <row r="1894" spans="1:33" x14ac:dyDescent="0.2">
      <c r="A1894" s="122"/>
      <c r="B1894" s="173"/>
      <c r="C1894" s="122"/>
      <c r="D1894" s="172"/>
      <c r="E1894" s="172"/>
      <c r="F1894" s="172"/>
      <c r="G1894" s="172"/>
    </row>
    <row r="1895" spans="1:33" x14ac:dyDescent="0.2">
      <c r="A1895" s="122"/>
      <c r="B1895" s="173"/>
      <c r="C1895" s="122"/>
      <c r="D1895" s="172"/>
      <c r="E1895" s="172"/>
      <c r="F1895" s="172"/>
      <c r="G1895" s="172"/>
      <c r="I1895" s="174"/>
    </row>
    <row r="1896" spans="1:33" x14ac:dyDescent="0.2">
      <c r="B1896" s="173"/>
      <c r="C1896" s="175"/>
      <c r="D1896" s="175"/>
      <c r="E1896" s="172"/>
      <c r="F1896" s="172"/>
      <c r="G1896" s="119"/>
    </row>
    <row r="1897" spans="1:33" x14ac:dyDescent="0.2">
      <c r="B1897" s="123"/>
      <c r="C1897" s="142"/>
      <c r="D1897" s="180" t="str">
        <f>IF($I$1="proiect","ŞEF SERVICIU,"," ")</f>
        <v xml:space="preserve"> </v>
      </c>
      <c r="E1897" s="181"/>
      <c r="F1897" s="181"/>
      <c r="G1897" s="181"/>
    </row>
    <row r="1898" spans="1:33" x14ac:dyDescent="0.2">
      <c r="A1898" s="176" t="s">
        <v>92</v>
      </c>
      <c r="B1898" s="123"/>
      <c r="C1898" s="142"/>
      <c r="D1898" s="180" t="str">
        <f>IF($I$1="proiect","Manţa Magdalena Sofia"," ")</f>
        <v xml:space="preserve"> </v>
      </c>
      <c r="E1898" s="181"/>
      <c r="F1898" s="181"/>
      <c r="G1898" s="181"/>
    </row>
    <row r="1899" spans="1:33" x14ac:dyDescent="0.2">
      <c r="A1899" s="176" t="s">
        <v>93</v>
      </c>
      <c r="B1899" s="123"/>
      <c r="C1899" s="142"/>
      <c r="D1899" s="172"/>
      <c r="E1899" s="172"/>
      <c r="F1899" s="172"/>
      <c r="G1899" s="172"/>
    </row>
    <row r="1900" spans="1:33" x14ac:dyDescent="0.2">
      <c r="B1900" s="116"/>
      <c r="D1900" s="118"/>
      <c r="E1900" s="119"/>
      <c r="F1900" s="119"/>
      <c r="G1900" s="119"/>
    </row>
    <row r="1901" spans="1:33" x14ac:dyDescent="0.2">
      <c r="B1901" s="116"/>
      <c r="C1901" s="119"/>
      <c r="D1901" s="118"/>
      <c r="E1901" s="119"/>
      <c r="F1901" s="119"/>
      <c r="G1901" s="119"/>
    </row>
    <row r="1902" spans="1:33" x14ac:dyDescent="0.2">
      <c r="B1902" s="116"/>
      <c r="C1902" s="119"/>
      <c r="D1902" s="118"/>
      <c r="E1902" s="119"/>
      <c r="F1902" s="119"/>
      <c r="G1902" s="119"/>
    </row>
  </sheetData>
  <autoFilter ref="A12:AG1888" xr:uid="{8F140A64-3FE0-47EB-9860-F0B745B88245}">
    <filterColumn colId="8">
      <filters>
        <filter val="1,30"/>
        <filter val="1.050,00"/>
        <filter val="10,00"/>
        <filter val="-10,00"/>
        <filter val="10.907,30"/>
        <filter val="100.348,10"/>
        <filter val="100.353,10"/>
        <filter val="110,00"/>
        <filter val="114.235,70"/>
        <filter val="114.283,10"/>
        <filter val="114.290,10"/>
        <filter val="119,50"/>
        <filter val="12,00"/>
        <filter val="12,40"/>
        <filter val="12,60"/>
        <filter val="12.167,80"/>
        <filter val="12.345,00"/>
        <filter val="123,20"/>
        <filter val="126.485,00"/>
        <filter val="128.893,50"/>
        <filter val="13,20"/>
        <filter val="13,90"/>
        <filter val="13.887,60"/>
        <filter val="13.900,00"/>
        <filter val="13.922,60"/>
        <filter val="13.933,70"/>
        <filter val="130.860,80"/>
        <filter val="132,70"/>
        <filter val="134,70"/>
        <filter val="14.401,50"/>
        <filter val="14.403,50"/>
        <filter val="145,00"/>
        <filter val="15,00"/>
        <filter val="16.567,90"/>
        <filter val="16.569,20"/>
        <filter val="16.579,20"/>
        <filter val="16.806,80"/>
        <filter val="16.815,20"/>
        <filter val="162,70"/>
        <filter val="17.573,90"/>
        <filter val="17.590,20"/>
        <filter val="18,00"/>
        <filter val="180,70"/>
        <filter val="19,50"/>
        <filter val="2,00"/>
        <filter val="2.017,10"/>
        <filter val="2.233,70"/>
        <filter val="2.394,00"/>
        <filter val="2.434,10"/>
        <filter val="2.454,00"/>
        <filter val="2.645,30"/>
        <filter val="2.645,50"/>
        <filter val="2.870,70"/>
        <filter val="20.000,00"/>
        <filter val="20.010,00"/>
        <filter val="20.912,80"/>
        <filter val="20.932,30"/>
        <filter val="21,80"/>
        <filter val="210.217,00"/>
        <filter val="212.671,00"/>
        <filter val="219.096,70"/>
        <filter val="219.111,70"/>
        <filter val="29,70"/>
        <filter val="3,00"/>
        <filter val="3.193,20"/>
        <filter val="3.194,80"/>
        <filter val="3.305,50"/>
        <filter val="3.338,90"/>
        <filter val="3.342,10"/>
        <filter val="3.572,40"/>
        <filter val="3.946,40"/>
        <filter val="30,80"/>
        <filter val="30.748,90"/>
        <filter val="338,30"/>
        <filter val="35,00"/>
        <filter val="36.579,20"/>
        <filter val="36.589,20"/>
        <filter val="37,00"/>
        <filter val="4,00"/>
        <filter val="4,80"/>
        <filter val="4.047,10"/>
        <filter val="4.375,80"/>
        <filter val="4.596,90"/>
        <filter val="4.706,60"/>
        <filter val="4.760,00"/>
        <filter val="40,00"/>
        <filter val="40.454,30"/>
        <filter val="425,00"/>
        <filter val="43,20"/>
        <filter val="43.059,30"/>
        <filter val="47,40"/>
        <filter val="47.795,60"/>
        <filter val="48,00"/>
        <filter val="48.303,30"/>
        <filter val="48.339,10"/>
        <filter val="5,00"/>
        <filter val="5,30"/>
        <filter val="5.185,00"/>
        <filter val="5.308,20"/>
        <filter val="5.600,00"/>
        <filter val="5.840,30"/>
        <filter val="5.876,90"/>
        <filter val="50,00"/>
        <filter val="500,00"/>
        <filter val="51,70"/>
        <filter val="53.714,20"/>
        <filter val="56.448,50"/>
        <filter val="57.288,80"/>
        <filter val="57.480,70"/>
        <filter val="57.511,50"/>
        <filter val="57.521,50"/>
        <filter val="59.311,20"/>
        <filter val="6.100,00"/>
        <filter val="6.184,60"/>
        <filter val="6.245,00"/>
        <filter val="6.441,10"/>
        <filter val="6.443,10"/>
        <filter val="6.589,20"/>
        <filter val="60.439,60"/>
        <filter val="603,60"/>
        <filter val="63.447,30"/>
        <filter val="7,00"/>
        <filter val="7.176,30"/>
        <filter val="7.310,80"/>
        <filter val="7.556,90"/>
        <filter val="7.998,00"/>
        <filter val="70.036,50"/>
        <filter val="701,50"/>
        <filter val="703,10"/>
        <filter val="71.432,70"/>
        <filter val="71.445,30"/>
        <filter val="71.626,00"/>
        <filter val="71.630,00"/>
        <filter val="74.068,70"/>
        <filter val="75,00"/>
        <filter val="8.526,60"/>
        <filter val="80.694,00"/>
        <filter val="800,00"/>
        <filter val="840,00"/>
        <filter val="9.177,40"/>
        <filter val="9.182,40"/>
        <filter val="9.708,80"/>
        <filter val="91,10"/>
        <filter val="915,00"/>
        <filter val="936,80"/>
        <filter val="98,40"/>
        <filter val="Proiecte cu finanțare din fonduri externe nerambursabile aferente cadrului financiar 2014-2020"/>
        <filter val="Proiecte cu finanțare din sumele reprezentând asistența financiară nerambursabilă aferentă PNRR"/>
      </filters>
    </filterColumn>
  </autoFilter>
  <mergeCells count="14">
    <mergeCell ref="D1898:G1898"/>
    <mergeCell ref="A5:H5"/>
    <mergeCell ref="A6:H6"/>
    <mergeCell ref="A9:A10"/>
    <mergeCell ref="B9:B10"/>
    <mergeCell ref="C9:C10"/>
    <mergeCell ref="D9:D10"/>
    <mergeCell ref="E9:E10"/>
    <mergeCell ref="F9:H9"/>
    <mergeCell ref="A1892:B1892"/>
    <mergeCell ref="D1892:H1892"/>
    <mergeCell ref="A1893:B1893"/>
    <mergeCell ref="D1893:H1893"/>
    <mergeCell ref="D1897:G1897"/>
  </mergeCells>
  <printOptions horizontalCentered="1"/>
  <pageMargins left="0.6692913385826772" right="0.6692913385826772" top="0.74803149606299213" bottom="0.74803149606299213" header="0.31496062992125984" footer="0.31496062992125984"/>
  <pageSetup paperSize="9" scale="90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40A64-3FE0-47EB-9860-F0B745B88245}">
  <sheetPr filterMode="1"/>
  <dimension ref="A1:AG1902"/>
  <sheetViews>
    <sheetView zoomScaleNormal="100" workbookViewId="0">
      <selection activeCell="I2" sqref="I2"/>
    </sheetView>
  </sheetViews>
  <sheetFormatPr defaultColWidth="8.85546875" defaultRowHeight="12.75" x14ac:dyDescent="0.2"/>
  <cols>
    <col min="1" max="1" width="77.28515625" style="117" customWidth="1"/>
    <col min="2" max="2" width="9.5703125" style="170" customWidth="1"/>
    <col min="3" max="3" width="9.85546875" style="117" customWidth="1"/>
    <col min="4" max="4" width="10.5703125" style="117" customWidth="1"/>
    <col min="5" max="5" width="10.28515625" style="117" customWidth="1"/>
    <col min="6" max="6" width="10" style="117" customWidth="1"/>
    <col min="7" max="7" width="9.85546875" style="117" customWidth="1"/>
    <col min="8" max="8" width="9.140625" style="117" bestFit="1" customWidth="1"/>
    <col min="9" max="9" width="11.7109375" style="117" bestFit="1" customWidth="1"/>
    <col min="10" max="10" width="8.85546875" style="117"/>
    <col min="11" max="11" width="10.140625" style="117" bestFit="1" customWidth="1"/>
    <col min="12" max="16384" width="8.85546875" style="117"/>
  </cols>
  <sheetData>
    <row r="1" spans="1:9" x14ac:dyDescent="0.2">
      <c r="A1" s="115" t="s">
        <v>86</v>
      </c>
      <c r="B1" s="116"/>
      <c r="D1" s="118"/>
      <c r="E1" s="119"/>
      <c r="F1" s="119"/>
      <c r="H1" s="120" t="s">
        <v>89</v>
      </c>
      <c r="I1" s="117" t="s">
        <v>100</v>
      </c>
    </row>
    <row r="2" spans="1:9" x14ac:dyDescent="0.2">
      <c r="A2" s="115" t="s">
        <v>87</v>
      </c>
      <c r="B2" s="116"/>
      <c r="D2" s="118"/>
      <c r="E2" s="119"/>
      <c r="F2" s="119"/>
      <c r="H2" s="121" t="str">
        <f>IF($I$1="proiect","la Proiectul de hotărâre","Hotărârea Consiliului Județean")</f>
        <v>Hotărârea Consiliului Județean</v>
      </c>
    </row>
    <row r="3" spans="1:9" x14ac:dyDescent="0.2">
      <c r="A3" s="115" t="s">
        <v>88</v>
      </c>
      <c r="B3" s="116"/>
      <c r="D3" s="118"/>
      <c r="E3" s="119"/>
      <c r="F3" s="119"/>
      <c r="H3" s="121" t="str">
        <f>IF($I$1="proiect","nr. ______/2023","Satu Mare nr. ______/2023")</f>
        <v>Satu Mare nr. ______/2023</v>
      </c>
    </row>
    <row r="4" spans="1:9" x14ac:dyDescent="0.2">
      <c r="B4" s="116"/>
      <c r="D4" s="118"/>
      <c r="E4" s="119"/>
      <c r="F4" s="119"/>
      <c r="G4" s="119"/>
    </row>
    <row r="5" spans="1:9" x14ac:dyDescent="0.2">
      <c r="A5" s="182" t="s">
        <v>97</v>
      </c>
      <c r="B5" s="182"/>
      <c r="C5" s="182"/>
      <c r="D5" s="182"/>
      <c r="E5" s="182"/>
      <c r="F5" s="182"/>
      <c r="G5" s="182"/>
      <c r="H5" s="182"/>
    </row>
    <row r="6" spans="1:9" ht="39" customHeight="1" x14ac:dyDescent="0.2">
      <c r="A6" s="182" t="s">
        <v>125</v>
      </c>
      <c r="B6" s="182"/>
      <c r="C6" s="182"/>
      <c r="D6" s="182"/>
      <c r="E6" s="182"/>
      <c r="F6" s="182"/>
      <c r="G6" s="182"/>
      <c r="H6" s="182"/>
    </row>
    <row r="7" spans="1:9" x14ac:dyDescent="0.2">
      <c r="A7" s="122"/>
      <c r="B7" s="123"/>
      <c r="C7" s="119"/>
      <c r="D7" s="119"/>
      <c r="E7" s="119"/>
      <c r="F7" s="119"/>
      <c r="G7" s="119"/>
      <c r="H7" s="119"/>
    </row>
    <row r="8" spans="1:9" ht="13.5" thickBot="1" x14ac:dyDescent="0.25">
      <c r="A8" s="122"/>
      <c r="B8" s="123"/>
      <c r="H8" s="117" t="s">
        <v>85</v>
      </c>
    </row>
    <row r="9" spans="1:9" ht="28.9" customHeight="1" x14ac:dyDescent="0.2">
      <c r="A9" s="183"/>
      <c r="B9" s="185"/>
      <c r="C9" s="187" t="s">
        <v>120</v>
      </c>
      <c r="D9" s="187" t="s">
        <v>78</v>
      </c>
      <c r="E9" s="187" t="s">
        <v>120</v>
      </c>
      <c r="F9" s="189" t="s">
        <v>79</v>
      </c>
      <c r="G9" s="189"/>
      <c r="H9" s="190"/>
    </row>
    <row r="10" spans="1:9" ht="13.5" thickBot="1" x14ac:dyDescent="0.25">
      <c r="A10" s="184"/>
      <c r="B10" s="186"/>
      <c r="C10" s="188"/>
      <c r="D10" s="188"/>
      <c r="E10" s="188"/>
      <c r="F10" s="124">
        <v>2024</v>
      </c>
      <c r="G10" s="124">
        <v>2025</v>
      </c>
      <c r="H10" s="125">
        <v>2026</v>
      </c>
    </row>
    <row r="11" spans="1:9" s="123" customFormat="1" thickTop="1" x14ac:dyDescent="0.2">
      <c r="A11" s="126">
        <v>0</v>
      </c>
      <c r="B11" s="103">
        <v>1</v>
      </c>
      <c r="C11" s="102">
        <v>2</v>
      </c>
      <c r="D11" s="102">
        <v>3</v>
      </c>
      <c r="E11" s="102">
        <v>4</v>
      </c>
      <c r="F11" s="103">
        <v>5</v>
      </c>
      <c r="G11" s="103">
        <v>6</v>
      </c>
      <c r="H11" s="104">
        <v>7</v>
      </c>
    </row>
    <row r="12" spans="1:9" x14ac:dyDescent="0.2">
      <c r="A12" s="127"/>
      <c r="B12" s="128"/>
      <c r="C12" s="129"/>
      <c r="D12" s="129"/>
      <c r="E12" s="129"/>
      <c r="F12" s="130"/>
      <c r="G12" s="130"/>
      <c r="H12" s="131"/>
    </row>
    <row r="13" spans="1:9" ht="25.5" x14ac:dyDescent="0.2">
      <c r="A13" s="132" t="s">
        <v>101</v>
      </c>
      <c r="B13" s="133"/>
      <c r="C13" s="134"/>
      <c r="D13" s="134"/>
      <c r="E13" s="134"/>
      <c r="F13" s="135"/>
      <c r="G13" s="135"/>
      <c r="H13" s="136"/>
      <c r="I13" s="137" t="str">
        <f>A13</f>
        <v>Proiecte cu finanțare din fonduri externe nerambursabile aferente cadrului financiar 2014-2020</v>
      </c>
    </row>
    <row r="14" spans="1:9" s="142" customFormat="1" x14ac:dyDescent="0.2">
      <c r="A14" s="138" t="s">
        <v>57</v>
      </c>
      <c r="B14" s="139"/>
      <c r="C14" s="140">
        <f>SUM(C15,C16,C17,C18)</f>
        <v>123070.2</v>
      </c>
      <c r="D14" s="140">
        <f t="shared" ref="D14:H14" si="0">SUM(D15,D16,D17,D18)</f>
        <v>0</v>
      </c>
      <c r="E14" s="140">
        <f t="shared" si="0"/>
        <v>123070.2</v>
      </c>
      <c r="F14" s="140">
        <f t="shared" si="0"/>
        <v>94865.3</v>
      </c>
      <c r="G14" s="140">
        <f t="shared" si="0"/>
        <v>588.1</v>
      </c>
      <c r="H14" s="141">
        <f t="shared" si="0"/>
        <v>588.1</v>
      </c>
      <c r="I14" s="137">
        <f>SUM(E14:H14)</f>
        <v>219111.7</v>
      </c>
    </row>
    <row r="15" spans="1:9" x14ac:dyDescent="0.2">
      <c r="A15" s="20" t="s">
        <v>6</v>
      </c>
      <c r="B15" s="48"/>
      <c r="C15" s="101">
        <f>SUM(C97,C177,C226,C275,C355,C434,C483,C531,C580,C659,C738,C787,C835,C884)</f>
        <v>31291.399999999998</v>
      </c>
      <c r="D15" s="101">
        <f>SUM(D97,D177,D226,D275,D355,D434,D483,D531,D580,D659,D738,D787,D835,D884)</f>
        <v>0</v>
      </c>
      <c r="E15" s="101">
        <f>SUM(C15,D15)</f>
        <v>31291.399999999998</v>
      </c>
      <c r="F15" s="101">
        <f t="shared" ref="F15:H17" si="1">SUM(F97,F177,F226,F275,F355,F434,F483,F531,F580,F659,F738,F787,F835,F884)</f>
        <v>48226.400000000001</v>
      </c>
      <c r="G15" s="101">
        <f t="shared" si="1"/>
        <v>588.1</v>
      </c>
      <c r="H15" s="143">
        <f t="shared" si="1"/>
        <v>588.1</v>
      </c>
      <c r="I15" s="119">
        <f t="shared" ref="I15:I79" si="2">SUM(E15:H15)</f>
        <v>80694.000000000015</v>
      </c>
    </row>
    <row r="16" spans="1:9" s="2" customFormat="1" hidden="1" x14ac:dyDescent="0.2">
      <c r="A16" s="20" t="s">
        <v>7</v>
      </c>
      <c r="B16" s="94"/>
      <c r="C16" s="21">
        <v>0</v>
      </c>
      <c r="D16" s="21">
        <f>SUM(D98,D178,D227,D276,D356,D435,D484,D532,D581,D660,D739,D788,D836,D885)</f>
        <v>0</v>
      </c>
      <c r="E16" s="21">
        <f t="shared" ref="E16:E17" si="3">SUM(C16,D16)</f>
        <v>0</v>
      </c>
      <c r="F16" s="21">
        <f t="shared" si="1"/>
        <v>0</v>
      </c>
      <c r="G16" s="21">
        <f t="shared" si="1"/>
        <v>0</v>
      </c>
      <c r="H16" s="22">
        <f t="shared" si="1"/>
        <v>0</v>
      </c>
      <c r="I16" s="3">
        <f t="shared" si="2"/>
        <v>0</v>
      </c>
    </row>
    <row r="17" spans="1:11" ht="38.25" x14ac:dyDescent="0.2">
      <c r="A17" s="20" t="s">
        <v>8</v>
      </c>
      <c r="B17" s="48">
        <v>420269</v>
      </c>
      <c r="C17" s="101">
        <f t="shared" ref="C17" si="4">SUM(C99,C179,C228,C277,C357,C436,C485,C533,C582,C661,C740,C789,C837,C886)</f>
        <v>1372.3000000000002</v>
      </c>
      <c r="D17" s="101">
        <f>SUM(D99,D179,D228,D277,D357,D436,D485,D533,D582,D661,D740,D789,D837,D886)</f>
        <v>0</v>
      </c>
      <c r="E17" s="101">
        <f t="shared" si="3"/>
        <v>1372.3000000000002</v>
      </c>
      <c r="F17" s="101">
        <f t="shared" si="1"/>
        <v>6184.6</v>
      </c>
      <c r="G17" s="101">
        <f t="shared" si="1"/>
        <v>0</v>
      </c>
      <c r="H17" s="143">
        <f t="shared" si="1"/>
        <v>0</v>
      </c>
      <c r="I17" s="119">
        <f t="shared" si="2"/>
        <v>7556.9000000000005</v>
      </c>
    </row>
    <row r="18" spans="1:11" ht="25.5" x14ac:dyDescent="0.2">
      <c r="A18" s="23" t="s">
        <v>9</v>
      </c>
      <c r="B18" s="49" t="s">
        <v>10</v>
      </c>
      <c r="C18" s="24">
        <f>SUM(C19,C23,C27)</f>
        <v>90406.5</v>
      </c>
      <c r="D18" s="24">
        <f t="shared" ref="D18:H18" si="5">SUM(D19,D23,D27)</f>
        <v>0</v>
      </c>
      <c r="E18" s="24">
        <f>SUM(E19,E23,E27)</f>
        <v>90406.5</v>
      </c>
      <c r="F18" s="24">
        <f t="shared" si="5"/>
        <v>40454.300000000003</v>
      </c>
      <c r="G18" s="24">
        <f t="shared" si="5"/>
        <v>0</v>
      </c>
      <c r="H18" s="25">
        <f t="shared" si="5"/>
        <v>0</v>
      </c>
      <c r="I18" s="119">
        <f t="shared" si="2"/>
        <v>130860.8</v>
      </c>
    </row>
    <row r="19" spans="1:11" x14ac:dyDescent="0.2">
      <c r="A19" s="26" t="s">
        <v>11</v>
      </c>
      <c r="B19" s="50" t="s">
        <v>12</v>
      </c>
      <c r="C19" s="24">
        <f t="shared" ref="C19" si="6">SUM(C20:C22)</f>
        <v>86030.7</v>
      </c>
      <c r="D19" s="24">
        <f t="shared" ref="D19:H19" si="7">SUM(D20:D22)</f>
        <v>0</v>
      </c>
      <c r="E19" s="24">
        <f t="shared" si="7"/>
        <v>86030.7</v>
      </c>
      <c r="F19" s="24">
        <f t="shared" si="7"/>
        <v>40454.300000000003</v>
      </c>
      <c r="G19" s="24">
        <f t="shared" si="7"/>
        <v>0</v>
      </c>
      <c r="H19" s="25">
        <f t="shared" si="7"/>
        <v>0</v>
      </c>
      <c r="I19" s="119">
        <f t="shared" si="2"/>
        <v>126485</v>
      </c>
    </row>
    <row r="20" spans="1:11" x14ac:dyDescent="0.2">
      <c r="A20" s="27" t="s">
        <v>13</v>
      </c>
      <c r="B20" s="51" t="s">
        <v>14</v>
      </c>
      <c r="C20" s="101">
        <f t="shared" ref="C20:D22" si="8">SUM(C102,C182,C231,C280,C360,C439,C488,C536,C585,C664,C743,C792,C840,C889)</f>
        <v>15994.2</v>
      </c>
      <c r="D20" s="101">
        <f t="shared" si="8"/>
        <v>0</v>
      </c>
      <c r="E20" s="101">
        <f t="shared" ref="E20:E22" si="9">SUM(C20,D20)</f>
        <v>15994.2</v>
      </c>
      <c r="F20" s="101">
        <f t="shared" ref="F20:H22" si="10">SUM(F102,F182,F231,F280,F360,F439,F488,F536,F585,F664,F743,F792,F840,F889)</f>
        <v>40454.300000000003</v>
      </c>
      <c r="G20" s="101">
        <f t="shared" si="10"/>
        <v>0</v>
      </c>
      <c r="H20" s="143">
        <f t="shared" si="10"/>
        <v>0</v>
      </c>
      <c r="I20" s="119">
        <f t="shared" si="2"/>
        <v>56448.5</v>
      </c>
    </row>
    <row r="21" spans="1:11" s="2" customFormat="1" hidden="1" x14ac:dyDescent="0.2">
      <c r="A21" s="27" t="s">
        <v>15</v>
      </c>
      <c r="B21" s="52" t="s">
        <v>16</v>
      </c>
      <c r="C21" s="21">
        <f t="shared" si="8"/>
        <v>0</v>
      </c>
      <c r="D21" s="21">
        <f t="shared" si="8"/>
        <v>0</v>
      </c>
      <c r="E21" s="21">
        <f t="shared" si="9"/>
        <v>0</v>
      </c>
      <c r="F21" s="21">
        <f t="shared" si="10"/>
        <v>0</v>
      </c>
      <c r="G21" s="21">
        <f t="shared" si="10"/>
        <v>0</v>
      </c>
      <c r="H21" s="22">
        <f t="shared" si="10"/>
        <v>0</v>
      </c>
      <c r="I21" s="3">
        <f t="shared" si="2"/>
        <v>0</v>
      </c>
    </row>
    <row r="22" spans="1:11" x14ac:dyDescent="0.2">
      <c r="A22" s="27" t="s">
        <v>17</v>
      </c>
      <c r="B22" s="52" t="s">
        <v>18</v>
      </c>
      <c r="C22" s="101">
        <f t="shared" si="8"/>
        <v>70036.5</v>
      </c>
      <c r="D22" s="101">
        <f t="shared" si="8"/>
        <v>0</v>
      </c>
      <c r="E22" s="101">
        <f t="shared" si="9"/>
        <v>70036.5</v>
      </c>
      <c r="F22" s="101">
        <f t="shared" si="10"/>
        <v>0</v>
      </c>
      <c r="G22" s="101">
        <f t="shared" si="10"/>
        <v>0</v>
      </c>
      <c r="H22" s="143">
        <f t="shared" si="10"/>
        <v>0</v>
      </c>
      <c r="I22" s="119">
        <f t="shared" si="2"/>
        <v>70036.5</v>
      </c>
    </row>
    <row r="23" spans="1:11" x14ac:dyDescent="0.2">
      <c r="A23" s="26" t="s">
        <v>19</v>
      </c>
      <c r="B23" s="53" t="s">
        <v>20</v>
      </c>
      <c r="C23" s="24">
        <f t="shared" ref="C23" si="11">SUM(C24:C26)</f>
        <v>4375.8</v>
      </c>
      <c r="D23" s="24">
        <f t="shared" ref="D23:H23" si="12">SUM(D24:D26)</f>
        <v>0</v>
      </c>
      <c r="E23" s="24">
        <f t="shared" si="12"/>
        <v>4375.8</v>
      </c>
      <c r="F23" s="24">
        <f t="shared" si="12"/>
        <v>0</v>
      </c>
      <c r="G23" s="24">
        <f t="shared" si="12"/>
        <v>0</v>
      </c>
      <c r="H23" s="25">
        <f t="shared" si="12"/>
        <v>0</v>
      </c>
      <c r="I23" s="119">
        <f t="shared" si="2"/>
        <v>4375.8</v>
      </c>
    </row>
    <row r="24" spans="1:11" x14ac:dyDescent="0.2">
      <c r="A24" s="27" t="s">
        <v>13</v>
      </c>
      <c r="B24" s="52" t="s">
        <v>21</v>
      </c>
      <c r="C24" s="101">
        <f>SUM(C106,C186,C235,C284,C364,C443,C492,C540,C589,C668,C747,C796,C844,C893)</f>
        <v>4375.8</v>
      </c>
      <c r="D24" s="101">
        <f>SUM(D106,D186,D235,D284,D364,D443,D492,D540,D589,D668,D747,D796,D844,D893)</f>
        <v>0</v>
      </c>
      <c r="E24" s="101">
        <f t="shared" ref="E24:E26" si="13">SUM(C24,D24)</f>
        <v>4375.8</v>
      </c>
      <c r="F24" s="101">
        <f t="shared" ref="F24:H26" si="14">SUM(F106,F186,F235,F284,F364,F443,F492,F540,F589,F668,F747,F796,F844,F893)</f>
        <v>0</v>
      </c>
      <c r="G24" s="101">
        <f t="shared" si="14"/>
        <v>0</v>
      </c>
      <c r="H24" s="143">
        <f t="shared" si="14"/>
        <v>0</v>
      </c>
      <c r="I24" s="119">
        <f t="shared" si="2"/>
        <v>4375.8</v>
      </c>
    </row>
    <row r="25" spans="1:11" s="2" customFormat="1" hidden="1" x14ac:dyDescent="0.2">
      <c r="A25" s="27" t="s">
        <v>15</v>
      </c>
      <c r="B25" s="52" t="s">
        <v>22</v>
      </c>
      <c r="C25" s="21">
        <f>SUM(C107,C187,C236,C285,C365,C444,C493,C541,C590,C669,C748,C797,C845,C894)</f>
        <v>0</v>
      </c>
      <c r="D25" s="21">
        <f>SUM(D107,D187,D236,D285,D365,D444,D493,D541,D590,D669,D748,D797,D845,D894)</f>
        <v>0</v>
      </c>
      <c r="E25" s="21">
        <f t="shared" si="13"/>
        <v>0</v>
      </c>
      <c r="F25" s="21">
        <f t="shared" si="14"/>
        <v>0</v>
      </c>
      <c r="G25" s="21">
        <f t="shared" si="14"/>
        <v>0</v>
      </c>
      <c r="H25" s="22">
        <f t="shared" si="14"/>
        <v>0</v>
      </c>
      <c r="I25" s="3">
        <f t="shared" si="2"/>
        <v>0</v>
      </c>
    </row>
    <row r="26" spans="1:11" s="2" customFormat="1" hidden="1" x14ac:dyDescent="0.2">
      <c r="A26" s="27" t="s">
        <v>17</v>
      </c>
      <c r="B26" s="52" t="s">
        <v>23</v>
      </c>
      <c r="C26" s="21">
        <v>0</v>
      </c>
      <c r="D26" s="21">
        <f>SUM(D108,D188,D237,D286,D366,D445,D494,D542,D591,D670,D749,D798,D846,D895)</f>
        <v>0</v>
      </c>
      <c r="E26" s="21">
        <f t="shared" si="13"/>
        <v>0</v>
      </c>
      <c r="F26" s="21">
        <f t="shared" si="14"/>
        <v>0</v>
      </c>
      <c r="G26" s="21">
        <f t="shared" si="14"/>
        <v>0</v>
      </c>
      <c r="H26" s="22">
        <f t="shared" si="14"/>
        <v>0</v>
      </c>
      <c r="I26" s="3">
        <f t="shared" si="2"/>
        <v>0</v>
      </c>
    </row>
    <row r="27" spans="1:11" s="2" customFormat="1" hidden="1" x14ac:dyDescent="0.2">
      <c r="A27" s="26" t="s">
        <v>24</v>
      </c>
      <c r="B27" s="53" t="s">
        <v>25</v>
      </c>
      <c r="C27" s="24">
        <v>0</v>
      </c>
      <c r="D27" s="24">
        <f t="shared" ref="D27:H27" si="15">SUM(D28:D30)</f>
        <v>0</v>
      </c>
      <c r="E27" s="24">
        <f t="shared" si="15"/>
        <v>0</v>
      </c>
      <c r="F27" s="24">
        <f t="shared" si="15"/>
        <v>0</v>
      </c>
      <c r="G27" s="24">
        <f t="shared" si="15"/>
        <v>0</v>
      </c>
      <c r="H27" s="25">
        <f t="shared" si="15"/>
        <v>0</v>
      </c>
      <c r="I27" s="3">
        <f t="shared" si="2"/>
        <v>0</v>
      </c>
    </row>
    <row r="28" spans="1:11" s="2" customFormat="1" hidden="1" x14ac:dyDescent="0.2">
      <c r="A28" s="27" t="s">
        <v>13</v>
      </c>
      <c r="B28" s="52" t="s">
        <v>26</v>
      </c>
      <c r="C28" s="21">
        <v>0</v>
      </c>
      <c r="D28" s="21">
        <f>SUM(D110,D190,D239,D288,D368,D447,D496,D544,D593,D672,D751,D800,D848,D897)</f>
        <v>0</v>
      </c>
      <c r="E28" s="21">
        <f t="shared" ref="E28:E30" si="16">SUM(C28,D28)</f>
        <v>0</v>
      </c>
      <c r="F28" s="21">
        <f t="shared" ref="F28:H30" si="17">SUM(F110,F190,F239,F288,F368,F447,F496,F544,F593,F672,F751,F800,F848,F897)</f>
        <v>0</v>
      </c>
      <c r="G28" s="21">
        <f t="shared" si="17"/>
        <v>0</v>
      </c>
      <c r="H28" s="22">
        <f t="shared" si="17"/>
        <v>0</v>
      </c>
      <c r="I28" s="3">
        <f t="shared" si="2"/>
        <v>0</v>
      </c>
    </row>
    <row r="29" spans="1:11" s="2" customFormat="1" hidden="1" x14ac:dyDescent="0.2">
      <c r="A29" s="27" t="s">
        <v>15</v>
      </c>
      <c r="B29" s="52" t="s">
        <v>27</v>
      </c>
      <c r="C29" s="21">
        <v>0</v>
      </c>
      <c r="D29" s="21">
        <f>SUM(D111,D191,D240,D289,D369,D448,D497,D545,D594,D673,D752,D801,D849,D898)</f>
        <v>0</v>
      </c>
      <c r="E29" s="21">
        <f t="shared" si="16"/>
        <v>0</v>
      </c>
      <c r="F29" s="21">
        <f t="shared" si="17"/>
        <v>0</v>
      </c>
      <c r="G29" s="21">
        <f t="shared" si="17"/>
        <v>0</v>
      </c>
      <c r="H29" s="22">
        <f t="shared" si="17"/>
        <v>0</v>
      </c>
      <c r="I29" s="3">
        <f t="shared" si="2"/>
        <v>0</v>
      </c>
    </row>
    <row r="30" spans="1:11" s="2" customFormat="1" hidden="1" x14ac:dyDescent="0.2">
      <c r="A30" s="27" t="s">
        <v>17</v>
      </c>
      <c r="B30" s="52" t="s">
        <v>28</v>
      </c>
      <c r="C30" s="21">
        <v>0</v>
      </c>
      <c r="D30" s="21">
        <f>SUM(D112,D192,D241,D290,D370,D449,D498,D546,D595,D674,D753,D802,D850,D899)</f>
        <v>0</v>
      </c>
      <c r="E30" s="21">
        <f t="shared" si="16"/>
        <v>0</v>
      </c>
      <c r="F30" s="21">
        <f t="shared" si="17"/>
        <v>0</v>
      </c>
      <c r="G30" s="21">
        <f t="shared" si="17"/>
        <v>0</v>
      </c>
      <c r="H30" s="22">
        <f t="shared" si="17"/>
        <v>0</v>
      </c>
      <c r="I30" s="3">
        <f t="shared" si="2"/>
        <v>0</v>
      </c>
    </row>
    <row r="31" spans="1:11" s="2" customFormat="1" hidden="1" x14ac:dyDescent="0.2">
      <c r="A31" s="81"/>
      <c r="B31" s="95"/>
      <c r="C31" s="21"/>
      <c r="D31" s="21"/>
      <c r="E31" s="21"/>
      <c r="F31" s="21"/>
      <c r="G31" s="21"/>
      <c r="H31" s="22"/>
      <c r="I31" s="3">
        <f t="shared" si="2"/>
        <v>0</v>
      </c>
    </row>
    <row r="32" spans="1:11" s="142" customFormat="1" x14ac:dyDescent="0.2">
      <c r="A32" s="144" t="s">
        <v>58</v>
      </c>
      <c r="B32" s="145"/>
      <c r="C32" s="146">
        <f>SUM(C33,C37,C60)</f>
        <v>123070.20000000001</v>
      </c>
      <c r="D32" s="146">
        <f>SUM(D33,D37,D60)</f>
        <v>0</v>
      </c>
      <c r="E32" s="146">
        <f t="shared" ref="E32:H32" si="18">SUM(E33,E37,E60)</f>
        <v>123070.20000000001</v>
      </c>
      <c r="F32" s="146">
        <f t="shared" si="18"/>
        <v>94865.300000000017</v>
      </c>
      <c r="G32" s="146">
        <f t="shared" si="18"/>
        <v>588.1</v>
      </c>
      <c r="H32" s="147">
        <f t="shared" si="18"/>
        <v>588.1</v>
      </c>
      <c r="I32" s="137">
        <f t="shared" si="2"/>
        <v>219111.70000000004</v>
      </c>
      <c r="K32" s="137"/>
    </row>
    <row r="33" spans="1:9" x14ac:dyDescent="0.2">
      <c r="A33" s="31" t="s">
        <v>30</v>
      </c>
      <c r="B33" s="55">
        <v>20</v>
      </c>
      <c r="C33" s="24">
        <f>SUM(C34:C35)</f>
        <v>15</v>
      </c>
      <c r="D33" s="24">
        <f t="shared" ref="D33:H33" si="19">SUM(D34:D35)</f>
        <v>0</v>
      </c>
      <c r="E33" s="24">
        <f t="shared" si="19"/>
        <v>15</v>
      </c>
      <c r="F33" s="24">
        <f t="shared" si="19"/>
        <v>0</v>
      </c>
      <c r="G33" s="24">
        <f t="shared" si="19"/>
        <v>0</v>
      </c>
      <c r="H33" s="25">
        <f t="shared" si="19"/>
        <v>0</v>
      </c>
      <c r="I33" s="119">
        <f t="shared" si="2"/>
        <v>15</v>
      </c>
    </row>
    <row r="34" spans="1:9" x14ac:dyDescent="0.2">
      <c r="A34" s="27" t="s">
        <v>124</v>
      </c>
      <c r="B34" s="56" t="s">
        <v>121</v>
      </c>
      <c r="C34" s="101">
        <f>SUM(C147)</f>
        <v>3</v>
      </c>
      <c r="D34" s="101">
        <f t="shared" ref="D34:H34" si="20">SUM(D147)</f>
        <v>0</v>
      </c>
      <c r="E34" s="101">
        <f t="shared" si="20"/>
        <v>3</v>
      </c>
      <c r="F34" s="101">
        <f t="shared" si="20"/>
        <v>0</v>
      </c>
      <c r="G34" s="101">
        <f t="shared" si="20"/>
        <v>0</v>
      </c>
      <c r="H34" s="143">
        <f t="shared" si="20"/>
        <v>0</v>
      </c>
      <c r="I34" s="119">
        <f t="shared" ref="I34" si="21">SUM(E34:H34)</f>
        <v>3</v>
      </c>
    </row>
    <row r="35" spans="1:9" x14ac:dyDescent="0.2">
      <c r="A35" s="27" t="s">
        <v>31</v>
      </c>
      <c r="B35" s="56" t="s">
        <v>32</v>
      </c>
      <c r="C35" s="101">
        <f>SUM(C68,C148,C326,C405,C630,C709)</f>
        <v>12</v>
      </c>
      <c r="D35" s="101">
        <f>SUM(D68,D148,D326,D405,D630,D709)</f>
        <v>0</v>
      </c>
      <c r="E35" s="101">
        <f>C35+D35</f>
        <v>12</v>
      </c>
      <c r="F35" s="101">
        <f>SUM(F68,F148,F326,F405,F630,F709)</f>
        <v>0</v>
      </c>
      <c r="G35" s="101">
        <f>SUM(G68,G148,G326,G405,G630,G709)</f>
        <v>0</v>
      </c>
      <c r="H35" s="143">
        <f>SUM(H68,H148,H326,H405,H630,H709)</f>
        <v>0</v>
      </c>
      <c r="I35" s="119">
        <f t="shared" si="2"/>
        <v>12</v>
      </c>
    </row>
    <row r="36" spans="1:9" s="2" customFormat="1" hidden="1" x14ac:dyDescent="0.2">
      <c r="A36" s="27"/>
      <c r="B36" s="51"/>
      <c r="C36" s="21"/>
      <c r="D36" s="21"/>
      <c r="E36" s="21"/>
      <c r="F36" s="21"/>
      <c r="G36" s="21"/>
      <c r="H36" s="22"/>
      <c r="I36" s="3">
        <f t="shared" si="2"/>
        <v>0</v>
      </c>
    </row>
    <row r="37" spans="1:9" ht="25.5" x14ac:dyDescent="0.2">
      <c r="A37" s="31" t="s">
        <v>33</v>
      </c>
      <c r="B37" s="57">
        <v>58</v>
      </c>
      <c r="C37" s="24">
        <f t="shared" ref="C37" si="22">SUM(C38,C45,C52)</f>
        <v>123055.20000000001</v>
      </c>
      <c r="D37" s="24">
        <f t="shared" ref="D37:H37" si="23">SUM(D38,D45,D52)</f>
        <v>0</v>
      </c>
      <c r="E37" s="24">
        <f t="shared" si="23"/>
        <v>123055.20000000001</v>
      </c>
      <c r="F37" s="24">
        <f t="shared" si="23"/>
        <v>94865.300000000017</v>
      </c>
      <c r="G37" s="24">
        <f t="shared" si="23"/>
        <v>588.1</v>
      </c>
      <c r="H37" s="25">
        <f t="shared" si="23"/>
        <v>588.1</v>
      </c>
      <c r="I37" s="119">
        <f t="shared" si="2"/>
        <v>219096.70000000004</v>
      </c>
    </row>
    <row r="38" spans="1:9" x14ac:dyDescent="0.2">
      <c r="A38" s="31" t="s">
        <v>34</v>
      </c>
      <c r="B38" s="58" t="s">
        <v>35</v>
      </c>
      <c r="C38" s="24">
        <f t="shared" ref="C38" si="24">SUM(C42,C43,C44)</f>
        <v>116629.50000000001</v>
      </c>
      <c r="D38" s="24">
        <f t="shared" ref="D38:H38" si="25">SUM(D42,D43,D44)</f>
        <v>0</v>
      </c>
      <c r="E38" s="24">
        <f t="shared" si="25"/>
        <v>116629.50000000001</v>
      </c>
      <c r="F38" s="24">
        <f t="shared" si="25"/>
        <v>94865.300000000017</v>
      </c>
      <c r="G38" s="24">
        <f t="shared" si="25"/>
        <v>588.1</v>
      </c>
      <c r="H38" s="25">
        <f t="shared" si="25"/>
        <v>588.1</v>
      </c>
      <c r="I38" s="119">
        <f t="shared" si="2"/>
        <v>212671.00000000006</v>
      </c>
    </row>
    <row r="39" spans="1:9" s="2" customFormat="1" hidden="1" x14ac:dyDescent="0.2">
      <c r="A39" s="32" t="s">
        <v>1</v>
      </c>
      <c r="B39" s="59"/>
      <c r="C39" s="24"/>
      <c r="D39" s="24"/>
      <c r="E39" s="24"/>
      <c r="F39" s="24"/>
      <c r="G39" s="24"/>
      <c r="H39" s="25"/>
      <c r="I39" s="3">
        <f t="shared" si="2"/>
        <v>0</v>
      </c>
    </row>
    <row r="40" spans="1:9" x14ac:dyDescent="0.2">
      <c r="A40" s="32" t="s">
        <v>36</v>
      </c>
      <c r="B40" s="59"/>
      <c r="C40" s="24">
        <f t="shared" ref="C40" si="26">C42+C43+C44-C41</f>
        <v>689.70000000002619</v>
      </c>
      <c r="D40" s="24">
        <f t="shared" ref="D40:H40" si="27">D42+D43+D44-D41</f>
        <v>0</v>
      </c>
      <c r="E40" s="24">
        <f t="shared" si="27"/>
        <v>689.70000000002619</v>
      </c>
      <c r="F40" s="24">
        <f>F42+F43+F44-F41</f>
        <v>588.10000000002037</v>
      </c>
      <c r="G40" s="24">
        <f t="shared" si="27"/>
        <v>588.1</v>
      </c>
      <c r="H40" s="25">
        <f t="shared" si="27"/>
        <v>588.1</v>
      </c>
      <c r="I40" s="119">
        <f t="shared" si="2"/>
        <v>2454.0000000000464</v>
      </c>
    </row>
    <row r="41" spans="1:9" x14ac:dyDescent="0.2">
      <c r="A41" s="32" t="s">
        <v>37</v>
      </c>
      <c r="B41" s="59"/>
      <c r="C41" s="24">
        <f t="shared" ref="C41" si="28">SUM(C74,C154,C332,C411,C636,C715)</f>
        <v>115939.79999999999</v>
      </c>
      <c r="D41" s="24">
        <f>SUM(D74,D154,D332,D411,D636,D715)</f>
        <v>0</v>
      </c>
      <c r="E41" s="24">
        <f>SUM(E74,E154,E332,E411,E636,E715)</f>
        <v>115939.79999999999</v>
      </c>
      <c r="F41" s="24">
        <f>SUM(F74,F154,F332,F411,F636,F715)</f>
        <v>94277.2</v>
      </c>
      <c r="G41" s="24">
        <f>SUM(G74,G154,G332,G411,G636,G715)</f>
        <v>0</v>
      </c>
      <c r="H41" s="25">
        <f>SUM(H74,H154,H332,H411,H636,H715)</f>
        <v>0</v>
      </c>
      <c r="I41" s="119">
        <f t="shared" si="2"/>
        <v>210217</v>
      </c>
    </row>
    <row r="42" spans="1:9" x14ac:dyDescent="0.2">
      <c r="A42" s="20" t="s">
        <v>38</v>
      </c>
      <c r="B42" s="60" t="s">
        <v>39</v>
      </c>
      <c r="C42" s="101">
        <f t="shared" ref="C42" si="29">SUM(C75,C155,C333,C412,C637,C716)</f>
        <v>20245.800000000003</v>
      </c>
      <c r="D42" s="101">
        <f>SUM(D75,D155,D333,D412,D637,D716)</f>
        <v>0</v>
      </c>
      <c r="E42" s="101">
        <f t="shared" ref="E42:E44" si="30">C42+D42</f>
        <v>20245.800000000003</v>
      </c>
      <c r="F42" s="101">
        <f t="shared" ref="F42:H44" si="31">SUM(F75,F155,F333,F412,F637,F716)</f>
        <v>53822.9</v>
      </c>
      <c r="G42" s="101">
        <f t="shared" si="31"/>
        <v>0</v>
      </c>
      <c r="H42" s="143">
        <f t="shared" si="31"/>
        <v>0</v>
      </c>
      <c r="I42" s="119">
        <f t="shared" si="2"/>
        <v>74068.700000000012</v>
      </c>
    </row>
    <row r="43" spans="1:9" x14ac:dyDescent="0.2">
      <c r="A43" s="20" t="s">
        <v>40</v>
      </c>
      <c r="B43" s="60" t="s">
        <v>41</v>
      </c>
      <c r="C43" s="101">
        <f t="shared" ref="C43" si="32">SUM(C76,C156,C334,C413,C638,C717)</f>
        <v>88439.200000000012</v>
      </c>
      <c r="D43" s="101">
        <f>SUM(D76,D156,D334,D413,D638,D717)</f>
        <v>0</v>
      </c>
      <c r="E43" s="101">
        <f t="shared" si="30"/>
        <v>88439.200000000012</v>
      </c>
      <c r="F43" s="101">
        <f t="shared" si="31"/>
        <v>40454.300000000003</v>
      </c>
      <c r="G43" s="101">
        <f t="shared" si="31"/>
        <v>0</v>
      </c>
      <c r="H43" s="143">
        <f t="shared" si="31"/>
        <v>0</v>
      </c>
      <c r="I43" s="119">
        <f t="shared" si="2"/>
        <v>128893.50000000001</v>
      </c>
    </row>
    <row r="44" spans="1:9" x14ac:dyDescent="0.2">
      <c r="A44" s="20" t="s">
        <v>42</v>
      </c>
      <c r="B44" s="61" t="s">
        <v>43</v>
      </c>
      <c r="C44" s="101">
        <f t="shared" ref="C44" si="33">SUM(C77,C157,C335,C414,C639,C718)</f>
        <v>7944.4999999999945</v>
      </c>
      <c r="D44" s="101">
        <f>SUM(D77,D157,D335,D414,D639,D718)</f>
        <v>0</v>
      </c>
      <c r="E44" s="101">
        <f t="shared" si="30"/>
        <v>7944.4999999999945</v>
      </c>
      <c r="F44" s="101">
        <f t="shared" si="31"/>
        <v>588.1</v>
      </c>
      <c r="G44" s="101">
        <f t="shared" si="31"/>
        <v>588.1</v>
      </c>
      <c r="H44" s="143">
        <f t="shared" si="31"/>
        <v>588.1</v>
      </c>
      <c r="I44" s="119">
        <f t="shared" si="2"/>
        <v>9708.7999999999956</v>
      </c>
    </row>
    <row r="45" spans="1:9" x14ac:dyDescent="0.2">
      <c r="A45" s="31" t="s">
        <v>44</v>
      </c>
      <c r="B45" s="62" t="s">
        <v>45</v>
      </c>
      <c r="C45" s="24">
        <f t="shared" ref="C45" si="34">SUM(C49,C50,C51)</f>
        <v>6245</v>
      </c>
      <c r="D45" s="24">
        <f t="shared" ref="D45:H45" si="35">SUM(D49,D50,D51)</f>
        <v>0</v>
      </c>
      <c r="E45" s="24">
        <f t="shared" si="35"/>
        <v>6245</v>
      </c>
      <c r="F45" s="24">
        <f t="shared" si="35"/>
        <v>0</v>
      </c>
      <c r="G45" s="24">
        <f t="shared" si="35"/>
        <v>0</v>
      </c>
      <c r="H45" s="25">
        <f t="shared" si="35"/>
        <v>0</v>
      </c>
      <c r="I45" s="119">
        <f t="shared" si="2"/>
        <v>6245</v>
      </c>
    </row>
    <row r="46" spans="1:9" s="2" customFormat="1" hidden="1" x14ac:dyDescent="0.2">
      <c r="A46" s="82" t="s">
        <v>1</v>
      </c>
      <c r="B46" s="62"/>
      <c r="C46" s="24"/>
      <c r="D46" s="24"/>
      <c r="E46" s="24"/>
      <c r="F46" s="24"/>
      <c r="G46" s="24"/>
      <c r="H46" s="25"/>
      <c r="I46" s="3">
        <f t="shared" si="2"/>
        <v>0</v>
      </c>
    </row>
    <row r="47" spans="1:9" x14ac:dyDescent="0.2">
      <c r="A47" s="32" t="s">
        <v>36</v>
      </c>
      <c r="B47" s="59"/>
      <c r="C47" s="24">
        <f t="shared" ref="C47" si="36">C49+C50+C51-C48</f>
        <v>6245</v>
      </c>
      <c r="D47" s="24">
        <f t="shared" ref="D47:H47" si="37">D49+D50+D51-D48</f>
        <v>0</v>
      </c>
      <c r="E47" s="24">
        <f t="shared" si="37"/>
        <v>6245</v>
      </c>
      <c r="F47" s="24">
        <f t="shared" si="37"/>
        <v>0</v>
      </c>
      <c r="G47" s="24">
        <f t="shared" si="37"/>
        <v>0</v>
      </c>
      <c r="H47" s="25">
        <f t="shared" si="37"/>
        <v>0</v>
      </c>
      <c r="I47" s="119">
        <f t="shared" si="2"/>
        <v>6245</v>
      </c>
    </row>
    <row r="48" spans="1:9" s="2" customFormat="1" hidden="1" x14ac:dyDescent="0.2">
      <c r="A48" s="32" t="s">
        <v>37</v>
      </c>
      <c r="B48" s="59"/>
      <c r="C48" s="24">
        <f t="shared" ref="C48" si="38">SUM(C81,C161,C339,C418,C643,C722)</f>
        <v>0</v>
      </c>
      <c r="D48" s="24">
        <f>SUM(D81,D161,D339,D418,D643,D722)</f>
        <v>0</v>
      </c>
      <c r="E48" s="24">
        <f>SUM(E81,E161,E339,E418,E643,E722)</f>
        <v>0</v>
      </c>
      <c r="F48" s="24">
        <f>SUM(F81,F161,F339,F418,F643,F722)</f>
        <v>0</v>
      </c>
      <c r="G48" s="24">
        <f>SUM(G81,G161,G339,G418,G643,G722)</f>
        <v>0</v>
      </c>
      <c r="H48" s="25">
        <f>SUM(H81,H161,H339,H418,H643,H722)</f>
        <v>0</v>
      </c>
      <c r="I48" s="3">
        <f t="shared" si="2"/>
        <v>0</v>
      </c>
    </row>
    <row r="49" spans="1:9" x14ac:dyDescent="0.2">
      <c r="A49" s="20" t="s">
        <v>38</v>
      </c>
      <c r="B49" s="61" t="s">
        <v>46</v>
      </c>
      <c r="C49" s="101">
        <f t="shared" ref="C49" si="39">SUM(C82,C162,C340,C419,C644,C723)</f>
        <v>936.8</v>
      </c>
      <c r="D49" s="101">
        <f>SUM(D82,D162,D340,D419,D644,D723)</f>
        <v>0</v>
      </c>
      <c r="E49" s="101">
        <f t="shared" ref="E49:E51" si="40">C49+D49</f>
        <v>936.8</v>
      </c>
      <c r="F49" s="101">
        <f t="shared" ref="F49:H51" si="41">SUM(F82,F162,F340,F419,F644,F723)</f>
        <v>0</v>
      </c>
      <c r="G49" s="101">
        <f t="shared" si="41"/>
        <v>0</v>
      </c>
      <c r="H49" s="143">
        <f t="shared" si="41"/>
        <v>0</v>
      </c>
      <c r="I49" s="119">
        <f t="shared" si="2"/>
        <v>936.8</v>
      </c>
    </row>
    <row r="50" spans="1:9" x14ac:dyDescent="0.2">
      <c r="A50" s="20" t="s">
        <v>40</v>
      </c>
      <c r="B50" s="61" t="s">
        <v>47</v>
      </c>
      <c r="C50" s="101">
        <f t="shared" ref="C50" si="42">SUM(C83,C163,C341,C420,C645,C724)</f>
        <v>5308.2</v>
      </c>
      <c r="D50" s="101">
        <f>SUM(D83,D163,D341,D420,D645,D724)</f>
        <v>0</v>
      </c>
      <c r="E50" s="101">
        <f t="shared" si="40"/>
        <v>5308.2</v>
      </c>
      <c r="F50" s="101">
        <f t="shared" si="41"/>
        <v>0</v>
      </c>
      <c r="G50" s="101">
        <f t="shared" si="41"/>
        <v>0</v>
      </c>
      <c r="H50" s="143">
        <f t="shared" si="41"/>
        <v>0</v>
      </c>
      <c r="I50" s="119">
        <f t="shared" si="2"/>
        <v>5308.2</v>
      </c>
    </row>
    <row r="51" spans="1:9" s="2" customFormat="1" hidden="1" x14ac:dyDescent="0.2">
      <c r="A51" s="20" t="s">
        <v>42</v>
      </c>
      <c r="B51" s="61" t="s">
        <v>48</v>
      </c>
      <c r="C51" s="21">
        <v>0</v>
      </c>
      <c r="D51" s="21">
        <f>SUM(D84,D164,D342,D421,D646,D725)</f>
        <v>0</v>
      </c>
      <c r="E51" s="21">
        <f t="shared" si="40"/>
        <v>0</v>
      </c>
      <c r="F51" s="21">
        <f t="shared" si="41"/>
        <v>0</v>
      </c>
      <c r="G51" s="21">
        <f t="shared" si="41"/>
        <v>0</v>
      </c>
      <c r="H51" s="22">
        <f t="shared" si="41"/>
        <v>0</v>
      </c>
      <c r="I51" s="3">
        <f t="shared" si="2"/>
        <v>0</v>
      </c>
    </row>
    <row r="52" spans="1:9" x14ac:dyDescent="0.2">
      <c r="A52" s="31" t="s">
        <v>49</v>
      </c>
      <c r="B52" s="63" t="s">
        <v>50</v>
      </c>
      <c r="C52" s="24">
        <f t="shared" ref="C52:H52" si="43">SUM(C56,C57,C58)</f>
        <v>180.7</v>
      </c>
      <c r="D52" s="24">
        <f t="shared" si="43"/>
        <v>0</v>
      </c>
      <c r="E52" s="24">
        <f t="shared" si="43"/>
        <v>180.7</v>
      </c>
      <c r="F52" s="24">
        <f t="shared" si="43"/>
        <v>0</v>
      </c>
      <c r="G52" s="24">
        <f t="shared" si="43"/>
        <v>0</v>
      </c>
      <c r="H52" s="25">
        <f t="shared" si="43"/>
        <v>0</v>
      </c>
      <c r="I52" s="119">
        <f t="shared" si="2"/>
        <v>180.7</v>
      </c>
    </row>
    <row r="53" spans="1:9" s="2" customFormat="1" hidden="1" x14ac:dyDescent="0.2">
      <c r="A53" s="82" t="s">
        <v>1</v>
      </c>
      <c r="B53" s="63"/>
      <c r="C53" s="24"/>
      <c r="D53" s="24"/>
      <c r="E53" s="24"/>
      <c r="F53" s="24"/>
      <c r="G53" s="24"/>
      <c r="H53" s="25"/>
      <c r="I53" s="3">
        <f t="shared" si="2"/>
        <v>0</v>
      </c>
    </row>
    <row r="54" spans="1:9" x14ac:dyDescent="0.2">
      <c r="A54" s="32" t="s">
        <v>36</v>
      </c>
      <c r="B54" s="59"/>
      <c r="C54" s="24">
        <f t="shared" ref="C54" si="44">C56+C57+C58-C55</f>
        <v>180.7</v>
      </c>
      <c r="D54" s="24">
        <f t="shared" ref="D54:H54" si="45">D56+D57+D58-D55</f>
        <v>0</v>
      </c>
      <c r="E54" s="24">
        <f t="shared" si="45"/>
        <v>180.7</v>
      </c>
      <c r="F54" s="24">
        <f t="shared" si="45"/>
        <v>0</v>
      </c>
      <c r="G54" s="24">
        <f t="shared" si="45"/>
        <v>0</v>
      </c>
      <c r="H54" s="25">
        <f t="shared" si="45"/>
        <v>0</v>
      </c>
      <c r="I54" s="119">
        <f t="shared" si="2"/>
        <v>180.7</v>
      </c>
    </row>
    <row r="55" spans="1:9" s="2" customFormat="1" hidden="1" x14ac:dyDescent="0.2">
      <c r="A55" s="32" t="s">
        <v>37</v>
      </c>
      <c r="B55" s="59"/>
      <c r="C55" s="24">
        <f t="shared" ref="C55" si="46">SUM(C88,C168,C346,C425,C650,C729)</f>
        <v>0</v>
      </c>
      <c r="D55" s="24">
        <f>SUM(D88,D168,D346,D425,D650,D729)</f>
        <v>0</v>
      </c>
      <c r="E55" s="24">
        <f>SUM(E88,E168,E346,E425,E650,E729)</f>
        <v>0</v>
      </c>
      <c r="F55" s="24">
        <f>SUM(F88,F168,F346,F425,F650,F729)</f>
        <v>0</v>
      </c>
      <c r="G55" s="24">
        <f>SUM(G88,G168,G346,G425,G650,G729)</f>
        <v>0</v>
      </c>
      <c r="H55" s="25">
        <f>SUM(H88,H168,H346,H425,H650,H729)</f>
        <v>0</v>
      </c>
      <c r="I55" s="3">
        <f t="shared" si="2"/>
        <v>0</v>
      </c>
    </row>
    <row r="56" spans="1:9" x14ac:dyDescent="0.2">
      <c r="A56" s="20" t="s">
        <v>38</v>
      </c>
      <c r="B56" s="61" t="s">
        <v>51</v>
      </c>
      <c r="C56" s="101">
        <f t="shared" ref="C56" si="47">SUM(C89,C169,C347,C426,C651,C730)</f>
        <v>18</v>
      </c>
      <c r="D56" s="101">
        <f>SUM(D89,D169,D347,D426,D651,D730)</f>
        <v>0</v>
      </c>
      <c r="E56" s="101">
        <f t="shared" ref="E56:E58" si="48">C56+D56</f>
        <v>18</v>
      </c>
      <c r="F56" s="101">
        <f t="shared" ref="F56:H58" si="49">SUM(F89,F169,F347,F426,F651,F730)</f>
        <v>0</v>
      </c>
      <c r="G56" s="101">
        <f t="shared" si="49"/>
        <v>0</v>
      </c>
      <c r="H56" s="143">
        <f t="shared" si="49"/>
        <v>0</v>
      </c>
      <c r="I56" s="119">
        <f t="shared" si="2"/>
        <v>18</v>
      </c>
    </row>
    <row r="57" spans="1:9" x14ac:dyDescent="0.2">
      <c r="A57" s="20" t="s">
        <v>40</v>
      </c>
      <c r="B57" s="61" t="s">
        <v>52</v>
      </c>
      <c r="C57" s="101">
        <f t="shared" ref="C57" si="50">SUM(C90,C170,C348,C427,C652,C731)</f>
        <v>162.69999999999999</v>
      </c>
      <c r="D57" s="101">
        <f>SUM(D90,D170,D348,D427,D652,D731)</f>
        <v>0</v>
      </c>
      <c r="E57" s="101">
        <f t="shared" si="48"/>
        <v>162.69999999999999</v>
      </c>
      <c r="F57" s="101">
        <f t="shared" si="49"/>
        <v>0</v>
      </c>
      <c r="G57" s="101">
        <f t="shared" si="49"/>
        <v>0</v>
      </c>
      <c r="H57" s="143">
        <f t="shared" si="49"/>
        <v>0</v>
      </c>
      <c r="I57" s="119">
        <f t="shared" si="2"/>
        <v>162.69999999999999</v>
      </c>
    </row>
    <row r="58" spans="1:9" s="2" customFormat="1" hidden="1" x14ac:dyDescent="0.2">
      <c r="A58" s="20" t="s">
        <v>42</v>
      </c>
      <c r="B58" s="61" t="s">
        <v>53</v>
      </c>
      <c r="C58" s="21">
        <v>0</v>
      </c>
      <c r="D58" s="21">
        <f>SUM(D91,D171,D349,D428,D653,D732)</f>
        <v>0</v>
      </c>
      <c r="E58" s="21">
        <f t="shared" si="48"/>
        <v>0</v>
      </c>
      <c r="F58" s="21">
        <f t="shared" si="49"/>
        <v>0</v>
      </c>
      <c r="G58" s="21">
        <f t="shared" si="49"/>
        <v>0</v>
      </c>
      <c r="H58" s="22">
        <f t="shared" si="49"/>
        <v>0</v>
      </c>
      <c r="I58" s="3">
        <f t="shared" si="2"/>
        <v>0</v>
      </c>
    </row>
    <row r="59" spans="1:9" s="2" customFormat="1" hidden="1" x14ac:dyDescent="0.2">
      <c r="A59" s="83"/>
      <c r="B59" s="95"/>
      <c r="C59" s="21"/>
      <c r="D59" s="21"/>
      <c r="E59" s="21"/>
      <c r="F59" s="21"/>
      <c r="G59" s="21"/>
      <c r="H59" s="22"/>
      <c r="I59" s="3">
        <f t="shared" si="2"/>
        <v>0</v>
      </c>
    </row>
    <row r="60" spans="1:9" s="2" customFormat="1" hidden="1" x14ac:dyDescent="0.2">
      <c r="A60" s="26" t="s">
        <v>54</v>
      </c>
      <c r="B60" s="63" t="s">
        <v>55</v>
      </c>
      <c r="C60" s="24">
        <v>0</v>
      </c>
      <c r="D60" s="24">
        <f>SUM(D93,D173,D351,D430,D655,D734)</f>
        <v>0</v>
      </c>
      <c r="E60" s="24">
        <f>C60+D60</f>
        <v>0</v>
      </c>
      <c r="F60" s="24">
        <f>SUM(F93,F173,F351,F430,F655,F734)</f>
        <v>0</v>
      </c>
      <c r="G60" s="24">
        <f>SUM(G93,G173,G351,G430,G655,G734)</f>
        <v>0</v>
      </c>
      <c r="H60" s="25">
        <f>SUM(H93,H173,H351,H430,H655,H734)</f>
        <v>0</v>
      </c>
      <c r="I60" s="3">
        <f t="shared" si="2"/>
        <v>0</v>
      </c>
    </row>
    <row r="61" spans="1:9" s="2" customFormat="1" hidden="1" x14ac:dyDescent="0.2">
      <c r="A61" s="83"/>
      <c r="B61" s="95"/>
      <c r="C61" s="21"/>
      <c r="D61" s="21"/>
      <c r="E61" s="21"/>
      <c r="F61" s="21"/>
      <c r="G61" s="21"/>
      <c r="H61" s="22"/>
      <c r="I61" s="3">
        <f t="shared" si="2"/>
        <v>0</v>
      </c>
    </row>
    <row r="62" spans="1:9" s="2" customFormat="1" hidden="1" x14ac:dyDescent="0.2">
      <c r="A62" s="26" t="s">
        <v>56</v>
      </c>
      <c r="B62" s="63"/>
      <c r="C62" s="24">
        <v>0</v>
      </c>
      <c r="D62" s="24">
        <f t="shared" ref="D62:H62" si="51">D14-D32</f>
        <v>0</v>
      </c>
      <c r="E62" s="24">
        <f t="shared" si="51"/>
        <v>0</v>
      </c>
      <c r="F62" s="24">
        <f t="shared" si="51"/>
        <v>0</v>
      </c>
      <c r="G62" s="24">
        <f t="shared" si="51"/>
        <v>0</v>
      </c>
      <c r="H62" s="25">
        <f t="shared" si="51"/>
        <v>0</v>
      </c>
      <c r="I62" s="3">
        <f t="shared" si="2"/>
        <v>0</v>
      </c>
    </row>
    <row r="63" spans="1:9" s="2" customFormat="1" hidden="1" x14ac:dyDescent="0.2">
      <c r="A63" s="84"/>
      <c r="B63" s="94"/>
      <c r="C63" s="21"/>
      <c r="D63" s="21"/>
      <c r="E63" s="21"/>
      <c r="F63" s="21"/>
      <c r="G63" s="21"/>
      <c r="H63" s="22"/>
      <c r="I63" s="3">
        <f t="shared" si="2"/>
        <v>0</v>
      </c>
    </row>
    <row r="64" spans="1:9" s="2" customFormat="1" hidden="1" x14ac:dyDescent="0.2">
      <c r="A64" s="81" t="s">
        <v>1</v>
      </c>
      <c r="B64" s="95"/>
      <c r="C64" s="21"/>
      <c r="D64" s="21"/>
      <c r="E64" s="21"/>
      <c r="F64" s="21"/>
      <c r="G64" s="21"/>
      <c r="H64" s="22"/>
      <c r="I64" s="3">
        <f t="shared" si="2"/>
        <v>0</v>
      </c>
    </row>
    <row r="65" spans="1:9" s="6" customFormat="1" hidden="1" x14ac:dyDescent="0.2">
      <c r="A65" s="28" t="s">
        <v>59</v>
      </c>
      <c r="B65" s="54" t="s">
        <v>60</v>
      </c>
      <c r="C65" s="29">
        <f t="shared" ref="C65" si="52">SUM(C95)</f>
        <v>0</v>
      </c>
      <c r="D65" s="29">
        <f t="shared" ref="D65:H65" si="53">SUM(D95)</f>
        <v>0</v>
      </c>
      <c r="E65" s="29">
        <f t="shared" si="53"/>
        <v>0</v>
      </c>
      <c r="F65" s="29">
        <f t="shared" si="53"/>
        <v>0</v>
      </c>
      <c r="G65" s="29">
        <f t="shared" si="53"/>
        <v>0</v>
      </c>
      <c r="H65" s="30">
        <f t="shared" si="53"/>
        <v>0</v>
      </c>
      <c r="I65" s="19">
        <f t="shared" si="2"/>
        <v>0</v>
      </c>
    </row>
    <row r="66" spans="1:9" s="2" customFormat="1" hidden="1" x14ac:dyDescent="0.2">
      <c r="A66" s="33" t="s">
        <v>80</v>
      </c>
      <c r="B66" s="64"/>
      <c r="C66" s="34">
        <f t="shared" ref="C66" si="54">SUM(C67,C70,C93)</f>
        <v>0</v>
      </c>
      <c r="D66" s="34">
        <f t="shared" ref="D66:H66" si="55">SUM(D67,D70,D93)</f>
        <v>0</v>
      </c>
      <c r="E66" s="34">
        <f t="shared" si="55"/>
        <v>0</v>
      </c>
      <c r="F66" s="34">
        <f t="shared" si="55"/>
        <v>0</v>
      </c>
      <c r="G66" s="34">
        <f t="shared" si="55"/>
        <v>0</v>
      </c>
      <c r="H66" s="35">
        <f t="shared" si="55"/>
        <v>0</v>
      </c>
      <c r="I66" s="3">
        <f t="shared" si="2"/>
        <v>0</v>
      </c>
    </row>
    <row r="67" spans="1:9" s="2" customFormat="1" hidden="1" x14ac:dyDescent="0.2">
      <c r="A67" s="31" t="s">
        <v>30</v>
      </c>
      <c r="B67" s="55">
        <v>20</v>
      </c>
      <c r="C67" s="24">
        <v>0</v>
      </c>
      <c r="D67" s="24">
        <f t="shared" ref="D67:H67" si="56">SUM(D68)</f>
        <v>0</v>
      </c>
      <c r="E67" s="24">
        <f t="shared" si="56"/>
        <v>0</v>
      </c>
      <c r="F67" s="24">
        <f t="shared" si="56"/>
        <v>0</v>
      </c>
      <c r="G67" s="24">
        <f t="shared" si="56"/>
        <v>0</v>
      </c>
      <c r="H67" s="25">
        <f t="shared" si="56"/>
        <v>0</v>
      </c>
      <c r="I67" s="3">
        <f t="shared" si="2"/>
        <v>0</v>
      </c>
    </row>
    <row r="68" spans="1:9" s="2" customFormat="1" hidden="1" x14ac:dyDescent="0.2">
      <c r="A68" s="27" t="s">
        <v>31</v>
      </c>
      <c r="B68" s="56" t="s">
        <v>32</v>
      </c>
      <c r="C68" s="21">
        <v>0</v>
      </c>
      <c r="D68" s="21">
        <f>D115</f>
        <v>0</v>
      </c>
      <c r="E68" s="21">
        <f>C68+D68</f>
        <v>0</v>
      </c>
      <c r="F68" s="21">
        <f t="shared" ref="F68:H68" si="57">F115</f>
        <v>0</v>
      </c>
      <c r="G68" s="21">
        <f t="shared" si="57"/>
        <v>0</v>
      </c>
      <c r="H68" s="22">
        <f t="shared" si="57"/>
        <v>0</v>
      </c>
      <c r="I68" s="3">
        <f t="shared" si="2"/>
        <v>0</v>
      </c>
    </row>
    <row r="69" spans="1:9" s="2" customFormat="1" hidden="1" x14ac:dyDescent="0.2">
      <c r="A69" s="27"/>
      <c r="B69" s="51"/>
      <c r="C69" s="21"/>
      <c r="D69" s="21"/>
      <c r="E69" s="21"/>
      <c r="F69" s="21"/>
      <c r="G69" s="21"/>
      <c r="H69" s="22"/>
      <c r="I69" s="3">
        <f t="shared" si="2"/>
        <v>0</v>
      </c>
    </row>
    <row r="70" spans="1:9" s="2" customFormat="1" ht="25.5" hidden="1" x14ac:dyDescent="0.2">
      <c r="A70" s="31" t="s">
        <v>33</v>
      </c>
      <c r="B70" s="57">
        <v>58</v>
      </c>
      <c r="C70" s="24">
        <f t="shared" ref="C70:H70" si="58">SUM(C71,C78,C85)</f>
        <v>0</v>
      </c>
      <c r="D70" s="24">
        <f t="shared" si="58"/>
        <v>0</v>
      </c>
      <c r="E70" s="24">
        <f t="shared" si="58"/>
        <v>0</v>
      </c>
      <c r="F70" s="24">
        <f t="shared" si="58"/>
        <v>0</v>
      </c>
      <c r="G70" s="24">
        <f t="shared" si="58"/>
        <v>0</v>
      </c>
      <c r="H70" s="25">
        <f t="shared" si="58"/>
        <v>0</v>
      </c>
      <c r="I70" s="3">
        <f t="shared" si="2"/>
        <v>0</v>
      </c>
    </row>
    <row r="71" spans="1:9" s="2" customFormat="1" hidden="1" x14ac:dyDescent="0.2">
      <c r="A71" s="31" t="s">
        <v>34</v>
      </c>
      <c r="B71" s="58" t="s">
        <v>35</v>
      </c>
      <c r="C71" s="24">
        <v>0</v>
      </c>
      <c r="D71" s="24">
        <f t="shared" ref="D71:H71" si="59">SUM(D75,D76,D77)</f>
        <v>0</v>
      </c>
      <c r="E71" s="24">
        <f t="shared" si="59"/>
        <v>0</v>
      </c>
      <c r="F71" s="24">
        <f t="shared" si="59"/>
        <v>0</v>
      </c>
      <c r="G71" s="24">
        <f t="shared" si="59"/>
        <v>0</v>
      </c>
      <c r="H71" s="25">
        <f t="shared" si="59"/>
        <v>0</v>
      </c>
      <c r="I71" s="3">
        <f t="shared" si="2"/>
        <v>0</v>
      </c>
    </row>
    <row r="72" spans="1:9" s="2" customFormat="1" hidden="1" x14ac:dyDescent="0.2">
      <c r="A72" s="32" t="s">
        <v>1</v>
      </c>
      <c r="B72" s="59"/>
      <c r="C72" s="24"/>
      <c r="D72" s="24"/>
      <c r="E72" s="24"/>
      <c r="F72" s="24"/>
      <c r="G72" s="24"/>
      <c r="H72" s="25"/>
      <c r="I72" s="3">
        <f t="shared" si="2"/>
        <v>0</v>
      </c>
    </row>
    <row r="73" spans="1:9" s="2" customFormat="1" hidden="1" x14ac:dyDescent="0.2">
      <c r="A73" s="32" t="s">
        <v>36</v>
      </c>
      <c r="B73" s="59"/>
      <c r="C73" s="24">
        <v>0</v>
      </c>
      <c r="D73" s="24">
        <f t="shared" ref="D73:H73" si="60">D75+D76+D77-D74</f>
        <v>0</v>
      </c>
      <c r="E73" s="24">
        <f t="shared" si="60"/>
        <v>0</v>
      </c>
      <c r="F73" s="24">
        <f t="shared" si="60"/>
        <v>0</v>
      </c>
      <c r="G73" s="24">
        <f t="shared" si="60"/>
        <v>0</v>
      </c>
      <c r="H73" s="25">
        <f t="shared" si="60"/>
        <v>0</v>
      </c>
      <c r="I73" s="3">
        <f t="shared" si="2"/>
        <v>0</v>
      </c>
    </row>
    <row r="74" spans="1:9" s="2" customFormat="1" hidden="1" x14ac:dyDescent="0.2">
      <c r="A74" s="32" t="s">
        <v>37</v>
      </c>
      <c r="B74" s="59"/>
      <c r="C74" s="24">
        <v>0</v>
      </c>
      <c r="D74" s="24">
        <f t="shared" ref="D74:H77" si="61">D121</f>
        <v>0</v>
      </c>
      <c r="E74" s="24">
        <f t="shared" si="61"/>
        <v>0</v>
      </c>
      <c r="F74" s="24">
        <f t="shared" si="61"/>
        <v>0</v>
      </c>
      <c r="G74" s="24">
        <f t="shared" si="61"/>
        <v>0</v>
      </c>
      <c r="H74" s="25">
        <f t="shared" si="61"/>
        <v>0</v>
      </c>
      <c r="I74" s="3">
        <f t="shared" si="2"/>
        <v>0</v>
      </c>
    </row>
    <row r="75" spans="1:9" s="2" customFormat="1" hidden="1" x14ac:dyDescent="0.2">
      <c r="A75" s="20" t="s">
        <v>38</v>
      </c>
      <c r="B75" s="60" t="s">
        <v>39</v>
      </c>
      <c r="C75" s="21">
        <v>0</v>
      </c>
      <c r="D75" s="21">
        <f t="shared" si="61"/>
        <v>0</v>
      </c>
      <c r="E75" s="21">
        <f t="shared" ref="E75:E77" si="62">C75+D75</f>
        <v>0</v>
      </c>
      <c r="F75" s="21">
        <f t="shared" si="61"/>
        <v>0</v>
      </c>
      <c r="G75" s="21">
        <f t="shared" si="61"/>
        <v>0</v>
      </c>
      <c r="H75" s="22">
        <f t="shared" si="61"/>
        <v>0</v>
      </c>
      <c r="I75" s="3">
        <f t="shared" si="2"/>
        <v>0</v>
      </c>
    </row>
    <row r="76" spans="1:9" s="2" customFormat="1" hidden="1" x14ac:dyDescent="0.2">
      <c r="A76" s="20" t="s">
        <v>40</v>
      </c>
      <c r="B76" s="60" t="s">
        <v>41</v>
      </c>
      <c r="C76" s="21">
        <v>0</v>
      </c>
      <c r="D76" s="21">
        <f t="shared" si="61"/>
        <v>0</v>
      </c>
      <c r="E76" s="21">
        <f t="shared" si="62"/>
        <v>0</v>
      </c>
      <c r="F76" s="21">
        <f t="shared" si="61"/>
        <v>0</v>
      </c>
      <c r="G76" s="21">
        <f t="shared" si="61"/>
        <v>0</v>
      </c>
      <c r="H76" s="22">
        <f t="shared" si="61"/>
        <v>0</v>
      </c>
      <c r="I76" s="3">
        <f t="shared" si="2"/>
        <v>0</v>
      </c>
    </row>
    <row r="77" spans="1:9" s="2" customFormat="1" hidden="1" x14ac:dyDescent="0.2">
      <c r="A77" s="20" t="s">
        <v>42</v>
      </c>
      <c r="B77" s="61" t="s">
        <v>43</v>
      </c>
      <c r="C77" s="21">
        <v>0</v>
      </c>
      <c r="D77" s="21">
        <f t="shared" si="61"/>
        <v>0</v>
      </c>
      <c r="E77" s="21">
        <f t="shared" si="62"/>
        <v>0</v>
      </c>
      <c r="F77" s="21">
        <f t="shared" si="61"/>
        <v>0</v>
      </c>
      <c r="G77" s="21">
        <f t="shared" si="61"/>
        <v>0</v>
      </c>
      <c r="H77" s="22">
        <f t="shared" si="61"/>
        <v>0</v>
      </c>
      <c r="I77" s="3">
        <f t="shared" si="2"/>
        <v>0</v>
      </c>
    </row>
    <row r="78" spans="1:9" s="2" customFormat="1" hidden="1" x14ac:dyDescent="0.2">
      <c r="A78" s="31" t="s">
        <v>44</v>
      </c>
      <c r="B78" s="62" t="s">
        <v>45</v>
      </c>
      <c r="C78" s="24">
        <f t="shared" ref="C78:H78" si="63">SUM(C82,C83,C84)</f>
        <v>0</v>
      </c>
      <c r="D78" s="24">
        <f t="shared" si="63"/>
        <v>0</v>
      </c>
      <c r="E78" s="24">
        <f t="shared" si="63"/>
        <v>0</v>
      </c>
      <c r="F78" s="24">
        <f t="shared" si="63"/>
        <v>0</v>
      </c>
      <c r="G78" s="24">
        <f t="shared" si="63"/>
        <v>0</v>
      </c>
      <c r="H78" s="25">
        <f t="shared" si="63"/>
        <v>0</v>
      </c>
      <c r="I78" s="3">
        <f t="shared" si="2"/>
        <v>0</v>
      </c>
    </row>
    <row r="79" spans="1:9" s="2" customFormat="1" hidden="1" x14ac:dyDescent="0.2">
      <c r="A79" s="82" t="s">
        <v>1</v>
      </c>
      <c r="B79" s="62"/>
      <c r="C79" s="24"/>
      <c r="D79" s="24"/>
      <c r="E79" s="24"/>
      <c r="F79" s="24"/>
      <c r="G79" s="24"/>
      <c r="H79" s="25"/>
      <c r="I79" s="3">
        <f t="shared" si="2"/>
        <v>0</v>
      </c>
    </row>
    <row r="80" spans="1:9" s="2" customFormat="1" hidden="1" x14ac:dyDescent="0.2">
      <c r="A80" s="32" t="s">
        <v>36</v>
      </c>
      <c r="B80" s="59"/>
      <c r="C80" s="24">
        <f t="shared" ref="C80" si="64">C82+C83+C84-C81</f>
        <v>0</v>
      </c>
      <c r="D80" s="24">
        <f t="shared" ref="D80:H80" si="65">D82+D83+D84-D81</f>
        <v>0</v>
      </c>
      <c r="E80" s="24">
        <f t="shared" si="65"/>
        <v>0</v>
      </c>
      <c r="F80" s="24">
        <f t="shared" si="65"/>
        <v>0</v>
      </c>
      <c r="G80" s="24">
        <f t="shared" si="65"/>
        <v>0</v>
      </c>
      <c r="H80" s="25">
        <f t="shared" si="65"/>
        <v>0</v>
      </c>
      <c r="I80" s="3">
        <f t="shared" ref="I80:I143" si="66">SUM(E80:H80)</f>
        <v>0</v>
      </c>
    </row>
    <row r="81" spans="1:9" s="2" customFormat="1" hidden="1" x14ac:dyDescent="0.2">
      <c r="A81" s="32" t="s">
        <v>37</v>
      </c>
      <c r="B81" s="59"/>
      <c r="C81" s="24">
        <f t="shared" ref="C81" si="67">C128</f>
        <v>0</v>
      </c>
      <c r="D81" s="24">
        <f t="shared" ref="D81:H84" si="68">D128</f>
        <v>0</v>
      </c>
      <c r="E81" s="24">
        <f t="shared" si="68"/>
        <v>0</v>
      </c>
      <c r="F81" s="24">
        <f t="shared" si="68"/>
        <v>0</v>
      </c>
      <c r="G81" s="24">
        <f t="shared" si="68"/>
        <v>0</v>
      </c>
      <c r="H81" s="25">
        <f t="shared" si="68"/>
        <v>0</v>
      </c>
      <c r="I81" s="3">
        <f t="shared" si="66"/>
        <v>0</v>
      </c>
    </row>
    <row r="82" spans="1:9" s="2" customFormat="1" hidden="1" x14ac:dyDescent="0.2">
      <c r="A82" s="20" t="s">
        <v>38</v>
      </c>
      <c r="B82" s="61" t="s">
        <v>46</v>
      </c>
      <c r="C82" s="21">
        <f t="shared" ref="C82" si="69">C129</f>
        <v>0</v>
      </c>
      <c r="D82" s="21">
        <f t="shared" si="68"/>
        <v>0</v>
      </c>
      <c r="E82" s="21">
        <f t="shared" ref="E82:E84" si="70">C82+D82</f>
        <v>0</v>
      </c>
      <c r="F82" s="21">
        <f t="shared" si="68"/>
        <v>0</v>
      </c>
      <c r="G82" s="21">
        <f t="shared" si="68"/>
        <v>0</v>
      </c>
      <c r="H82" s="22">
        <f t="shared" si="68"/>
        <v>0</v>
      </c>
      <c r="I82" s="3">
        <f t="shared" si="66"/>
        <v>0</v>
      </c>
    </row>
    <row r="83" spans="1:9" s="2" customFormat="1" hidden="1" x14ac:dyDescent="0.2">
      <c r="A83" s="20" t="s">
        <v>40</v>
      </c>
      <c r="B83" s="61" t="s">
        <v>47</v>
      </c>
      <c r="C83" s="21">
        <f t="shared" ref="C83" si="71">C130</f>
        <v>0</v>
      </c>
      <c r="D83" s="21">
        <f t="shared" si="68"/>
        <v>0</v>
      </c>
      <c r="E83" s="21">
        <f t="shared" si="70"/>
        <v>0</v>
      </c>
      <c r="F83" s="21">
        <f t="shared" si="68"/>
        <v>0</v>
      </c>
      <c r="G83" s="21">
        <f t="shared" si="68"/>
        <v>0</v>
      </c>
      <c r="H83" s="22">
        <f t="shared" si="68"/>
        <v>0</v>
      </c>
      <c r="I83" s="3">
        <f t="shared" si="66"/>
        <v>0</v>
      </c>
    </row>
    <row r="84" spans="1:9" s="2" customFormat="1" hidden="1" x14ac:dyDescent="0.2">
      <c r="A84" s="20" t="s">
        <v>42</v>
      </c>
      <c r="B84" s="61" t="s">
        <v>48</v>
      </c>
      <c r="C84" s="21">
        <v>0</v>
      </c>
      <c r="D84" s="21">
        <f t="shared" si="68"/>
        <v>0</v>
      </c>
      <c r="E84" s="21">
        <f t="shared" si="70"/>
        <v>0</v>
      </c>
      <c r="F84" s="21">
        <f t="shared" si="68"/>
        <v>0</v>
      </c>
      <c r="G84" s="21">
        <f t="shared" si="68"/>
        <v>0</v>
      </c>
      <c r="H84" s="22">
        <f t="shared" si="68"/>
        <v>0</v>
      </c>
      <c r="I84" s="3">
        <f t="shared" si="66"/>
        <v>0</v>
      </c>
    </row>
    <row r="85" spans="1:9" s="2" customFormat="1" hidden="1" x14ac:dyDescent="0.2">
      <c r="A85" s="31" t="s">
        <v>49</v>
      </c>
      <c r="B85" s="63" t="s">
        <v>50</v>
      </c>
      <c r="C85" s="24">
        <v>0</v>
      </c>
      <c r="D85" s="24">
        <f t="shared" ref="D85:H85" si="72">SUM(D89,D90,D91)</f>
        <v>0</v>
      </c>
      <c r="E85" s="24">
        <f t="shared" si="72"/>
        <v>0</v>
      </c>
      <c r="F85" s="24">
        <f t="shared" si="72"/>
        <v>0</v>
      </c>
      <c r="G85" s="24">
        <f t="shared" si="72"/>
        <v>0</v>
      </c>
      <c r="H85" s="25">
        <f t="shared" si="72"/>
        <v>0</v>
      </c>
      <c r="I85" s="3">
        <f t="shared" si="66"/>
        <v>0</v>
      </c>
    </row>
    <row r="86" spans="1:9" s="2" customFormat="1" hidden="1" x14ac:dyDescent="0.2">
      <c r="A86" s="82" t="s">
        <v>1</v>
      </c>
      <c r="B86" s="63"/>
      <c r="C86" s="24"/>
      <c r="D86" s="24"/>
      <c r="E86" s="24"/>
      <c r="F86" s="24"/>
      <c r="G86" s="24"/>
      <c r="H86" s="25"/>
      <c r="I86" s="3">
        <f t="shared" si="66"/>
        <v>0</v>
      </c>
    </row>
    <row r="87" spans="1:9" s="2" customFormat="1" hidden="1" x14ac:dyDescent="0.2">
      <c r="A87" s="32" t="s">
        <v>36</v>
      </c>
      <c r="B87" s="59"/>
      <c r="C87" s="24">
        <v>0</v>
      </c>
      <c r="D87" s="24">
        <f t="shared" ref="D87:H87" si="73">D89+D90+D91-D88</f>
        <v>0</v>
      </c>
      <c r="E87" s="24">
        <f t="shared" si="73"/>
        <v>0</v>
      </c>
      <c r="F87" s="24">
        <f t="shared" si="73"/>
        <v>0</v>
      </c>
      <c r="G87" s="24">
        <f t="shared" si="73"/>
        <v>0</v>
      </c>
      <c r="H87" s="25">
        <f t="shared" si="73"/>
        <v>0</v>
      </c>
      <c r="I87" s="3">
        <f t="shared" si="66"/>
        <v>0</v>
      </c>
    </row>
    <row r="88" spans="1:9" s="2" customFormat="1" hidden="1" x14ac:dyDescent="0.2">
      <c r="A88" s="32" t="s">
        <v>37</v>
      </c>
      <c r="B88" s="59"/>
      <c r="C88" s="24">
        <v>0</v>
      </c>
      <c r="D88" s="24">
        <f t="shared" ref="D88:H91" si="74">D135</f>
        <v>0</v>
      </c>
      <c r="E88" s="24">
        <f t="shared" si="74"/>
        <v>0</v>
      </c>
      <c r="F88" s="24">
        <f t="shared" si="74"/>
        <v>0</v>
      </c>
      <c r="G88" s="24">
        <f t="shared" si="74"/>
        <v>0</v>
      </c>
      <c r="H88" s="25">
        <f t="shared" si="74"/>
        <v>0</v>
      </c>
      <c r="I88" s="3">
        <f t="shared" si="66"/>
        <v>0</v>
      </c>
    </row>
    <row r="89" spans="1:9" s="2" customFormat="1" hidden="1" x14ac:dyDescent="0.2">
      <c r="A89" s="20" t="s">
        <v>38</v>
      </c>
      <c r="B89" s="61" t="s">
        <v>51</v>
      </c>
      <c r="C89" s="21">
        <v>0</v>
      </c>
      <c r="D89" s="21">
        <f t="shared" si="74"/>
        <v>0</v>
      </c>
      <c r="E89" s="21">
        <f t="shared" ref="E89:E91" si="75">C89+D89</f>
        <v>0</v>
      </c>
      <c r="F89" s="21">
        <f t="shared" si="74"/>
        <v>0</v>
      </c>
      <c r="G89" s="21">
        <f t="shared" si="74"/>
        <v>0</v>
      </c>
      <c r="H89" s="22">
        <f t="shared" si="74"/>
        <v>0</v>
      </c>
      <c r="I89" s="3">
        <f t="shared" si="66"/>
        <v>0</v>
      </c>
    </row>
    <row r="90" spans="1:9" s="2" customFormat="1" hidden="1" x14ac:dyDescent="0.2">
      <c r="A90" s="20" t="s">
        <v>40</v>
      </c>
      <c r="B90" s="61" t="s">
        <v>52</v>
      </c>
      <c r="C90" s="21">
        <v>0</v>
      </c>
      <c r="D90" s="21">
        <f t="shared" si="74"/>
        <v>0</v>
      </c>
      <c r="E90" s="21">
        <f t="shared" si="75"/>
        <v>0</v>
      </c>
      <c r="F90" s="21">
        <f t="shared" si="74"/>
        <v>0</v>
      </c>
      <c r="G90" s="21">
        <f t="shared" si="74"/>
        <v>0</v>
      </c>
      <c r="H90" s="22">
        <f t="shared" si="74"/>
        <v>0</v>
      </c>
      <c r="I90" s="3">
        <f t="shared" si="66"/>
        <v>0</v>
      </c>
    </row>
    <row r="91" spans="1:9" s="2" customFormat="1" hidden="1" x14ac:dyDescent="0.2">
      <c r="A91" s="20" t="s">
        <v>42</v>
      </c>
      <c r="B91" s="61" t="s">
        <v>53</v>
      </c>
      <c r="C91" s="21">
        <v>0</v>
      </c>
      <c r="D91" s="21">
        <f t="shared" si="74"/>
        <v>0</v>
      </c>
      <c r="E91" s="21">
        <f t="shared" si="75"/>
        <v>0</v>
      </c>
      <c r="F91" s="21">
        <f t="shared" si="74"/>
        <v>0</v>
      </c>
      <c r="G91" s="21">
        <f t="shared" si="74"/>
        <v>0</v>
      </c>
      <c r="H91" s="22">
        <f t="shared" si="74"/>
        <v>0</v>
      </c>
      <c r="I91" s="3">
        <f t="shared" si="66"/>
        <v>0</v>
      </c>
    </row>
    <row r="92" spans="1:9" s="2" customFormat="1" hidden="1" x14ac:dyDescent="0.2">
      <c r="A92" s="83"/>
      <c r="B92" s="95"/>
      <c r="C92" s="21"/>
      <c r="D92" s="21"/>
      <c r="E92" s="21"/>
      <c r="F92" s="21"/>
      <c r="G92" s="21"/>
      <c r="H92" s="22"/>
      <c r="I92" s="3">
        <f t="shared" si="66"/>
        <v>0</v>
      </c>
    </row>
    <row r="93" spans="1:9" s="2" customFormat="1" hidden="1" x14ac:dyDescent="0.2">
      <c r="A93" s="26" t="s">
        <v>54</v>
      </c>
      <c r="B93" s="63" t="s">
        <v>55</v>
      </c>
      <c r="C93" s="24">
        <v>0</v>
      </c>
      <c r="D93" s="24">
        <f t="shared" ref="D93" si="76">D140</f>
        <v>0</v>
      </c>
      <c r="E93" s="24">
        <f>C93+D93</f>
        <v>0</v>
      </c>
      <c r="F93" s="24">
        <f t="shared" ref="F93:H93" si="77">F140</f>
        <v>0</v>
      </c>
      <c r="G93" s="24">
        <f t="shared" si="77"/>
        <v>0</v>
      </c>
      <c r="H93" s="25">
        <f t="shared" si="77"/>
        <v>0</v>
      </c>
      <c r="I93" s="3">
        <f t="shared" si="66"/>
        <v>0</v>
      </c>
    </row>
    <row r="94" spans="1:9" s="2" customFormat="1" hidden="1" x14ac:dyDescent="0.2">
      <c r="A94" s="85"/>
      <c r="B94" s="96"/>
      <c r="C94" s="86"/>
      <c r="D94" s="86"/>
      <c r="E94" s="86"/>
      <c r="F94" s="86"/>
      <c r="G94" s="86"/>
      <c r="H94" s="87"/>
      <c r="I94" s="3">
        <f t="shared" si="66"/>
        <v>0</v>
      </c>
    </row>
    <row r="95" spans="1:9" s="6" customFormat="1" ht="25.5" hidden="1" x14ac:dyDescent="0.2">
      <c r="A95" s="77" t="s">
        <v>94</v>
      </c>
      <c r="B95" s="78"/>
      <c r="C95" s="79">
        <f t="shared" ref="C95:H95" si="78">C96</f>
        <v>0</v>
      </c>
      <c r="D95" s="79">
        <f t="shared" si="78"/>
        <v>0</v>
      </c>
      <c r="E95" s="79">
        <f t="shared" si="78"/>
        <v>0</v>
      </c>
      <c r="F95" s="79">
        <f t="shared" si="78"/>
        <v>0</v>
      </c>
      <c r="G95" s="79">
        <f t="shared" si="78"/>
        <v>0</v>
      </c>
      <c r="H95" s="80">
        <f t="shared" si="78"/>
        <v>0</v>
      </c>
      <c r="I95" s="19">
        <f t="shared" si="66"/>
        <v>0</v>
      </c>
    </row>
    <row r="96" spans="1:9" s="40" customFormat="1" hidden="1" x14ac:dyDescent="0.2">
      <c r="A96" s="73" t="s">
        <v>61</v>
      </c>
      <c r="B96" s="74"/>
      <c r="C96" s="75">
        <f t="shared" ref="C96" si="79">SUM(C97,C98,C99,C100)</f>
        <v>0</v>
      </c>
      <c r="D96" s="75">
        <f t="shared" ref="D96:H96" si="80">SUM(D97,D98,D99,D100)</f>
        <v>0</v>
      </c>
      <c r="E96" s="75">
        <f t="shared" si="80"/>
        <v>0</v>
      </c>
      <c r="F96" s="75">
        <f t="shared" si="80"/>
        <v>0</v>
      </c>
      <c r="G96" s="75">
        <f t="shared" si="80"/>
        <v>0</v>
      </c>
      <c r="H96" s="76">
        <f t="shared" si="80"/>
        <v>0</v>
      </c>
      <c r="I96" s="39">
        <f t="shared" si="66"/>
        <v>0</v>
      </c>
    </row>
    <row r="97" spans="1:9" s="2" customFormat="1" hidden="1" x14ac:dyDescent="0.2">
      <c r="A97" s="20" t="s">
        <v>6</v>
      </c>
      <c r="B97" s="48"/>
      <c r="C97" s="101"/>
      <c r="D97" s="21"/>
      <c r="E97" s="21">
        <f>SUM(C97,D97)</f>
        <v>0</v>
      </c>
      <c r="F97" s="21"/>
      <c r="G97" s="21"/>
      <c r="H97" s="22"/>
      <c r="I97" s="3">
        <f t="shared" si="66"/>
        <v>0</v>
      </c>
    </row>
    <row r="98" spans="1:9" s="2" customFormat="1" hidden="1" x14ac:dyDescent="0.2">
      <c r="A98" s="20" t="s">
        <v>7</v>
      </c>
      <c r="B98" s="94"/>
      <c r="C98" s="21">
        <v>0</v>
      </c>
      <c r="D98" s="21"/>
      <c r="E98" s="21">
        <f t="shared" ref="E98:E99" si="81">SUM(C98,D98)</f>
        <v>0</v>
      </c>
      <c r="F98" s="21"/>
      <c r="G98" s="21"/>
      <c r="H98" s="22"/>
      <c r="I98" s="3">
        <f t="shared" si="66"/>
        <v>0</v>
      </c>
    </row>
    <row r="99" spans="1:9" s="2" customFormat="1" ht="38.25" hidden="1" x14ac:dyDescent="0.2">
      <c r="A99" s="20" t="s">
        <v>8</v>
      </c>
      <c r="B99" s="48">
        <v>420269</v>
      </c>
      <c r="C99" s="21"/>
      <c r="D99" s="21"/>
      <c r="E99" s="21">
        <f t="shared" si="81"/>
        <v>0</v>
      </c>
      <c r="F99" s="21"/>
      <c r="G99" s="21"/>
      <c r="H99" s="22"/>
      <c r="I99" s="3">
        <f t="shared" si="66"/>
        <v>0</v>
      </c>
    </row>
    <row r="100" spans="1:9" s="2" customFormat="1" ht="25.5" hidden="1" x14ac:dyDescent="0.2">
      <c r="A100" s="23" t="s">
        <v>9</v>
      </c>
      <c r="B100" s="49" t="s">
        <v>10</v>
      </c>
      <c r="C100" s="24">
        <f t="shared" ref="C100:H100" si="82">SUM(C101,C105,C109)</f>
        <v>0</v>
      </c>
      <c r="D100" s="24">
        <f t="shared" si="82"/>
        <v>0</v>
      </c>
      <c r="E100" s="24">
        <f t="shared" si="82"/>
        <v>0</v>
      </c>
      <c r="F100" s="24">
        <f t="shared" si="82"/>
        <v>0</v>
      </c>
      <c r="G100" s="24">
        <f t="shared" si="82"/>
        <v>0</v>
      </c>
      <c r="H100" s="25">
        <f t="shared" si="82"/>
        <v>0</v>
      </c>
      <c r="I100" s="3">
        <f t="shared" si="66"/>
        <v>0</v>
      </c>
    </row>
    <row r="101" spans="1:9" s="2" customFormat="1" hidden="1" x14ac:dyDescent="0.2">
      <c r="A101" s="26" t="s">
        <v>11</v>
      </c>
      <c r="B101" s="50" t="s">
        <v>12</v>
      </c>
      <c r="C101" s="24">
        <v>0</v>
      </c>
      <c r="D101" s="24">
        <f t="shared" ref="D101:H101" si="83">SUM(D102:D104)</f>
        <v>0</v>
      </c>
      <c r="E101" s="24">
        <f t="shared" si="83"/>
        <v>0</v>
      </c>
      <c r="F101" s="24">
        <f t="shared" si="83"/>
        <v>0</v>
      </c>
      <c r="G101" s="24">
        <f t="shared" si="83"/>
        <v>0</v>
      </c>
      <c r="H101" s="25">
        <f t="shared" si="83"/>
        <v>0</v>
      </c>
      <c r="I101" s="3">
        <f t="shared" si="66"/>
        <v>0</v>
      </c>
    </row>
    <row r="102" spans="1:9" s="2" customFormat="1" hidden="1" x14ac:dyDescent="0.2">
      <c r="A102" s="27" t="s">
        <v>13</v>
      </c>
      <c r="B102" s="51" t="s">
        <v>14</v>
      </c>
      <c r="C102" s="21">
        <v>0</v>
      </c>
      <c r="D102" s="21"/>
      <c r="E102" s="21">
        <f t="shared" ref="E102:E104" si="84">SUM(C102,D102)</f>
        <v>0</v>
      </c>
      <c r="F102" s="21"/>
      <c r="G102" s="21"/>
      <c r="H102" s="22"/>
      <c r="I102" s="3">
        <f t="shared" si="66"/>
        <v>0</v>
      </c>
    </row>
    <row r="103" spans="1:9" s="2" customFormat="1" hidden="1" x14ac:dyDescent="0.2">
      <c r="A103" s="27" t="s">
        <v>15</v>
      </c>
      <c r="B103" s="52" t="s">
        <v>16</v>
      </c>
      <c r="C103" s="21">
        <v>0</v>
      </c>
      <c r="D103" s="21"/>
      <c r="E103" s="21">
        <f t="shared" si="84"/>
        <v>0</v>
      </c>
      <c r="F103" s="21"/>
      <c r="G103" s="21"/>
      <c r="H103" s="22"/>
      <c r="I103" s="3">
        <f t="shared" si="66"/>
        <v>0</v>
      </c>
    </row>
    <row r="104" spans="1:9" s="2" customFormat="1" hidden="1" x14ac:dyDescent="0.2">
      <c r="A104" s="27" t="s">
        <v>17</v>
      </c>
      <c r="B104" s="52" t="s">
        <v>18</v>
      </c>
      <c r="C104" s="21">
        <v>0</v>
      </c>
      <c r="D104" s="21"/>
      <c r="E104" s="21">
        <f t="shared" si="84"/>
        <v>0</v>
      </c>
      <c r="F104" s="21"/>
      <c r="G104" s="21"/>
      <c r="H104" s="22"/>
      <c r="I104" s="3">
        <f t="shared" si="66"/>
        <v>0</v>
      </c>
    </row>
    <row r="105" spans="1:9" s="2" customFormat="1" hidden="1" x14ac:dyDescent="0.2">
      <c r="A105" s="26" t="s">
        <v>19</v>
      </c>
      <c r="B105" s="53" t="s">
        <v>20</v>
      </c>
      <c r="C105" s="24">
        <f t="shared" ref="C105:H105" si="85">SUM(C106:C108)</f>
        <v>0</v>
      </c>
      <c r="D105" s="24">
        <f t="shared" si="85"/>
        <v>0</v>
      </c>
      <c r="E105" s="24">
        <f t="shared" si="85"/>
        <v>0</v>
      </c>
      <c r="F105" s="24">
        <f t="shared" si="85"/>
        <v>0</v>
      </c>
      <c r="G105" s="24">
        <f t="shared" si="85"/>
        <v>0</v>
      </c>
      <c r="H105" s="25">
        <f t="shared" si="85"/>
        <v>0</v>
      </c>
      <c r="I105" s="3">
        <f t="shared" si="66"/>
        <v>0</v>
      </c>
    </row>
    <row r="106" spans="1:9" s="2" customFormat="1" hidden="1" x14ac:dyDescent="0.2">
      <c r="A106" s="27" t="s">
        <v>13</v>
      </c>
      <c r="B106" s="52" t="s">
        <v>21</v>
      </c>
      <c r="C106" s="21"/>
      <c r="D106" s="21"/>
      <c r="E106" s="21">
        <f t="shared" ref="E106:E108" si="86">SUM(C106,D106)</f>
        <v>0</v>
      </c>
      <c r="F106" s="21"/>
      <c r="G106" s="21"/>
      <c r="H106" s="22"/>
      <c r="I106" s="3">
        <f t="shared" si="66"/>
        <v>0</v>
      </c>
    </row>
    <row r="107" spans="1:9" s="2" customFormat="1" hidden="1" x14ac:dyDescent="0.2">
      <c r="A107" s="27" t="s">
        <v>15</v>
      </c>
      <c r="B107" s="52" t="s">
        <v>22</v>
      </c>
      <c r="C107" s="21">
        <v>0</v>
      </c>
      <c r="D107" s="21"/>
      <c r="E107" s="21">
        <f t="shared" si="86"/>
        <v>0</v>
      </c>
      <c r="F107" s="21"/>
      <c r="G107" s="21"/>
      <c r="H107" s="22"/>
      <c r="I107" s="3">
        <f t="shared" si="66"/>
        <v>0</v>
      </c>
    </row>
    <row r="108" spans="1:9" s="2" customFormat="1" hidden="1" x14ac:dyDescent="0.2">
      <c r="A108" s="27" t="s">
        <v>17</v>
      </c>
      <c r="B108" s="52" t="s">
        <v>23</v>
      </c>
      <c r="C108" s="21">
        <v>0</v>
      </c>
      <c r="D108" s="21"/>
      <c r="E108" s="21">
        <f t="shared" si="86"/>
        <v>0</v>
      </c>
      <c r="F108" s="21"/>
      <c r="G108" s="21"/>
      <c r="H108" s="22"/>
      <c r="I108" s="3">
        <f t="shared" si="66"/>
        <v>0</v>
      </c>
    </row>
    <row r="109" spans="1:9" s="2" customFormat="1" hidden="1" x14ac:dyDescent="0.2">
      <c r="A109" s="26" t="s">
        <v>24</v>
      </c>
      <c r="B109" s="53" t="s">
        <v>25</v>
      </c>
      <c r="C109" s="24">
        <v>0</v>
      </c>
      <c r="D109" s="24">
        <f t="shared" ref="D109:H109" si="87">SUM(D110:D112)</f>
        <v>0</v>
      </c>
      <c r="E109" s="24">
        <f t="shared" si="87"/>
        <v>0</v>
      </c>
      <c r="F109" s="24">
        <f t="shared" si="87"/>
        <v>0</v>
      </c>
      <c r="G109" s="24">
        <f t="shared" si="87"/>
        <v>0</v>
      </c>
      <c r="H109" s="25">
        <f t="shared" si="87"/>
        <v>0</v>
      </c>
      <c r="I109" s="3">
        <f t="shared" si="66"/>
        <v>0</v>
      </c>
    </row>
    <row r="110" spans="1:9" s="2" customFormat="1" hidden="1" x14ac:dyDescent="0.2">
      <c r="A110" s="27" t="s">
        <v>13</v>
      </c>
      <c r="B110" s="52" t="s">
        <v>26</v>
      </c>
      <c r="C110" s="21">
        <v>0</v>
      </c>
      <c r="D110" s="21"/>
      <c r="E110" s="21">
        <f t="shared" ref="E110:E112" si="88">SUM(C110,D110)</f>
        <v>0</v>
      </c>
      <c r="F110" s="21"/>
      <c r="G110" s="21"/>
      <c r="H110" s="22"/>
      <c r="I110" s="3">
        <f t="shared" si="66"/>
        <v>0</v>
      </c>
    </row>
    <row r="111" spans="1:9" s="2" customFormat="1" hidden="1" x14ac:dyDescent="0.2">
      <c r="A111" s="27" t="s">
        <v>15</v>
      </c>
      <c r="B111" s="52" t="s">
        <v>27</v>
      </c>
      <c r="C111" s="21">
        <v>0</v>
      </c>
      <c r="D111" s="21"/>
      <c r="E111" s="21">
        <f t="shared" si="88"/>
        <v>0</v>
      </c>
      <c r="F111" s="21"/>
      <c r="G111" s="21"/>
      <c r="H111" s="22"/>
      <c r="I111" s="3">
        <f t="shared" si="66"/>
        <v>0</v>
      </c>
    </row>
    <row r="112" spans="1:9" s="2" customFormat="1" hidden="1" x14ac:dyDescent="0.2">
      <c r="A112" s="27" t="s">
        <v>17</v>
      </c>
      <c r="B112" s="52" t="s">
        <v>28</v>
      </c>
      <c r="C112" s="21">
        <v>0</v>
      </c>
      <c r="D112" s="21"/>
      <c r="E112" s="21">
        <f t="shared" si="88"/>
        <v>0</v>
      </c>
      <c r="F112" s="21"/>
      <c r="G112" s="21"/>
      <c r="H112" s="22"/>
      <c r="I112" s="3">
        <f t="shared" si="66"/>
        <v>0</v>
      </c>
    </row>
    <row r="113" spans="1:9" s="40" customFormat="1" hidden="1" x14ac:dyDescent="0.2">
      <c r="A113" s="36" t="s">
        <v>80</v>
      </c>
      <c r="B113" s="65"/>
      <c r="C113" s="37">
        <f t="shared" ref="C113:H113" si="89">SUM(C114,C117,C140)</f>
        <v>0</v>
      </c>
      <c r="D113" s="37">
        <f t="shared" si="89"/>
        <v>0</v>
      </c>
      <c r="E113" s="37">
        <f t="shared" si="89"/>
        <v>0</v>
      </c>
      <c r="F113" s="37">
        <f t="shared" si="89"/>
        <v>0</v>
      </c>
      <c r="G113" s="37">
        <f t="shared" si="89"/>
        <v>0</v>
      </c>
      <c r="H113" s="38">
        <f t="shared" si="89"/>
        <v>0</v>
      </c>
      <c r="I113" s="39">
        <f t="shared" si="66"/>
        <v>0</v>
      </c>
    </row>
    <row r="114" spans="1:9" s="2" customFormat="1" hidden="1" x14ac:dyDescent="0.2">
      <c r="A114" s="31" t="s">
        <v>30</v>
      </c>
      <c r="B114" s="55">
        <v>20</v>
      </c>
      <c r="C114" s="24">
        <v>0</v>
      </c>
      <c r="D114" s="24">
        <f t="shared" ref="D114:H114" si="90">SUM(D115)</f>
        <v>0</v>
      </c>
      <c r="E114" s="24">
        <f t="shared" si="90"/>
        <v>0</v>
      </c>
      <c r="F114" s="24">
        <f t="shared" si="90"/>
        <v>0</v>
      </c>
      <c r="G114" s="24">
        <f t="shared" si="90"/>
        <v>0</v>
      </c>
      <c r="H114" s="25">
        <f t="shared" si="90"/>
        <v>0</v>
      </c>
      <c r="I114" s="3">
        <f t="shared" si="66"/>
        <v>0</v>
      </c>
    </row>
    <row r="115" spans="1:9" s="2" customFormat="1" hidden="1" x14ac:dyDescent="0.2">
      <c r="A115" s="27" t="s">
        <v>31</v>
      </c>
      <c r="B115" s="56" t="s">
        <v>32</v>
      </c>
      <c r="C115" s="21">
        <v>0</v>
      </c>
      <c r="D115" s="21"/>
      <c r="E115" s="21">
        <f>C115+D115</f>
        <v>0</v>
      </c>
      <c r="F115" s="21"/>
      <c r="G115" s="21"/>
      <c r="H115" s="22"/>
      <c r="I115" s="3">
        <f t="shared" si="66"/>
        <v>0</v>
      </c>
    </row>
    <row r="116" spans="1:9" s="2" customFormat="1" hidden="1" x14ac:dyDescent="0.2">
      <c r="A116" s="27"/>
      <c r="B116" s="51"/>
      <c r="C116" s="21"/>
      <c r="D116" s="21"/>
      <c r="E116" s="21"/>
      <c r="F116" s="21"/>
      <c r="G116" s="21"/>
      <c r="H116" s="22"/>
      <c r="I116" s="3">
        <f t="shared" si="66"/>
        <v>0</v>
      </c>
    </row>
    <row r="117" spans="1:9" s="2" customFormat="1" ht="25.5" hidden="1" x14ac:dyDescent="0.2">
      <c r="A117" s="31" t="s">
        <v>33</v>
      </c>
      <c r="B117" s="57">
        <v>58</v>
      </c>
      <c r="C117" s="24">
        <f t="shared" ref="C117:H117" si="91">SUM(C118,C125,C132)</f>
        <v>0</v>
      </c>
      <c r="D117" s="24">
        <f t="shared" si="91"/>
        <v>0</v>
      </c>
      <c r="E117" s="24">
        <f t="shared" si="91"/>
        <v>0</v>
      </c>
      <c r="F117" s="24">
        <f t="shared" si="91"/>
        <v>0</v>
      </c>
      <c r="G117" s="24">
        <f t="shared" si="91"/>
        <v>0</v>
      </c>
      <c r="H117" s="25">
        <f t="shared" si="91"/>
        <v>0</v>
      </c>
      <c r="I117" s="3">
        <f t="shared" si="66"/>
        <v>0</v>
      </c>
    </row>
    <row r="118" spans="1:9" s="2" customFormat="1" hidden="1" x14ac:dyDescent="0.2">
      <c r="A118" s="31" t="s">
        <v>34</v>
      </c>
      <c r="B118" s="58" t="s">
        <v>35</v>
      </c>
      <c r="C118" s="24">
        <v>0</v>
      </c>
      <c r="D118" s="24">
        <f t="shared" ref="D118:H118" si="92">SUM(D122,D123,D124)</f>
        <v>0</v>
      </c>
      <c r="E118" s="24">
        <f t="shared" si="92"/>
        <v>0</v>
      </c>
      <c r="F118" s="24">
        <f t="shared" si="92"/>
        <v>0</v>
      </c>
      <c r="G118" s="24">
        <f t="shared" si="92"/>
        <v>0</v>
      </c>
      <c r="H118" s="25">
        <f t="shared" si="92"/>
        <v>0</v>
      </c>
      <c r="I118" s="3">
        <f t="shared" si="66"/>
        <v>0</v>
      </c>
    </row>
    <row r="119" spans="1:9" s="2" customFormat="1" hidden="1" x14ac:dyDescent="0.2">
      <c r="A119" s="32" t="s">
        <v>1</v>
      </c>
      <c r="B119" s="59"/>
      <c r="C119" s="24"/>
      <c r="D119" s="24"/>
      <c r="E119" s="24"/>
      <c r="F119" s="24"/>
      <c r="G119" s="24"/>
      <c r="H119" s="25"/>
      <c r="I119" s="3">
        <f t="shared" si="66"/>
        <v>0</v>
      </c>
    </row>
    <row r="120" spans="1:9" s="2" customFormat="1" hidden="1" x14ac:dyDescent="0.2">
      <c r="A120" s="32" t="s">
        <v>36</v>
      </c>
      <c r="B120" s="59"/>
      <c r="C120" s="24">
        <v>0</v>
      </c>
      <c r="D120" s="24">
        <f t="shared" ref="D120:H120" si="93">D122+D123+D124-D121</f>
        <v>0</v>
      </c>
      <c r="E120" s="24">
        <f t="shared" si="93"/>
        <v>0</v>
      </c>
      <c r="F120" s="24">
        <f t="shared" si="93"/>
        <v>0</v>
      </c>
      <c r="G120" s="24">
        <f t="shared" si="93"/>
        <v>0</v>
      </c>
      <c r="H120" s="25">
        <f t="shared" si="93"/>
        <v>0</v>
      </c>
      <c r="I120" s="3">
        <f t="shared" si="66"/>
        <v>0</v>
      </c>
    </row>
    <row r="121" spans="1:9" s="2" customFormat="1" hidden="1" x14ac:dyDescent="0.2">
      <c r="A121" s="32" t="s">
        <v>37</v>
      </c>
      <c r="B121" s="59"/>
      <c r="C121" s="24"/>
      <c r="D121" s="24"/>
      <c r="E121" s="24"/>
      <c r="F121" s="24"/>
      <c r="G121" s="24"/>
      <c r="H121" s="25"/>
      <c r="I121" s="3">
        <f t="shared" si="66"/>
        <v>0</v>
      </c>
    </row>
    <row r="122" spans="1:9" s="2" customFormat="1" hidden="1" x14ac:dyDescent="0.2">
      <c r="A122" s="20" t="s">
        <v>38</v>
      </c>
      <c r="B122" s="60" t="s">
        <v>39</v>
      </c>
      <c r="C122" s="21">
        <v>0</v>
      </c>
      <c r="D122" s="21"/>
      <c r="E122" s="21">
        <f t="shared" ref="E122:E124" si="94">C122+D122</f>
        <v>0</v>
      </c>
      <c r="F122" s="21"/>
      <c r="G122" s="21"/>
      <c r="H122" s="22"/>
      <c r="I122" s="3">
        <f t="shared" si="66"/>
        <v>0</v>
      </c>
    </row>
    <row r="123" spans="1:9" s="2" customFormat="1" hidden="1" x14ac:dyDescent="0.2">
      <c r="A123" s="20" t="s">
        <v>40</v>
      </c>
      <c r="B123" s="60" t="s">
        <v>41</v>
      </c>
      <c r="C123" s="21">
        <v>0</v>
      </c>
      <c r="D123" s="21"/>
      <c r="E123" s="21">
        <f t="shared" si="94"/>
        <v>0</v>
      </c>
      <c r="F123" s="21"/>
      <c r="G123" s="21"/>
      <c r="H123" s="22"/>
      <c r="I123" s="3">
        <f t="shared" si="66"/>
        <v>0</v>
      </c>
    </row>
    <row r="124" spans="1:9" s="2" customFormat="1" hidden="1" x14ac:dyDescent="0.2">
      <c r="A124" s="20" t="s">
        <v>42</v>
      </c>
      <c r="B124" s="61" t="s">
        <v>43</v>
      </c>
      <c r="C124" s="21">
        <v>0</v>
      </c>
      <c r="D124" s="21"/>
      <c r="E124" s="21">
        <f t="shared" si="94"/>
        <v>0</v>
      </c>
      <c r="F124" s="21"/>
      <c r="G124" s="21"/>
      <c r="H124" s="22"/>
      <c r="I124" s="3">
        <f t="shared" si="66"/>
        <v>0</v>
      </c>
    </row>
    <row r="125" spans="1:9" s="2" customFormat="1" hidden="1" x14ac:dyDescent="0.2">
      <c r="A125" s="31" t="s">
        <v>44</v>
      </c>
      <c r="B125" s="62" t="s">
        <v>45</v>
      </c>
      <c r="C125" s="24">
        <f t="shared" ref="C125:H125" si="95">SUM(C129,C130,C131)</f>
        <v>0</v>
      </c>
      <c r="D125" s="24">
        <f t="shared" si="95"/>
        <v>0</v>
      </c>
      <c r="E125" s="24">
        <f t="shared" si="95"/>
        <v>0</v>
      </c>
      <c r="F125" s="24">
        <f t="shared" si="95"/>
        <v>0</v>
      </c>
      <c r="G125" s="24">
        <f t="shared" si="95"/>
        <v>0</v>
      </c>
      <c r="H125" s="25">
        <f t="shared" si="95"/>
        <v>0</v>
      </c>
      <c r="I125" s="3">
        <f t="shared" si="66"/>
        <v>0</v>
      </c>
    </row>
    <row r="126" spans="1:9" s="2" customFormat="1" hidden="1" x14ac:dyDescent="0.2">
      <c r="A126" s="82" t="s">
        <v>1</v>
      </c>
      <c r="B126" s="62"/>
      <c r="C126" s="24"/>
      <c r="D126" s="24"/>
      <c r="E126" s="24"/>
      <c r="F126" s="24"/>
      <c r="G126" s="24"/>
      <c r="H126" s="25"/>
      <c r="I126" s="3">
        <f t="shared" si="66"/>
        <v>0</v>
      </c>
    </row>
    <row r="127" spans="1:9" s="2" customFormat="1" hidden="1" x14ac:dyDescent="0.2">
      <c r="A127" s="32" t="s">
        <v>36</v>
      </c>
      <c r="B127" s="59"/>
      <c r="C127" s="24">
        <f t="shared" ref="C127:H127" si="96">C129+C130+C131-C128</f>
        <v>0</v>
      </c>
      <c r="D127" s="24">
        <f t="shared" si="96"/>
        <v>0</v>
      </c>
      <c r="E127" s="24">
        <f t="shared" si="96"/>
        <v>0</v>
      </c>
      <c r="F127" s="24">
        <f t="shared" si="96"/>
        <v>0</v>
      </c>
      <c r="G127" s="24">
        <f t="shared" si="96"/>
        <v>0</v>
      </c>
      <c r="H127" s="25">
        <f t="shared" si="96"/>
        <v>0</v>
      </c>
      <c r="I127" s="3">
        <f t="shared" si="66"/>
        <v>0</v>
      </c>
    </row>
    <row r="128" spans="1:9" s="2" customFormat="1" hidden="1" x14ac:dyDescent="0.2">
      <c r="A128" s="32" t="s">
        <v>37</v>
      </c>
      <c r="B128" s="59"/>
      <c r="C128" s="24"/>
      <c r="D128" s="24"/>
      <c r="E128" s="24">
        <f t="shared" ref="E128:E131" si="97">C128+D128</f>
        <v>0</v>
      </c>
      <c r="F128" s="24"/>
      <c r="G128" s="24"/>
      <c r="H128" s="25"/>
      <c r="I128" s="3">
        <f t="shared" si="66"/>
        <v>0</v>
      </c>
    </row>
    <row r="129" spans="1:9" s="2" customFormat="1" hidden="1" x14ac:dyDescent="0.2">
      <c r="A129" s="20" t="s">
        <v>38</v>
      </c>
      <c r="B129" s="61" t="s">
        <v>46</v>
      </c>
      <c r="C129" s="21"/>
      <c r="D129" s="21"/>
      <c r="E129" s="21">
        <f t="shared" si="97"/>
        <v>0</v>
      </c>
      <c r="F129" s="21"/>
      <c r="G129" s="21"/>
      <c r="H129" s="22"/>
      <c r="I129" s="3">
        <f t="shared" si="66"/>
        <v>0</v>
      </c>
    </row>
    <row r="130" spans="1:9" s="2" customFormat="1" hidden="1" x14ac:dyDescent="0.2">
      <c r="A130" s="20" t="s">
        <v>40</v>
      </c>
      <c r="B130" s="61" t="s">
        <v>47</v>
      </c>
      <c r="C130" s="21"/>
      <c r="D130" s="21"/>
      <c r="E130" s="21">
        <f t="shared" si="97"/>
        <v>0</v>
      </c>
      <c r="F130" s="21"/>
      <c r="G130" s="21"/>
      <c r="H130" s="22"/>
      <c r="I130" s="3">
        <f t="shared" si="66"/>
        <v>0</v>
      </c>
    </row>
    <row r="131" spans="1:9" s="2" customFormat="1" hidden="1" x14ac:dyDescent="0.2">
      <c r="A131" s="20" t="s">
        <v>42</v>
      </c>
      <c r="B131" s="61" t="s">
        <v>48</v>
      </c>
      <c r="C131" s="21">
        <v>0</v>
      </c>
      <c r="D131" s="21"/>
      <c r="E131" s="21">
        <f t="shared" si="97"/>
        <v>0</v>
      </c>
      <c r="F131" s="21"/>
      <c r="G131" s="21"/>
      <c r="H131" s="22"/>
      <c r="I131" s="3">
        <f t="shared" si="66"/>
        <v>0</v>
      </c>
    </row>
    <row r="132" spans="1:9" s="2" customFormat="1" hidden="1" x14ac:dyDescent="0.2">
      <c r="A132" s="31" t="s">
        <v>49</v>
      </c>
      <c r="B132" s="63" t="s">
        <v>50</v>
      </c>
      <c r="C132" s="24">
        <v>0</v>
      </c>
      <c r="D132" s="24">
        <f t="shared" ref="D132:H132" si="98">SUM(D136,D137,D138)</f>
        <v>0</v>
      </c>
      <c r="E132" s="24">
        <f t="shared" si="98"/>
        <v>0</v>
      </c>
      <c r="F132" s="24">
        <f t="shared" si="98"/>
        <v>0</v>
      </c>
      <c r="G132" s="24">
        <f t="shared" si="98"/>
        <v>0</v>
      </c>
      <c r="H132" s="25">
        <f t="shared" si="98"/>
        <v>0</v>
      </c>
      <c r="I132" s="3">
        <f t="shared" si="66"/>
        <v>0</v>
      </c>
    </row>
    <row r="133" spans="1:9" s="2" customFormat="1" hidden="1" x14ac:dyDescent="0.2">
      <c r="A133" s="82" t="s">
        <v>1</v>
      </c>
      <c r="B133" s="63"/>
      <c r="C133" s="24"/>
      <c r="D133" s="24"/>
      <c r="E133" s="24"/>
      <c r="F133" s="24"/>
      <c r="G133" s="24"/>
      <c r="H133" s="25"/>
      <c r="I133" s="3">
        <f t="shared" si="66"/>
        <v>0</v>
      </c>
    </row>
    <row r="134" spans="1:9" s="2" customFormat="1" hidden="1" x14ac:dyDescent="0.2">
      <c r="A134" s="32" t="s">
        <v>36</v>
      </c>
      <c r="B134" s="59"/>
      <c r="C134" s="24">
        <v>0</v>
      </c>
      <c r="D134" s="24">
        <f t="shared" ref="D134:H134" si="99">D136+D137+D138-D135</f>
        <v>0</v>
      </c>
      <c r="E134" s="24">
        <f t="shared" si="99"/>
        <v>0</v>
      </c>
      <c r="F134" s="24">
        <f t="shared" si="99"/>
        <v>0</v>
      </c>
      <c r="G134" s="24">
        <f t="shared" si="99"/>
        <v>0</v>
      </c>
      <c r="H134" s="25">
        <f t="shared" si="99"/>
        <v>0</v>
      </c>
      <c r="I134" s="3">
        <f t="shared" si="66"/>
        <v>0</v>
      </c>
    </row>
    <row r="135" spans="1:9" s="2" customFormat="1" hidden="1" x14ac:dyDescent="0.2">
      <c r="A135" s="32" t="s">
        <v>37</v>
      </c>
      <c r="B135" s="59"/>
      <c r="C135" s="24"/>
      <c r="D135" s="24"/>
      <c r="E135" s="24"/>
      <c r="F135" s="24"/>
      <c r="G135" s="24"/>
      <c r="H135" s="25"/>
      <c r="I135" s="3">
        <f t="shared" si="66"/>
        <v>0</v>
      </c>
    </row>
    <row r="136" spans="1:9" s="2" customFormat="1" hidden="1" x14ac:dyDescent="0.2">
      <c r="A136" s="20" t="s">
        <v>38</v>
      </c>
      <c r="B136" s="61" t="s">
        <v>51</v>
      </c>
      <c r="C136" s="21">
        <v>0</v>
      </c>
      <c r="D136" s="21"/>
      <c r="E136" s="21">
        <f t="shared" ref="E136:E138" si="100">C136+D136</f>
        <v>0</v>
      </c>
      <c r="F136" s="21"/>
      <c r="G136" s="21"/>
      <c r="H136" s="22"/>
      <c r="I136" s="3">
        <f t="shared" si="66"/>
        <v>0</v>
      </c>
    </row>
    <row r="137" spans="1:9" s="2" customFormat="1" hidden="1" x14ac:dyDescent="0.2">
      <c r="A137" s="20" t="s">
        <v>40</v>
      </c>
      <c r="B137" s="61" t="s">
        <v>52</v>
      </c>
      <c r="C137" s="21">
        <v>0</v>
      </c>
      <c r="D137" s="21"/>
      <c r="E137" s="21">
        <f t="shared" si="100"/>
        <v>0</v>
      </c>
      <c r="F137" s="21"/>
      <c r="G137" s="21"/>
      <c r="H137" s="22"/>
      <c r="I137" s="3">
        <f t="shared" si="66"/>
        <v>0</v>
      </c>
    </row>
    <row r="138" spans="1:9" s="2" customFormat="1" hidden="1" x14ac:dyDescent="0.2">
      <c r="A138" s="20" t="s">
        <v>42</v>
      </c>
      <c r="B138" s="61" t="s">
        <v>53</v>
      </c>
      <c r="C138" s="21">
        <v>0</v>
      </c>
      <c r="D138" s="21"/>
      <c r="E138" s="21">
        <f t="shared" si="100"/>
        <v>0</v>
      </c>
      <c r="F138" s="21"/>
      <c r="G138" s="21"/>
      <c r="H138" s="22"/>
      <c r="I138" s="3">
        <f t="shared" si="66"/>
        <v>0</v>
      </c>
    </row>
    <row r="139" spans="1:9" s="2" customFormat="1" hidden="1" x14ac:dyDescent="0.2">
      <c r="A139" s="83"/>
      <c r="B139" s="95"/>
      <c r="C139" s="21"/>
      <c r="D139" s="21"/>
      <c r="E139" s="21"/>
      <c r="F139" s="21"/>
      <c r="G139" s="21"/>
      <c r="H139" s="22"/>
      <c r="I139" s="3">
        <f t="shared" si="66"/>
        <v>0</v>
      </c>
    </row>
    <row r="140" spans="1:9" s="2" customFormat="1" hidden="1" x14ac:dyDescent="0.2">
      <c r="A140" s="26" t="s">
        <v>54</v>
      </c>
      <c r="B140" s="63" t="s">
        <v>55</v>
      </c>
      <c r="C140" s="24">
        <v>0</v>
      </c>
      <c r="D140" s="24"/>
      <c r="E140" s="24">
        <f>C140+D140</f>
        <v>0</v>
      </c>
      <c r="F140" s="24"/>
      <c r="G140" s="24"/>
      <c r="H140" s="25"/>
      <c r="I140" s="3">
        <f t="shared" si="66"/>
        <v>0</v>
      </c>
    </row>
    <row r="141" spans="1:9" s="2" customFormat="1" hidden="1" x14ac:dyDescent="0.2">
      <c r="A141" s="83"/>
      <c r="B141" s="95"/>
      <c r="C141" s="21"/>
      <c r="D141" s="21"/>
      <c r="E141" s="21"/>
      <c r="F141" s="21"/>
      <c r="G141" s="21"/>
      <c r="H141" s="22"/>
      <c r="I141" s="3">
        <f t="shared" si="66"/>
        <v>0</v>
      </c>
    </row>
    <row r="142" spans="1:9" s="2" customFormat="1" hidden="1" x14ac:dyDescent="0.2">
      <c r="A142" s="26" t="s">
        <v>56</v>
      </c>
      <c r="B142" s="63"/>
      <c r="C142" s="24">
        <v>0</v>
      </c>
      <c r="D142" s="24">
        <f t="shared" ref="D142:H142" si="101">D95-D113</f>
        <v>0</v>
      </c>
      <c r="E142" s="24">
        <f t="shared" si="101"/>
        <v>0</v>
      </c>
      <c r="F142" s="24">
        <f t="shared" si="101"/>
        <v>0</v>
      </c>
      <c r="G142" s="24">
        <f t="shared" si="101"/>
        <v>0</v>
      </c>
      <c r="H142" s="25">
        <f t="shared" si="101"/>
        <v>0</v>
      </c>
      <c r="I142" s="3">
        <f t="shared" si="66"/>
        <v>0</v>
      </c>
    </row>
    <row r="143" spans="1:9" s="2" customFormat="1" hidden="1" x14ac:dyDescent="0.2">
      <c r="A143" s="81"/>
      <c r="B143" s="95"/>
      <c r="C143" s="21"/>
      <c r="D143" s="21"/>
      <c r="E143" s="21"/>
      <c r="F143" s="21"/>
      <c r="G143" s="21"/>
      <c r="H143" s="22"/>
      <c r="I143" s="3">
        <f t="shared" si="66"/>
        <v>0</v>
      </c>
    </row>
    <row r="144" spans="1:9" s="142" customFormat="1" x14ac:dyDescent="0.2">
      <c r="A144" s="144" t="s">
        <v>62</v>
      </c>
      <c r="B144" s="145" t="s">
        <v>2</v>
      </c>
      <c r="C144" s="146">
        <f t="shared" ref="C144" si="102">SUM(C175,C224,C273)</f>
        <v>20012.900000000001</v>
      </c>
      <c r="D144" s="146">
        <f t="shared" ref="D144:H144" si="103">SUM(D175,D224,D273)</f>
        <v>0</v>
      </c>
      <c r="E144" s="146">
        <f t="shared" si="103"/>
        <v>20012.900000000001</v>
      </c>
      <c r="F144" s="146">
        <f t="shared" si="103"/>
        <v>94277.200000000012</v>
      </c>
      <c r="G144" s="146">
        <f t="shared" si="103"/>
        <v>0</v>
      </c>
      <c r="H144" s="147">
        <f t="shared" si="103"/>
        <v>0</v>
      </c>
      <c r="I144" s="137">
        <f t="shared" ref="I144:I209" si="104">SUM(E144:H144)</f>
        <v>114290.1</v>
      </c>
    </row>
    <row r="145" spans="1:9" x14ac:dyDescent="0.2">
      <c r="A145" s="148" t="s">
        <v>80</v>
      </c>
      <c r="B145" s="149"/>
      <c r="C145" s="150">
        <f t="shared" ref="C145" si="105">SUM(C146,C150,C173)</f>
        <v>20012.900000000001</v>
      </c>
      <c r="D145" s="150">
        <f t="shared" ref="D145:H145" si="106">SUM(D146,D150,D173)</f>
        <v>0</v>
      </c>
      <c r="E145" s="150">
        <f t="shared" si="106"/>
        <v>20012.900000000001</v>
      </c>
      <c r="F145" s="150">
        <f t="shared" si="106"/>
        <v>94277.200000000012</v>
      </c>
      <c r="G145" s="150">
        <f t="shared" si="106"/>
        <v>0</v>
      </c>
      <c r="H145" s="151">
        <f t="shared" si="106"/>
        <v>0</v>
      </c>
      <c r="I145" s="119">
        <f t="shared" si="104"/>
        <v>114290.1</v>
      </c>
    </row>
    <row r="146" spans="1:9" x14ac:dyDescent="0.2">
      <c r="A146" s="31" t="s">
        <v>30</v>
      </c>
      <c r="B146" s="55">
        <v>20</v>
      </c>
      <c r="C146" s="24">
        <f>SUM(C147:C148)</f>
        <v>7</v>
      </c>
      <c r="D146" s="24">
        <f t="shared" ref="D146:H146" si="107">SUM(D147:D148)</f>
        <v>0</v>
      </c>
      <c r="E146" s="24">
        <f t="shared" si="107"/>
        <v>7</v>
      </c>
      <c r="F146" s="24">
        <f t="shared" si="107"/>
        <v>0</v>
      </c>
      <c r="G146" s="24">
        <f t="shared" si="107"/>
        <v>0</v>
      </c>
      <c r="H146" s="25">
        <f t="shared" si="107"/>
        <v>0</v>
      </c>
      <c r="I146" s="119">
        <f t="shared" si="104"/>
        <v>7</v>
      </c>
    </row>
    <row r="147" spans="1:9" x14ac:dyDescent="0.2">
      <c r="A147" s="27" t="s">
        <v>124</v>
      </c>
      <c r="B147" s="56" t="s">
        <v>121</v>
      </c>
      <c r="C147" s="101">
        <f>SUM(C195)</f>
        <v>3</v>
      </c>
      <c r="D147" s="101">
        <f t="shared" ref="D147:H147" si="108">SUM(D195)</f>
        <v>0</v>
      </c>
      <c r="E147" s="101">
        <f t="shared" si="108"/>
        <v>3</v>
      </c>
      <c r="F147" s="101">
        <f t="shared" si="108"/>
        <v>0</v>
      </c>
      <c r="G147" s="101">
        <f t="shared" si="108"/>
        <v>0</v>
      </c>
      <c r="H147" s="143">
        <f t="shared" si="108"/>
        <v>0</v>
      </c>
      <c r="I147" s="119">
        <f t="shared" ref="I147" si="109">SUM(E147:H147)</f>
        <v>3</v>
      </c>
    </row>
    <row r="148" spans="1:9" x14ac:dyDescent="0.2">
      <c r="A148" s="27" t="s">
        <v>31</v>
      </c>
      <c r="B148" s="56" t="s">
        <v>32</v>
      </c>
      <c r="C148" s="101">
        <f>SUM(C196,C244,C293)</f>
        <v>4</v>
      </c>
      <c r="D148" s="101">
        <f t="shared" ref="D148:H148" si="110">SUM(D196,D244,D293)</f>
        <v>0</v>
      </c>
      <c r="E148" s="101">
        <f t="shared" si="110"/>
        <v>4</v>
      </c>
      <c r="F148" s="101">
        <f t="shared" si="110"/>
        <v>0</v>
      </c>
      <c r="G148" s="101">
        <f t="shared" si="110"/>
        <v>0</v>
      </c>
      <c r="H148" s="143">
        <f t="shared" si="110"/>
        <v>0</v>
      </c>
      <c r="I148" s="119">
        <f t="shared" si="104"/>
        <v>4</v>
      </c>
    </row>
    <row r="149" spans="1:9" s="2" customFormat="1" hidden="1" x14ac:dyDescent="0.2">
      <c r="A149" s="27"/>
      <c r="B149" s="51"/>
      <c r="C149" s="21"/>
      <c r="D149" s="21"/>
      <c r="E149" s="21"/>
      <c r="F149" s="21"/>
      <c r="G149" s="21"/>
      <c r="H149" s="22"/>
      <c r="I149" s="3">
        <f t="shared" si="104"/>
        <v>0</v>
      </c>
    </row>
    <row r="150" spans="1:9" ht="25.5" x14ac:dyDescent="0.2">
      <c r="A150" s="31" t="s">
        <v>33</v>
      </c>
      <c r="B150" s="57">
        <v>58</v>
      </c>
      <c r="C150" s="24">
        <f t="shared" ref="C150" si="111">SUM(C151,C158,C165)</f>
        <v>20005.900000000001</v>
      </c>
      <c r="D150" s="24">
        <f t="shared" ref="D150:H150" si="112">SUM(D151,D158,D165)</f>
        <v>0</v>
      </c>
      <c r="E150" s="24">
        <f t="shared" si="112"/>
        <v>20005.900000000001</v>
      </c>
      <c r="F150" s="24">
        <f t="shared" si="112"/>
        <v>94277.200000000012</v>
      </c>
      <c r="G150" s="24">
        <f t="shared" si="112"/>
        <v>0</v>
      </c>
      <c r="H150" s="25">
        <f t="shared" si="112"/>
        <v>0</v>
      </c>
      <c r="I150" s="119">
        <f t="shared" si="104"/>
        <v>114283.1</v>
      </c>
    </row>
    <row r="151" spans="1:9" x14ac:dyDescent="0.2">
      <c r="A151" s="31" t="s">
        <v>34</v>
      </c>
      <c r="B151" s="58" t="s">
        <v>35</v>
      </c>
      <c r="C151" s="24">
        <f t="shared" ref="C151" si="113">SUM(C155,C156,C157)</f>
        <v>20005.900000000001</v>
      </c>
      <c r="D151" s="24">
        <f t="shared" ref="D151:H151" si="114">SUM(D155,D156,D157)</f>
        <v>0</v>
      </c>
      <c r="E151" s="24">
        <f t="shared" si="114"/>
        <v>20005.900000000001</v>
      </c>
      <c r="F151" s="24">
        <f t="shared" si="114"/>
        <v>94277.200000000012</v>
      </c>
      <c r="G151" s="24">
        <f t="shared" si="114"/>
        <v>0</v>
      </c>
      <c r="H151" s="25">
        <f t="shared" si="114"/>
        <v>0</v>
      </c>
      <c r="I151" s="119">
        <f t="shared" si="104"/>
        <v>114283.1</v>
      </c>
    </row>
    <row r="152" spans="1:9" s="2" customFormat="1" hidden="1" x14ac:dyDescent="0.2">
      <c r="A152" s="32" t="s">
        <v>1</v>
      </c>
      <c r="B152" s="59"/>
      <c r="C152" s="24"/>
      <c r="D152" s="24"/>
      <c r="E152" s="24"/>
      <c r="F152" s="24"/>
      <c r="G152" s="24"/>
      <c r="H152" s="25"/>
      <c r="I152" s="3">
        <f t="shared" si="104"/>
        <v>0</v>
      </c>
    </row>
    <row r="153" spans="1:9" x14ac:dyDescent="0.2">
      <c r="A153" s="32" t="s">
        <v>36</v>
      </c>
      <c r="B153" s="59"/>
      <c r="C153" s="24">
        <f t="shared" ref="C153" si="115">C155+C156+C157-C154</f>
        <v>47.400000000001455</v>
      </c>
      <c r="D153" s="24">
        <f t="shared" ref="D153:H153" si="116">D155+D156+D157-D154</f>
        <v>0</v>
      </c>
      <c r="E153" s="24">
        <f t="shared" si="116"/>
        <v>47.400000000001455</v>
      </c>
      <c r="F153" s="24">
        <f t="shared" si="116"/>
        <v>0</v>
      </c>
      <c r="G153" s="24">
        <f t="shared" si="116"/>
        <v>0</v>
      </c>
      <c r="H153" s="25">
        <f t="shared" si="116"/>
        <v>0</v>
      </c>
      <c r="I153" s="119">
        <f t="shared" si="104"/>
        <v>47.400000000001455</v>
      </c>
    </row>
    <row r="154" spans="1:9" x14ac:dyDescent="0.2">
      <c r="A154" s="32" t="s">
        <v>37</v>
      </c>
      <c r="B154" s="59"/>
      <c r="C154" s="24">
        <f t="shared" ref="C154" si="117">SUM(C202,C250,C299)</f>
        <v>19958.5</v>
      </c>
      <c r="D154" s="24">
        <f t="shared" ref="D154:H157" si="118">SUM(D202,D250,D299)</f>
        <v>0</v>
      </c>
      <c r="E154" s="24">
        <f t="shared" si="118"/>
        <v>19958.5</v>
      </c>
      <c r="F154" s="24">
        <f t="shared" si="118"/>
        <v>94277.2</v>
      </c>
      <c r="G154" s="24">
        <f t="shared" si="118"/>
        <v>0</v>
      </c>
      <c r="H154" s="25">
        <f t="shared" si="118"/>
        <v>0</v>
      </c>
      <c r="I154" s="119">
        <f t="shared" si="104"/>
        <v>114235.7</v>
      </c>
    </row>
    <row r="155" spans="1:9" x14ac:dyDescent="0.2">
      <c r="A155" s="20" t="s">
        <v>38</v>
      </c>
      <c r="B155" s="60" t="s">
        <v>39</v>
      </c>
      <c r="C155" s="101">
        <f t="shared" ref="C155" si="119">SUM(C203,C251,C300)</f>
        <v>5488.3</v>
      </c>
      <c r="D155" s="101">
        <f t="shared" si="118"/>
        <v>0</v>
      </c>
      <c r="E155" s="101">
        <f t="shared" ref="E155:E157" si="120">C155+D155</f>
        <v>5488.3</v>
      </c>
      <c r="F155" s="101">
        <f t="shared" si="118"/>
        <v>53822.9</v>
      </c>
      <c r="G155" s="101">
        <f t="shared" si="118"/>
        <v>0</v>
      </c>
      <c r="H155" s="143">
        <f t="shared" si="118"/>
        <v>0</v>
      </c>
      <c r="I155" s="119">
        <f t="shared" si="104"/>
        <v>59311.200000000004</v>
      </c>
    </row>
    <row r="156" spans="1:9" x14ac:dyDescent="0.2">
      <c r="A156" s="20" t="s">
        <v>40</v>
      </c>
      <c r="B156" s="60" t="s">
        <v>41</v>
      </c>
      <c r="C156" s="101">
        <f t="shared" ref="C156" si="121">SUM(C204,C252,C301)</f>
        <v>7341.3</v>
      </c>
      <c r="D156" s="101">
        <f t="shared" si="118"/>
        <v>0</v>
      </c>
      <c r="E156" s="101">
        <f t="shared" si="120"/>
        <v>7341.3</v>
      </c>
      <c r="F156" s="101">
        <f t="shared" si="118"/>
        <v>40454.300000000003</v>
      </c>
      <c r="G156" s="101">
        <f t="shared" si="118"/>
        <v>0</v>
      </c>
      <c r="H156" s="143">
        <f t="shared" si="118"/>
        <v>0</v>
      </c>
      <c r="I156" s="119">
        <f t="shared" si="104"/>
        <v>47795.600000000006</v>
      </c>
    </row>
    <row r="157" spans="1:9" x14ac:dyDescent="0.2">
      <c r="A157" s="20" t="s">
        <v>42</v>
      </c>
      <c r="B157" s="61" t="s">
        <v>43</v>
      </c>
      <c r="C157" s="101">
        <f t="shared" ref="C157" si="122">SUM(C205,C253,C302)</f>
        <v>7176.3</v>
      </c>
      <c r="D157" s="101">
        <f t="shared" si="118"/>
        <v>0</v>
      </c>
      <c r="E157" s="101">
        <f t="shared" si="120"/>
        <v>7176.3</v>
      </c>
      <c r="F157" s="101">
        <f t="shared" si="118"/>
        <v>0</v>
      </c>
      <c r="G157" s="101">
        <f t="shared" si="118"/>
        <v>0</v>
      </c>
      <c r="H157" s="143">
        <f t="shared" si="118"/>
        <v>0</v>
      </c>
      <c r="I157" s="119">
        <f t="shared" si="104"/>
        <v>7176.3</v>
      </c>
    </row>
    <row r="158" spans="1:9" s="2" customFormat="1" hidden="1" x14ac:dyDescent="0.2">
      <c r="A158" s="31" t="s">
        <v>44</v>
      </c>
      <c r="B158" s="62" t="s">
        <v>45</v>
      </c>
      <c r="C158" s="24">
        <v>0</v>
      </c>
      <c r="D158" s="24">
        <f t="shared" ref="D158:H158" si="123">SUM(D162,D163,D164)</f>
        <v>0</v>
      </c>
      <c r="E158" s="24">
        <f t="shared" si="123"/>
        <v>0</v>
      </c>
      <c r="F158" s="24">
        <f t="shared" si="123"/>
        <v>0</v>
      </c>
      <c r="G158" s="24">
        <f t="shared" si="123"/>
        <v>0</v>
      </c>
      <c r="H158" s="25">
        <f t="shared" si="123"/>
        <v>0</v>
      </c>
      <c r="I158" s="3">
        <f t="shared" si="104"/>
        <v>0</v>
      </c>
    </row>
    <row r="159" spans="1:9" s="2" customFormat="1" hidden="1" x14ac:dyDescent="0.2">
      <c r="A159" s="82" t="s">
        <v>1</v>
      </c>
      <c r="B159" s="62"/>
      <c r="C159" s="24"/>
      <c r="D159" s="24"/>
      <c r="E159" s="24"/>
      <c r="F159" s="24"/>
      <c r="G159" s="24"/>
      <c r="H159" s="25"/>
      <c r="I159" s="3">
        <f t="shared" si="104"/>
        <v>0</v>
      </c>
    </row>
    <row r="160" spans="1:9" s="2" customFormat="1" hidden="1" x14ac:dyDescent="0.2">
      <c r="A160" s="32" t="s">
        <v>36</v>
      </c>
      <c r="B160" s="59"/>
      <c r="C160" s="24">
        <v>0</v>
      </c>
      <c r="D160" s="24">
        <f t="shared" ref="D160:H160" si="124">D162+D163+D164-D161</f>
        <v>0</v>
      </c>
      <c r="E160" s="24">
        <f t="shared" si="124"/>
        <v>0</v>
      </c>
      <c r="F160" s="24">
        <f t="shared" si="124"/>
        <v>0</v>
      </c>
      <c r="G160" s="24">
        <f t="shared" si="124"/>
        <v>0</v>
      </c>
      <c r="H160" s="25">
        <f t="shared" si="124"/>
        <v>0</v>
      </c>
      <c r="I160" s="3">
        <f t="shared" si="104"/>
        <v>0</v>
      </c>
    </row>
    <row r="161" spans="1:9" s="2" customFormat="1" hidden="1" x14ac:dyDescent="0.2">
      <c r="A161" s="32" t="s">
        <v>37</v>
      </c>
      <c r="B161" s="59"/>
      <c r="C161" s="24">
        <v>0</v>
      </c>
      <c r="D161" s="24">
        <f t="shared" ref="D161:H164" si="125">SUM(D209,D257,D306)</f>
        <v>0</v>
      </c>
      <c r="E161" s="24">
        <f t="shared" si="125"/>
        <v>0</v>
      </c>
      <c r="F161" s="24">
        <f t="shared" si="125"/>
        <v>0</v>
      </c>
      <c r="G161" s="24">
        <f t="shared" si="125"/>
        <v>0</v>
      </c>
      <c r="H161" s="25">
        <f t="shared" si="125"/>
        <v>0</v>
      </c>
      <c r="I161" s="3">
        <f t="shared" si="104"/>
        <v>0</v>
      </c>
    </row>
    <row r="162" spans="1:9" s="2" customFormat="1" hidden="1" x14ac:dyDescent="0.2">
      <c r="A162" s="20" t="s">
        <v>38</v>
      </c>
      <c r="B162" s="61" t="s">
        <v>46</v>
      </c>
      <c r="C162" s="21">
        <v>0</v>
      </c>
      <c r="D162" s="21">
        <f t="shared" si="125"/>
        <v>0</v>
      </c>
      <c r="E162" s="21">
        <f t="shared" ref="E162:E164" si="126">C162+D162</f>
        <v>0</v>
      </c>
      <c r="F162" s="21">
        <f t="shared" si="125"/>
        <v>0</v>
      </c>
      <c r="G162" s="21">
        <f t="shared" si="125"/>
        <v>0</v>
      </c>
      <c r="H162" s="22">
        <f t="shared" si="125"/>
        <v>0</v>
      </c>
      <c r="I162" s="3">
        <f t="shared" si="104"/>
        <v>0</v>
      </c>
    </row>
    <row r="163" spans="1:9" s="2" customFormat="1" hidden="1" x14ac:dyDescent="0.2">
      <c r="A163" s="20" t="s">
        <v>40</v>
      </c>
      <c r="B163" s="61" t="s">
        <v>47</v>
      </c>
      <c r="C163" s="21">
        <v>0</v>
      </c>
      <c r="D163" s="21">
        <f t="shared" si="125"/>
        <v>0</v>
      </c>
      <c r="E163" s="21">
        <f t="shared" si="126"/>
        <v>0</v>
      </c>
      <c r="F163" s="21">
        <f t="shared" si="125"/>
        <v>0</v>
      </c>
      <c r="G163" s="21">
        <f t="shared" si="125"/>
        <v>0</v>
      </c>
      <c r="H163" s="22">
        <f t="shared" si="125"/>
        <v>0</v>
      </c>
      <c r="I163" s="3">
        <f t="shared" si="104"/>
        <v>0</v>
      </c>
    </row>
    <row r="164" spans="1:9" s="2" customFormat="1" hidden="1" x14ac:dyDescent="0.2">
      <c r="A164" s="20" t="s">
        <v>42</v>
      </c>
      <c r="B164" s="61" t="s">
        <v>48</v>
      </c>
      <c r="C164" s="21">
        <v>0</v>
      </c>
      <c r="D164" s="21">
        <f t="shared" si="125"/>
        <v>0</v>
      </c>
      <c r="E164" s="21">
        <f t="shared" si="126"/>
        <v>0</v>
      </c>
      <c r="F164" s="21">
        <f t="shared" si="125"/>
        <v>0</v>
      </c>
      <c r="G164" s="21">
        <f t="shared" si="125"/>
        <v>0</v>
      </c>
      <c r="H164" s="22">
        <f t="shared" si="125"/>
        <v>0</v>
      </c>
      <c r="I164" s="3">
        <f t="shared" si="104"/>
        <v>0</v>
      </c>
    </row>
    <row r="165" spans="1:9" s="2" customFormat="1" hidden="1" x14ac:dyDescent="0.2">
      <c r="A165" s="31" t="s">
        <v>49</v>
      </c>
      <c r="B165" s="63" t="s">
        <v>50</v>
      </c>
      <c r="C165" s="24">
        <v>0</v>
      </c>
      <c r="D165" s="24">
        <f t="shared" ref="D165:H165" si="127">SUM(D169,D170,D171)</f>
        <v>0</v>
      </c>
      <c r="E165" s="24">
        <f t="shared" si="127"/>
        <v>0</v>
      </c>
      <c r="F165" s="24">
        <f t="shared" si="127"/>
        <v>0</v>
      </c>
      <c r="G165" s="24">
        <f t="shared" si="127"/>
        <v>0</v>
      </c>
      <c r="H165" s="25">
        <f t="shared" si="127"/>
        <v>0</v>
      </c>
      <c r="I165" s="3">
        <f t="shared" si="104"/>
        <v>0</v>
      </c>
    </row>
    <row r="166" spans="1:9" s="2" customFormat="1" hidden="1" x14ac:dyDescent="0.2">
      <c r="A166" s="82" t="s">
        <v>1</v>
      </c>
      <c r="B166" s="63"/>
      <c r="C166" s="24"/>
      <c r="D166" s="24"/>
      <c r="E166" s="24"/>
      <c r="F166" s="24"/>
      <c r="G166" s="24"/>
      <c r="H166" s="25"/>
      <c r="I166" s="3">
        <f t="shared" si="104"/>
        <v>0</v>
      </c>
    </row>
    <row r="167" spans="1:9" s="2" customFormat="1" hidden="1" x14ac:dyDescent="0.2">
      <c r="A167" s="32" t="s">
        <v>36</v>
      </c>
      <c r="B167" s="59"/>
      <c r="C167" s="24">
        <v>0</v>
      </c>
      <c r="D167" s="24">
        <f t="shared" ref="D167:H167" si="128">D169+D170+D171-D168</f>
        <v>0</v>
      </c>
      <c r="E167" s="24">
        <f t="shared" si="128"/>
        <v>0</v>
      </c>
      <c r="F167" s="24">
        <f t="shared" si="128"/>
        <v>0</v>
      </c>
      <c r="G167" s="24">
        <f t="shared" si="128"/>
        <v>0</v>
      </c>
      <c r="H167" s="25">
        <f t="shared" si="128"/>
        <v>0</v>
      </c>
      <c r="I167" s="3">
        <f t="shared" si="104"/>
        <v>0</v>
      </c>
    </row>
    <row r="168" spans="1:9" s="2" customFormat="1" hidden="1" x14ac:dyDescent="0.2">
      <c r="A168" s="32" t="s">
        <v>37</v>
      </c>
      <c r="B168" s="59"/>
      <c r="C168" s="24">
        <v>0</v>
      </c>
      <c r="D168" s="24">
        <f t="shared" ref="D168:H171" si="129">SUM(D216,D264,D313)</f>
        <v>0</v>
      </c>
      <c r="E168" s="24">
        <f t="shared" si="129"/>
        <v>0</v>
      </c>
      <c r="F168" s="24">
        <f t="shared" si="129"/>
        <v>0</v>
      </c>
      <c r="G168" s="24">
        <f t="shared" si="129"/>
        <v>0</v>
      </c>
      <c r="H168" s="25">
        <f t="shared" si="129"/>
        <v>0</v>
      </c>
      <c r="I168" s="3">
        <f t="shared" si="104"/>
        <v>0</v>
      </c>
    </row>
    <row r="169" spans="1:9" s="2" customFormat="1" hidden="1" x14ac:dyDescent="0.2">
      <c r="A169" s="20" t="s">
        <v>38</v>
      </c>
      <c r="B169" s="61" t="s">
        <v>51</v>
      </c>
      <c r="C169" s="21">
        <v>0</v>
      </c>
      <c r="D169" s="21">
        <f t="shared" si="129"/>
        <v>0</v>
      </c>
      <c r="E169" s="21">
        <f t="shared" ref="E169:E171" si="130">C169+D169</f>
        <v>0</v>
      </c>
      <c r="F169" s="21">
        <f t="shared" si="129"/>
        <v>0</v>
      </c>
      <c r="G169" s="21">
        <f t="shared" si="129"/>
        <v>0</v>
      </c>
      <c r="H169" s="22">
        <f t="shared" si="129"/>
        <v>0</v>
      </c>
      <c r="I169" s="3">
        <f t="shared" si="104"/>
        <v>0</v>
      </c>
    </row>
    <row r="170" spans="1:9" s="2" customFormat="1" hidden="1" x14ac:dyDescent="0.2">
      <c r="A170" s="20" t="s">
        <v>40</v>
      </c>
      <c r="B170" s="61" t="s">
        <v>52</v>
      </c>
      <c r="C170" s="21">
        <v>0</v>
      </c>
      <c r="D170" s="21">
        <f t="shared" si="129"/>
        <v>0</v>
      </c>
      <c r="E170" s="21">
        <f t="shared" si="130"/>
        <v>0</v>
      </c>
      <c r="F170" s="21">
        <f t="shared" si="129"/>
        <v>0</v>
      </c>
      <c r="G170" s="21">
        <f t="shared" si="129"/>
        <v>0</v>
      </c>
      <c r="H170" s="22">
        <f t="shared" si="129"/>
        <v>0</v>
      </c>
      <c r="I170" s="3">
        <f t="shared" si="104"/>
        <v>0</v>
      </c>
    </row>
    <row r="171" spans="1:9" s="2" customFormat="1" hidden="1" x14ac:dyDescent="0.2">
      <c r="A171" s="20" t="s">
        <v>42</v>
      </c>
      <c r="B171" s="61" t="s">
        <v>53</v>
      </c>
      <c r="C171" s="21">
        <v>0</v>
      </c>
      <c r="D171" s="21">
        <f t="shared" si="129"/>
        <v>0</v>
      </c>
      <c r="E171" s="21">
        <f t="shared" si="130"/>
        <v>0</v>
      </c>
      <c r="F171" s="21">
        <f t="shared" si="129"/>
        <v>0</v>
      </c>
      <c r="G171" s="21">
        <f t="shared" si="129"/>
        <v>0</v>
      </c>
      <c r="H171" s="22">
        <f t="shared" si="129"/>
        <v>0</v>
      </c>
      <c r="I171" s="3">
        <f t="shared" si="104"/>
        <v>0</v>
      </c>
    </row>
    <row r="172" spans="1:9" s="2" customFormat="1" hidden="1" x14ac:dyDescent="0.2">
      <c r="A172" s="83"/>
      <c r="B172" s="95"/>
      <c r="C172" s="21"/>
      <c r="D172" s="21"/>
      <c r="E172" s="21"/>
      <c r="F172" s="21"/>
      <c r="G172" s="21"/>
      <c r="H172" s="22"/>
      <c r="I172" s="3">
        <f t="shared" si="104"/>
        <v>0</v>
      </c>
    </row>
    <row r="173" spans="1:9" s="2" customFormat="1" hidden="1" x14ac:dyDescent="0.2">
      <c r="A173" s="26" t="s">
        <v>54</v>
      </c>
      <c r="B173" s="63" t="s">
        <v>55</v>
      </c>
      <c r="C173" s="24">
        <v>0</v>
      </c>
      <c r="D173" s="24">
        <f>SUM(D221,D269,D318)</f>
        <v>0</v>
      </c>
      <c r="E173" s="24">
        <f>C173+D173</f>
        <v>0</v>
      </c>
      <c r="F173" s="24">
        <f>SUM(F221,F269,F318)</f>
        <v>0</v>
      </c>
      <c r="G173" s="24">
        <f>SUM(G221,G269,G318)</f>
        <v>0</v>
      </c>
      <c r="H173" s="25">
        <f>SUM(H221,H269,H318)</f>
        <v>0</v>
      </c>
      <c r="I173" s="3">
        <f t="shared" si="104"/>
        <v>0</v>
      </c>
    </row>
    <row r="174" spans="1:9" s="2" customFormat="1" hidden="1" x14ac:dyDescent="0.2">
      <c r="A174" s="81"/>
      <c r="B174" s="95"/>
      <c r="C174" s="21"/>
      <c r="D174" s="21"/>
      <c r="E174" s="21"/>
      <c r="F174" s="21"/>
      <c r="G174" s="21"/>
      <c r="H174" s="22"/>
      <c r="I174" s="3">
        <f t="shared" si="104"/>
        <v>0</v>
      </c>
    </row>
    <row r="175" spans="1:9" s="142" customFormat="1" ht="25.5" x14ac:dyDescent="0.2">
      <c r="A175" s="152" t="s">
        <v>63</v>
      </c>
      <c r="B175" s="153"/>
      <c r="C175" s="154">
        <f t="shared" ref="C175:H175" si="131">C176</f>
        <v>6075.9</v>
      </c>
      <c r="D175" s="154">
        <f t="shared" si="131"/>
        <v>0</v>
      </c>
      <c r="E175" s="154">
        <f t="shared" si="131"/>
        <v>6075.9</v>
      </c>
      <c r="F175" s="154">
        <f t="shared" si="131"/>
        <v>94277.200000000012</v>
      </c>
      <c r="G175" s="154">
        <f t="shared" si="131"/>
        <v>0</v>
      </c>
      <c r="H175" s="155">
        <f t="shared" si="131"/>
        <v>0</v>
      </c>
      <c r="I175" s="137">
        <f t="shared" si="104"/>
        <v>100353.1</v>
      </c>
    </row>
    <row r="176" spans="1:9" s="161" customFormat="1" x14ac:dyDescent="0.2">
      <c r="A176" s="156" t="s">
        <v>61</v>
      </c>
      <c r="B176" s="157"/>
      <c r="C176" s="158">
        <f t="shared" ref="C176" si="132">SUM(C177,C178,C179,C180)</f>
        <v>6075.9</v>
      </c>
      <c r="D176" s="158">
        <f t="shared" ref="D176:H176" si="133">SUM(D177,D178,D179,D180)</f>
        <v>0</v>
      </c>
      <c r="E176" s="158">
        <f t="shared" si="133"/>
        <v>6075.9</v>
      </c>
      <c r="F176" s="158">
        <f t="shared" si="133"/>
        <v>94277.200000000012</v>
      </c>
      <c r="G176" s="158">
        <f t="shared" si="133"/>
        <v>0</v>
      </c>
      <c r="H176" s="159">
        <f t="shared" si="133"/>
        <v>0</v>
      </c>
      <c r="I176" s="160">
        <f t="shared" si="104"/>
        <v>100353.1</v>
      </c>
    </row>
    <row r="177" spans="1:12" x14ac:dyDescent="0.2">
      <c r="A177" s="20" t="s">
        <v>6</v>
      </c>
      <c r="B177" s="48"/>
      <c r="C177" s="101">
        <f>6070.9+5</f>
        <v>6075.9</v>
      </c>
      <c r="D177" s="101"/>
      <c r="E177" s="101">
        <f>SUM(C177,D177)</f>
        <v>6075.9</v>
      </c>
      <c r="F177" s="101">
        <f>ROUND(94277.2*K177,1)</f>
        <v>47638.3</v>
      </c>
      <c r="G177" s="101"/>
      <c r="H177" s="143"/>
      <c r="I177" s="119">
        <f t="shared" si="104"/>
        <v>53714.200000000004</v>
      </c>
      <c r="K177" s="117">
        <v>0.50529999999999997</v>
      </c>
    </row>
    <row r="178" spans="1:12" s="2" customFormat="1" hidden="1" x14ac:dyDescent="0.2">
      <c r="A178" s="20" t="s">
        <v>7</v>
      </c>
      <c r="B178" s="94"/>
      <c r="C178" s="21">
        <v>0</v>
      </c>
      <c r="D178" s="21"/>
      <c r="E178" s="21">
        <f t="shared" ref="E178:E179" si="134">SUM(C178,D178)</f>
        <v>0</v>
      </c>
      <c r="F178" s="21"/>
      <c r="G178" s="21"/>
      <c r="H178" s="22"/>
      <c r="I178" s="3">
        <f t="shared" si="104"/>
        <v>0</v>
      </c>
    </row>
    <row r="179" spans="1:12" ht="38.25" x14ac:dyDescent="0.2">
      <c r="A179" s="20" t="s">
        <v>8</v>
      </c>
      <c r="B179" s="48">
        <v>420269</v>
      </c>
      <c r="C179" s="101"/>
      <c r="D179" s="101"/>
      <c r="E179" s="101">
        <f t="shared" si="134"/>
        <v>0</v>
      </c>
      <c r="F179" s="101">
        <f>ROUND(94277.2*K179,1)</f>
        <v>6184.6</v>
      </c>
      <c r="G179" s="101"/>
      <c r="H179" s="143"/>
      <c r="I179" s="119">
        <f t="shared" si="104"/>
        <v>6184.6</v>
      </c>
      <c r="K179" s="117">
        <v>6.5600000000000006E-2</v>
      </c>
      <c r="L179" s="117">
        <f>K179/(K179+K181)</f>
        <v>0.13260561956741462</v>
      </c>
    </row>
    <row r="180" spans="1:12" ht="25.5" x14ac:dyDescent="0.2">
      <c r="A180" s="23" t="s">
        <v>9</v>
      </c>
      <c r="B180" s="49" t="s">
        <v>10</v>
      </c>
      <c r="C180" s="24">
        <f t="shared" ref="C180" si="135">SUM(C181,C185,C189)</f>
        <v>0</v>
      </c>
      <c r="D180" s="24">
        <f t="shared" ref="D180:H180" si="136">SUM(D181,D185,D189)</f>
        <v>0</v>
      </c>
      <c r="E180" s="24">
        <f t="shared" si="136"/>
        <v>0</v>
      </c>
      <c r="F180" s="24">
        <f t="shared" si="136"/>
        <v>40454.300000000003</v>
      </c>
      <c r="G180" s="24">
        <f t="shared" si="136"/>
        <v>0</v>
      </c>
      <c r="H180" s="25">
        <f t="shared" si="136"/>
        <v>0</v>
      </c>
      <c r="I180" s="119">
        <f t="shared" si="104"/>
        <v>40454.300000000003</v>
      </c>
    </row>
    <row r="181" spans="1:12" x14ac:dyDescent="0.2">
      <c r="A181" s="26" t="s">
        <v>11</v>
      </c>
      <c r="B181" s="50" t="s">
        <v>12</v>
      </c>
      <c r="C181" s="24">
        <f t="shared" ref="C181" si="137">SUM(C182:C184)</f>
        <v>0</v>
      </c>
      <c r="D181" s="24">
        <f t="shared" ref="D181:H181" si="138">SUM(D182:D184)</f>
        <v>0</v>
      </c>
      <c r="E181" s="24">
        <f t="shared" si="138"/>
        <v>0</v>
      </c>
      <c r="F181" s="24">
        <f>SUM(F182:F184)</f>
        <v>40454.300000000003</v>
      </c>
      <c r="G181" s="24">
        <f t="shared" si="138"/>
        <v>0</v>
      </c>
      <c r="H181" s="25">
        <f t="shared" si="138"/>
        <v>0</v>
      </c>
      <c r="I181" s="119">
        <f t="shared" si="104"/>
        <v>40454.300000000003</v>
      </c>
      <c r="K181" s="117">
        <v>0.42909999999999998</v>
      </c>
      <c r="L181" s="117">
        <f>K181/(K179+K181)</f>
        <v>0.86739438043258543</v>
      </c>
    </row>
    <row r="182" spans="1:12" x14ac:dyDescent="0.2">
      <c r="A182" s="27" t="s">
        <v>13</v>
      </c>
      <c r="B182" s="51" t="s">
        <v>14</v>
      </c>
      <c r="C182" s="101"/>
      <c r="D182" s="101"/>
      <c r="E182" s="101">
        <f t="shared" ref="E182:E184" si="139">SUM(C182,D182)</f>
        <v>0</v>
      </c>
      <c r="F182" s="101">
        <f>ROUND(94277.2*K181,1)</f>
        <v>40454.300000000003</v>
      </c>
      <c r="G182" s="101"/>
      <c r="H182" s="143"/>
      <c r="I182" s="119">
        <f t="shared" si="104"/>
        <v>40454.300000000003</v>
      </c>
    </row>
    <row r="183" spans="1:12" s="2" customFormat="1" hidden="1" x14ac:dyDescent="0.2">
      <c r="A183" s="27" t="s">
        <v>15</v>
      </c>
      <c r="B183" s="52" t="s">
        <v>16</v>
      </c>
      <c r="C183" s="21">
        <v>0</v>
      </c>
      <c r="D183" s="21"/>
      <c r="E183" s="21">
        <f t="shared" si="139"/>
        <v>0</v>
      </c>
      <c r="F183" s="21"/>
      <c r="G183" s="21"/>
      <c r="H183" s="22"/>
      <c r="I183" s="3">
        <f t="shared" si="104"/>
        <v>0</v>
      </c>
    </row>
    <row r="184" spans="1:12" s="2" customFormat="1" hidden="1" x14ac:dyDescent="0.2">
      <c r="A184" s="27" t="s">
        <v>17</v>
      </c>
      <c r="B184" s="52" t="s">
        <v>18</v>
      </c>
      <c r="C184" s="21">
        <v>0</v>
      </c>
      <c r="D184" s="21"/>
      <c r="E184" s="21">
        <f t="shared" si="139"/>
        <v>0</v>
      </c>
      <c r="F184" s="21"/>
      <c r="G184" s="21"/>
      <c r="H184" s="22"/>
      <c r="I184" s="3">
        <f t="shared" si="104"/>
        <v>0</v>
      </c>
    </row>
    <row r="185" spans="1:12" s="2" customFormat="1" hidden="1" x14ac:dyDescent="0.2">
      <c r="A185" s="26" t="s">
        <v>19</v>
      </c>
      <c r="B185" s="53" t="s">
        <v>20</v>
      </c>
      <c r="C185" s="24">
        <v>0</v>
      </c>
      <c r="D185" s="24">
        <f t="shared" ref="D185:H185" si="140">SUM(D186:D188)</f>
        <v>0</v>
      </c>
      <c r="E185" s="24">
        <f t="shared" si="140"/>
        <v>0</v>
      </c>
      <c r="F185" s="24">
        <f t="shared" si="140"/>
        <v>0</v>
      </c>
      <c r="G185" s="24">
        <f t="shared" si="140"/>
        <v>0</v>
      </c>
      <c r="H185" s="25">
        <f t="shared" si="140"/>
        <v>0</v>
      </c>
      <c r="I185" s="3">
        <f t="shared" si="104"/>
        <v>0</v>
      </c>
    </row>
    <row r="186" spans="1:12" s="2" customFormat="1" hidden="1" x14ac:dyDescent="0.2">
      <c r="A186" s="27" t="s">
        <v>13</v>
      </c>
      <c r="B186" s="52" t="s">
        <v>21</v>
      </c>
      <c r="C186" s="21">
        <v>0</v>
      </c>
      <c r="D186" s="21"/>
      <c r="E186" s="21">
        <f t="shared" ref="E186:E188" si="141">SUM(C186,D186)</f>
        <v>0</v>
      </c>
      <c r="F186" s="21"/>
      <c r="G186" s="21"/>
      <c r="H186" s="22"/>
      <c r="I186" s="3">
        <f t="shared" si="104"/>
        <v>0</v>
      </c>
    </row>
    <row r="187" spans="1:12" s="2" customFormat="1" hidden="1" x14ac:dyDescent="0.2">
      <c r="A187" s="27" t="s">
        <v>15</v>
      </c>
      <c r="B187" s="52" t="s">
        <v>22</v>
      </c>
      <c r="C187" s="21">
        <v>0</v>
      </c>
      <c r="D187" s="21"/>
      <c r="E187" s="21">
        <f t="shared" si="141"/>
        <v>0</v>
      </c>
      <c r="F187" s="21"/>
      <c r="G187" s="21"/>
      <c r="H187" s="22"/>
      <c r="I187" s="3">
        <f t="shared" si="104"/>
        <v>0</v>
      </c>
    </row>
    <row r="188" spans="1:12" s="2" customFormat="1" hidden="1" x14ac:dyDescent="0.2">
      <c r="A188" s="27" t="s">
        <v>17</v>
      </c>
      <c r="B188" s="52" t="s">
        <v>23</v>
      </c>
      <c r="C188" s="21">
        <v>0</v>
      </c>
      <c r="D188" s="21"/>
      <c r="E188" s="21">
        <f t="shared" si="141"/>
        <v>0</v>
      </c>
      <c r="F188" s="21"/>
      <c r="G188" s="21"/>
      <c r="H188" s="22"/>
      <c r="I188" s="3">
        <f t="shared" si="104"/>
        <v>0</v>
      </c>
    </row>
    <row r="189" spans="1:12" s="2" customFormat="1" hidden="1" x14ac:dyDescent="0.2">
      <c r="A189" s="26" t="s">
        <v>24</v>
      </c>
      <c r="B189" s="53" t="s">
        <v>25</v>
      </c>
      <c r="C189" s="24">
        <v>0</v>
      </c>
      <c r="D189" s="24">
        <f t="shared" ref="D189:H189" si="142">SUM(D190:D192)</f>
        <v>0</v>
      </c>
      <c r="E189" s="24">
        <f t="shared" si="142"/>
        <v>0</v>
      </c>
      <c r="F189" s="24">
        <f t="shared" si="142"/>
        <v>0</v>
      </c>
      <c r="G189" s="24">
        <f t="shared" si="142"/>
        <v>0</v>
      </c>
      <c r="H189" s="25">
        <f t="shared" si="142"/>
        <v>0</v>
      </c>
      <c r="I189" s="3">
        <f t="shared" si="104"/>
        <v>0</v>
      </c>
    </row>
    <row r="190" spans="1:12" s="2" customFormat="1" hidden="1" x14ac:dyDescent="0.2">
      <c r="A190" s="27" t="s">
        <v>13</v>
      </c>
      <c r="B190" s="52" t="s">
        <v>26</v>
      </c>
      <c r="C190" s="21">
        <v>0</v>
      </c>
      <c r="D190" s="21"/>
      <c r="E190" s="21">
        <f t="shared" ref="E190:E192" si="143">SUM(C190,D190)</f>
        <v>0</v>
      </c>
      <c r="F190" s="21"/>
      <c r="G190" s="21"/>
      <c r="H190" s="22"/>
      <c r="I190" s="3">
        <f t="shared" si="104"/>
        <v>0</v>
      </c>
    </row>
    <row r="191" spans="1:12" s="2" customFormat="1" hidden="1" x14ac:dyDescent="0.2">
      <c r="A191" s="27" t="s">
        <v>15</v>
      </c>
      <c r="B191" s="52" t="s">
        <v>27</v>
      </c>
      <c r="C191" s="21">
        <v>0</v>
      </c>
      <c r="D191" s="21"/>
      <c r="E191" s="21">
        <f t="shared" si="143"/>
        <v>0</v>
      </c>
      <c r="F191" s="21"/>
      <c r="G191" s="21"/>
      <c r="H191" s="22"/>
      <c r="I191" s="3">
        <f t="shared" si="104"/>
        <v>0</v>
      </c>
    </row>
    <row r="192" spans="1:12" s="2" customFormat="1" hidden="1" x14ac:dyDescent="0.2">
      <c r="A192" s="27" t="s">
        <v>17</v>
      </c>
      <c r="B192" s="52" t="s">
        <v>28</v>
      </c>
      <c r="C192" s="21">
        <v>0</v>
      </c>
      <c r="D192" s="21"/>
      <c r="E192" s="21">
        <f t="shared" si="143"/>
        <v>0</v>
      </c>
      <c r="F192" s="21"/>
      <c r="G192" s="21"/>
      <c r="H192" s="22"/>
      <c r="I192" s="3">
        <f t="shared" si="104"/>
        <v>0</v>
      </c>
    </row>
    <row r="193" spans="1:11" s="161" customFormat="1" x14ac:dyDescent="0.2">
      <c r="A193" s="156" t="s">
        <v>0</v>
      </c>
      <c r="B193" s="157"/>
      <c r="C193" s="158">
        <f t="shared" ref="C193" si="144">SUM(C194,C198,C221)</f>
        <v>6075.9</v>
      </c>
      <c r="D193" s="158">
        <f t="shared" ref="D193:H193" si="145">SUM(D194,D198,D221)</f>
        <v>0</v>
      </c>
      <c r="E193" s="158">
        <f t="shared" si="145"/>
        <v>6075.9</v>
      </c>
      <c r="F193" s="158">
        <f t="shared" si="145"/>
        <v>94277.200000000012</v>
      </c>
      <c r="G193" s="158">
        <f t="shared" si="145"/>
        <v>0</v>
      </c>
      <c r="H193" s="159">
        <f t="shared" si="145"/>
        <v>0</v>
      </c>
      <c r="I193" s="160">
        <f t="shared" si="104"/>
        <v>100353.1</v>
      </c>
    </row>
    <row r="194" spans="1:11" x14ac:dyDescent="0.2">
      <c r="A194" s="31" t="s">
        <v>30</v>
      </c>
      <c r="B194" s="55">
        <v>20</v>
      </c>
      <c r="C194" s="24">
        <f>SUM(C195:C196)</f>
        <v>5</v>
      </c>
      <c r="D194" s="24">
        <f t="shared" ref="D194:H194" si="146">SUM(D195:D196)</f>
        <v>0</v>
      </c>
      <c r="E194" s="24">
        <f t="shared" si="146"/>
        <v>5</v>
      </c>
      <c r="F194" s="24">
        <f t="shared" si="146"/>
        <v>0</v>
      </c>
      <c r="G194" s="24">
        <f t="shared" si="146"/>
        <v>0</v>
      </c>
      <c r="H194" s="25">
        <f t="shared" si="146"/>
        <v>0</v>
      </c>
      <c r="I194" s="119">
        <f t="shared" si="104"/>
        <v>5</v>
      </c>
    </row>
    <row r="195" spans="1:11" x14ac:dyDescent="0.2">
      <c r="A195" s="27" t="s">
        <v>124</v>
      </c>
      <c r="B195" s="56" t="s">
        <v>121</v>
      </c>
      <c r="C195" s="101">
        <v>3</v>
      </c>
      <c r="D195" s="101"/>
      <c r="E195" s="101">
        <f>C195+D195</f>
        <v>3</v>
      </c>
      <c r="F195" s="101"/>
      <c r="G195" s="101"/>
      <c r="H195" s="143"/>
      <c r="I195" s="119">
        <f t="shared" ref="I195" si="147">SUM(E195:H195)</f>
        <v>3</v>
      </c>
    </row>
    <row r="196" spans="1:11" x14ac:dyDescent="0.2">
      <c r="A196" s="27" t="s">
        <v>31</v>
      </c>
      <c r="B196" s="56" t="s">
        <v>32</v>
      </c>
      <c r="C196" s="101">
        <v>2</v>
      </c>
      <c r="D196" s="101"/>
      <c r="E196" s="101">
        <f>C196+D196</f>
        <v>2</v>
      </c>
      <c r="F196" s="101"/>
      <c r="G196" s="101"/>
      <c r="H196" s="143"/>
      <c r="I196" s="119">
        <f t="shared" si="104"/>
        <v>2</v>
      </c>
    </row>
    <row r="197" spans="1:11" s="2" customFormat="1" hidden="1" x14ac:dyDescent="0.2">
      <c r="A197" s="27"/>
      <c r="B197" s="51"/>
      <c r="C197" s="21"/>
      <c r="D197" s="21"/>
      <c r="E197" s="21"/>
      <c r="F197" s="21"/>
      <c r="G197" s="21"/>
      <c r="H197" s="22"/>
      <c r="I197" s="3">
        <f t="shared" si="104"/>
        <v>0</v>
      </c>
    </row>
    <row r="198" spans="1:11" ht="25.5" x14ac:dyDescent="0.2">
      <c r="A198" s="31" t="s">
        <v>33</v>
      </c>
      <c r="B198" s="57">
        <v>58</v>
      </c>
      <c r="C198" s="24">
        <f t="shared" ref="C198" si="148">SUM(C199,C206,C213)</f>
        <v>6070.9</v>
      </c>
      <c r="D198" s="24">
        <f t="shared" ref="D198:H198" si="149">SUM(D199,D206,D213)</f>
        <v>0</v>
      </c>
      <c r="E198" s="24">
        <f t="shared" si="149"/>
        <v>6070.9</v>
      </c>
      <c r="F198" s="24">
        <f t="shared" si="149"/>
        <v>94277.200000000012</v>
      </c>
      <c r="G198" s="24">
        <f t="shared" si="149"/>
        <v>0</v>
      </c>
      <c r="H198" s="25">
        <f t="shared" si="149"/>
        <v>0</v>
      </c>
      <c r="I198" s="119">
        <f t="shared" si="104"/>
        <v>100348.1</v>
      </c>
    </row>
    <row r="199" spans="1:11" x14ac:dyDescent="0.2">
      <c r="A199" s="31" t="s">
        <v>34</v>
      </c>
      <c r="B199" s="58" t="s">
        <v>35</v>
      </c>
      <c r="C199" s="24">
        <f t="shared" ref="C199" si="150">SUM(C203,C204,C205)</f>
        <v>6070.9</v>
      </c>
      <c r="D199" s="24">
        <f t="shared" ref="D199:H199" si="151">SUM(D203,D204,D205)</f>
        <v>0</v>
      </c>
      <c r="E199" s="24">
        <f t="shared" si="151"/>
        <v>6070.9</v>
      </c>
      <c r="F199" s="24">
        <f t="shared" si="151"/>
        <v>94277.200000000012</v>
      </c>
      <c r="G199" s="24">
        <f t="shared" si="151"/>
        <v>0</v>
      </c>
      <c r="H199" s="25">
        <f t="shared" si="151"/>
        <v>0</v>
      </c>
      <c r="I199" s="119">
        <f t="shared" si="104"/>
        <v>100348.1</v>
      </c>
    </row>
    <row r="200" spans="1:11" s="2" customFormat="1" hidden="1" x14ac:dyDescent="0.2">
      <c r="A200" s="32" t="s">
        <v>1</v>
      </c>
      <c r="B200" s="59"/>
      <c r="C200" s="24"/>
      <c r="D200" s="24"/>
      <c r="E200" s="24"/>
      <c r="F200" s="24"/>
      <c r="G200" s="24"/>
      <c r="H200" s="25"/>
      <c r="I200" s="3">
        <f t="shared" si="104"/>
        <v>0</v>
      </c>
    </row>
    <row r="201" spans="1:11" s="2" customFormat="1" hidden="1" x14ac:dyDescent="0.2">
      <c r="A201" s="32" t="s">
        <v>36</v>
      </c>
      <c r="B201" s="59"/>
      <c r="C201" s="24">
        <v>0</v>
      </c>
      <c r="D201" s="24">
        <f t="shared" ref="D201:E201" si="152">D203+D204+D205-D202</f>
        <v>0</v>
      </c>
      <c r="E201" s="24">
        <f t="shared" si="152"/>
        <v>0</v>
      </c>
      <c r="F201" s="24">
        <f>F203+F204+F205-F202</f>
        <v>0</v>
      </c>
      <c r="G201" s="24">
        <f t="shared" ref="G201:H201" si="153">G203+G204+G205-G202</f>
        <v>0</v>
      </c>
      <c r="H201" s="25">
        <f t="shared" si="153"/>
        <v>0</v>
      </c>
      <c r="I201" s="3">
        <f t="shared" si="104"/>
        <v>0</v>
      </c>
    </row>
    <row r="202" spans="1:11" x14ac:dyDescent="0.2">
      <c r="A202" s="32" t="s">
        <v>37</v>
      </c>
      <c r="B202" s="59"/>
      <c r="C202" s="24">
        <v>6070.9</v>
      </c>
      <c r="D202" s="24"/>
      <c r="E202" s="24">
        <f>C202+D202</f>
        <v>6070.9</v>
      </c>
      <c r="F202" s="24">
        <v>94277.2</v>
      </c>
      <c r="G202" s="24"/>
      <c r="H202" s="25"/>
      <c r="I202" s="119">
        <f t="shared" si="104"/>
        <v>100348.09999999999</v>
      </c>
    </row>
    <row r="203" spans="1:11" x14ac:dyDescent="0.2">
      <c r="A203" s="20" t="s">
        <v>38</v>
      </c>
      <c r="B203" s="60" t="s">
        <v>39</v>
      </c>
      <c r="C203" s="101">
        <f>ROUND(6070.9*(J203+K203),1)</f>
        <v>3465.9</v>
      </c>
      <c r="D203" s="101"/>
      <c r="E203" s="101">
        <f t="shared" ref="E203:E205" si="154">C203+D203</f>
        <v>3465.9</v>
      </c>
      <c r="F203" s="101">
        <f>ROUND(94277.2*(J203+K203),1)</f>
        <v>53822.9</v>
      </c>
      <c r="G203" s="101"/>
      <c r="H203" s="143"/>
      <c r="I203" s="119">
        <f t="shared" si="104"/>
        <v>57288.800000000003</v>
      </c>
      <c r="J203" s="117">
        <v>0.50529999999999997</v>
      </c>
      <c r="K203" s="117">
        <v>6.5600000000000006E-2</v>
      </c>
    </row>
    <row r="204" spans="1:11" x14ac:dyDescent="0.2">
      <c r="A204" s="20" t="s">
        <v>40</v>
      </c>
      <c r="B204" s="60" t="s">
        <v>41</v>
      </c>
      <c r="C204" s="101">
        <f>ROUND(6070.9*(J204+K204),1)</f>
        <v>2605</v>
      </c>
      <c r="D204" s="101"/>
      <c r="E204" s="101">
        <f t="shared" si="154"/>
        <v>2605</v>
      </c>
      <c r="F204" s="101">
        <f>ROUND(94277.2*(J204+K204),1)</f>
        <v>40454.300000000003</v>
      </c>
      <c r="G204" s="101"/>
      <c r="H204" s="143"/>
      <c r="I204" s="119">
        <f t="shared" si="104"/>
        <v>43059.3</v>
      </c>
      <c r="J204" s="117">
        <v>0.42909999999999998</v>
      </c>
    </row>
    <row r="205" spans="1:11" s="2" customFormat="1" hidden="1" x14ac:dyDescent="0.2">
      <c r="A205" s="20" t="s">
        <v>42</v>
      </c>
      <c r="B205" s="61" t="s">
        <v>43</v>
      </c>
      <c r="C205" s="21">
        <v>0</v>
      </c>
      <c r="D205" s="21"/>
      <c r="E205" s="21">
        <f t="shared" si="154"/>
        <v>0</v>
      </c>
      <c r="F205" s="21"/>
      <c r="G205" s="21"/>
      <c r="H205" s="22"/>
      <c r="I205" s="3">
        <f t="shared" si="104"/>
        <v>0</v>
      </c>
    </row>
    <row r="206" spans="1:11" s="2" customFormat="1" hidden="1" x14ac:dyDescent="0.2">
      <c r="A206" s="31" t="s">
        <v>44</v>
      </c>
      <c r="B206" s="62" t="s">
        <v>45</v>
      </c>
      <c r="C206" s="24">
        <v>0</v>
      </c>
      <c r="D206" s="24">
        <f t="shared" ref="D206:H206" si="155">SUM(D210,D211,D212)</f>
        <v>0</v>
      </c>
      <c r="E206" s="24">
        <f t="shared" si="155"/>
        <v>0</v>
      </c>
      <c r="F206" s="24">
        <f t="shared" si="155"/>
        <v>0</v>
      </c>
      <c r="G206" s="24">
        <f t="shared" si="155"/>
        <v>0</v>
      </c>
      <c r="H206" s="25">
        <f t="shared" si="155"/>
        <v>0</v>
      </c>
      <c r="I206" s="3">
        <f t="shared" si="104"/>
        <v>0</v>
      </c>
    </row>
    <row r="207" spans="1:11" s="2" customFormat="1" hidden="1" x14ac:dyDescent="0.2">
      <c r="A207" s="82" t="s">
        <v>1</v>
      </c>
      <c r="B207" s="62"/>
      <c r="C207" s="24"/>
      <c r="D207" s="24"/>
      <c r="E207" s="24"/>
      <c r="F207" s="24"/>
      <c r="G207" s="24"/>
      <c r="H207" s="25"/>
      <c r="I207" s="3">
        <f t="shared" si="104"/>
        <v>0</v>
      </c>
    </row>
    <row r="208" spans="1:11" s="2" customFormat="1" hidden="1" x14ac:dyDescent="0.2">
      <c r="A208" s="32" t="s">
        <v>36</v>
      </c>
      <c r="B208" s="59"/>
      <c r="C208" s="24">
        <v>0</v>
      </c>
      <c r="D208" s="24">
        <f t="shared" ref="D208:H208" si="156">D210+D211+D212-D209</f>
        <v>0</v>
      </c>
      <c r="E208" s="24">
        <f t="shared" si="156"/>
        <v>0</v>
      </c>
      <c r="F208" s="24">
        <f t="shared" si="156"/>
        <v>0</v>
      </c>
      <c r="G208" s="24">
        <f t="shared" si="156"/>
        <v>0</v>
      </c>
      <c r="H208" s="25">
        <f t="shared" si="156"/>
        <v>0</v>
      </c>
      <c r="I208" s="3">
        <f t="shared" si="104"/>
        <v>0</v>
      </c>
    </row>
    <row r="209" spans="1:9" s="2" customFormat="1" hidden="1" x14ac:dyDescent="0.2">
      <c r="A209" s="32" t="s">
        <v>37</v>
      </c>
      <c r="B209" s="59"/>
      <c r="C209" s="24"/>
      <c r="D209" s="24"/>
      <c r="E209" s="24"/>
      <c r="F209" s="24"/>
      <c r="G209" s="24"/>
      <c r="H209" s="25"/>
      <c r="I209" s="3">
        <f t="shared" si="104"/>
        <v>0</v>
      </c>
    </row>
    <row r="210" spans="1:9" s="2" customFormat="1" hidden="1" x14ac:dyDescent="0.2">
      <c r="A210" s="20" t="s">
        <v>38</v>
      </c>
      <c r="B210" s="61" t="s">
        <v>46</v>
      </c>
      <c r="C210" s="21">
        <v>0</v>
      </c>
      <c r="D210" s="21"/>
      <c r="E210" s="21">
        <f t="shared" ref="E210:E212" si="157">C210+D210</f>
        <v>0</v>
      </c>
      <c r="F210" s="21"/>
      <c r="G210" s="21"/>
      <c r="H210" s="22"/>
      <c r="I210" s="3">
        <f t="shared" ref="I210:I273" si="158">SUM(E210:H210)</f>
        <v>0</v>
      </c>
    </row>
    <row r="211" spans="1:9" s="2" customFormat="1" hidden="1" x14ac:dyDescent="0.2">
      <c r="A211" s="20" t="s">
        <v>40</v>
      </c>
      <c r="B211" s="61" t="s">
        <v>47</v>
      </c>
      <c r="C211" s="21">
        <v>0</v>
      </c>
      <c r="D211" s="21"/>
      <c r="E211" s="21">
        <f t="shared" si="157"/>
        <v>0</v>
      </c>
      <c r="F211" s="21"/>
      <c r="G211" s="21"/>
      <c r="H211" s="22"/>
      <c r="I211" s="3">
        <f t="shared" si="158"/>
        <v>0</v>
      </c>
    </row>
    <row r="212" spans="1:9" s="2" customFormat="1" hidden="1" x14ac:dyDescent="0.2">
      <c r="A212" s="20" t="s">
        <v>42</v>
      </c>
      <c r="B212" s="61" t="s">
        <v>48</v>
      </c>
      <c r="C212" s="21">
        <v>0</v>
      </c>
      <c r="D212" s="21"/>
      <c r="E212" s="21">
        <f t="shared" si="157"/>
        <v>0</v>
      </c>
      <c r="F212" s="21"/>
      <c r="G212" s="21"/>
      <c r="H212" s="22"/>
      <c r="I212" s="3">
        <f t="shared" si="158"/>
        <v>0</v>
      </c>
    </row>
    <row r="213" spans="1:9" s="2" customFormat="1" hidden="1" x14ac:dyDescent="0.2">
      <c r="A213" s="31" t="s">
        <v>49</v>
      </c>
      <c r="B213" s="63" t="s">
        <v>50</v>
      </c>
      <c r="C213" s="24">
        <v>0</v>
      </c>
      <c r="D213" s="24">
        <f t="shared" ref="D213:H213" si="159">SUM(D217,D218,D219)</f>
        <v>0</v>
      </c>
      <c r="E213" s="24">
        <f t="shared" si="159"/>
        <v>0</v>
      </c>
      <c r="F213" s="24">
        <f t="shared" si="159"/>
        <v>0</v>
      </c>
      <c r="G213" s="24">
        <f t="shared" si="159"/>
        <v>0</v>
      </c>
      <c r="H213" s="25">
        <f t="shared" si="159"/>
        <v>0</v>
      </c>
      <c r="I213" s="3">
        <f t="shared" si="158"/>
        <v>0</v>
      </c>
    </row>
    <row r="214" spans="1:9" s="2" customFormat="1" hidden="1" x14ac:dyDescent="0.2">
      <c r="A214" s="82" t="s">
        <v>1</v>
      </c>
      <c r="B214" s="63"/>
      <c r="C214" s="24"/>
      <c r="D214" s="24"/>
      <c r="E214" s="24"/>
      <c r="F214" s="24"/>
      <c r="G214" s="24"/>
      <c r="H214" s="25"/>
      <c r="I214" s="3">
        <f t="shared" si="158"/>
        <v>0</v>
      </c>
    </row>
    <row r="215" spans="1:9" s="2" customFormat="1" hidden="1" x14ac:dyDescent="0.2">
      <c r="A215" s="32" t="s">
        <v>36</v>
      </c>
      <c r="B215" s="59"/>
      <c r="C215" s="24">
        <v>0</v>
      </c>
      <c r="D215" s="24">
        <f t="shared" ref="D215:H215" si="160">D217+D218+D219-D216</f>
        <v>0</v>
      </c>
      <c r="E215" s="24">
        <f t="shared" si="160"/>
        <v>0</v>
      </c>
      <c r="F215" s="24">
        <f t="shared" si="160"/>
        <v>0</v>
      </c>
      <c r="G215" s="24">
        <f t="shared" si="160"/>
        <v>0</v>
      </c>
      <c r="H215" s="25">
        <f t="shared" si="160"/>
        <v>0</v>
      </c>
      <c r="I215" s="3">
        <f t="shared" si="158"/>
        <v>0</v>
      </c>
    </row>
    <row r="216" spans="1:9" s="2" customFormat="1" hidden="1" x14ac:dyDescent="0.2">
      <c r="A216" s="32" t="s">
        <v>37</v>
      </c>
      <c r="B216" s="59"/>
      <c r="C216" s="24"/>
      <c r="D216" s="24"/>
      <c r="E216" s="24"/>
      <c r="F216" s="24"/>
      <c r="G216" s="24"/>
      <c r="H216" s="25"/>
      <c r="I216" s="3">
        <f t="shared" si="158"/>
        <v>0</v>
      </c>
    </row>
    <row r="217" spans="1:9" s="2" customFormat="1" hidden="1" x14ac:dyDescent="0.2">
      <c r="A217" s="20" t="s">
        <v>38</v>
      </c>
      <c r="B217" s="61" t="s">
        <v>51</v>
      </c>
      <c r="C217" s="21">
        <v>0</v>
      </c>
      <c r="D217" s="21"/>
      <c r="E217" s="21">
        <f t="shared" ref="E217:E219" si="161">C217+D217</f>
        <v>0</v>
      </c>
      <c r="F217" s="21"/>
      <c r="G217" s="21"/>
      <c r="H217" s="22"/>
      <c r="I217" s="3">
        <f t="shared" si="158"/>
        <v>0</v>
      </c>
    </row>
    <row r="218" spans="1:9" s="2" customFormat="1" hidden="1" x14ac:dyDescent="0.2">
      <c r="A218" s="20" t="s">
        <v>40</v>
      </c>
      <c r="B218" s="61" t="s">
        <v>52</v>
      </c>
      <c r="C218" s="21">
        <v>0</v>
      </c>
      <c r="D218" s="21"/>
      <c r="E218" s="21">
        <f t="shared" si="161"/>
        <v>0</v>
      </c>
      <c r="F218" s="21"/>
      <c r="G218" s="21"/>
      <c r="H218" s="22"/>
      <c r="I218" s="3">
        <f t="shared" si="158"/>
        <v>0</v>
      </c>
    </row>
    <row r="219" spans="1:9" s="2" customFormat="1" hidden="1" x14ac:dyDescent="0.2">
      <c r="A219" s="20" t="s">
        <v>42</v>
      </c>
      <c r="B219" s="61" t="s">
        <v>53</v>
      </c>
      <c r="C219" s="21">
        <v>0</v>
      </c>
      <c r="D219" s="21"/>
      <c r="E219" s="21">
        <f t="shared" si="161"/>
        <v>0</v>
      </c>
      <c r="F219" s="21"/>
      <c r="G219" s="21"/>
      <c r="H219" s="22"/>
      <c r="I219" s="3">
        <f t="shared" si="158"/>
        <v>0</v>
      </c>
    </row>
    <row r="220" spans="1:9" s="2" customFormat="1" hidden="1" x14ac:dyDescent="0.2">
      <c r="A220" s="83"/>
      <c r="B220" s="95"/>
      <c r="C220" s="21"/>
      <c r="D220" s="21"/>
      <c r="E220" s="21"/>
      <c r="F220" s="21"/>
      <c r="G220" s="21"/>
      <c r="H220" s="22"/>
      <c r="I220" s="3">
        <f t="shared" si="158"/>
        <v>0</v>
      </c>
    </row>
    <row r="221" spans="1:9" s="2" customFormat="1" hidden="1" x14ac:dyDescent="0.2">
      <c r="A221" s="26" t="s">
        <v>54</v>
      </c>
      <c r="B221" s="63" t="s">
        <v>55</v>
      </c>
      <c r="C221" s="24">
        <v>0</v>
      </c>
      <c r="D221" s="24"/>
      <c r="E221" s="24">
        <f>C221+D221</f>
        <v>0</v>
      </c>
      <c r="F221" s="24"/>
      <c r="G221" s="24"/>
      <c r="H221" s="25"/>
      <c r="I221" s="3">
        <f t="shared" si="158"/>
        <v>0</v>
      </c>
    </row>
    <row r="222" spans="1:9" s="2" customFormat="1" hidden="1" x14ac:dyDescent="0.2">
      <c r="A222" s="83"/>
      <c r="B222" s="95"/>
      <c r="C222" s="21"/>
      <c r="D222" s="21"/>
      <c r="E222" s="21"/>
      <c r="F222" s="21"/>
      <c r="G222" s="21"/>
      <c r="H222" s="22"/>
      <c r="I222" s="3">
        <f t="shared" si="158"/>
        <v>0</v>
      </c>
    </row>
    <row r="223" spans="1:9" s="2" customFormat="1" hidden="1" x14ac:dyDescent="0.2">
      <c r="A223" s="26" t="s">
        <v>56</v>
      </c>
      <c r="B223" s="63"/>
      <c r="C223" s="24">
        <v>0</v>
      </c>
      <c r="D223" s="24">
        <f t="shared" ref="D223:H223" si="162">D175-D193</f>
        <v>0</v>
      </c>
      <c r="E223" s="24">
        <f t="shared" si="162"/>
        <v>0</v>
      </c>
      <c r="F223" s="24">
        <f t="shared" si="162"/>
        <v>0</v>
      </c>
      <c r="G223" s="24">
        <f t="shared" si="162"/>
        <v>0</v>
      </c>
      <c r="H223" s="25">
        <f t="shared" si="162"/>
        <v>0</v>
      </c>
      <c r="I223" s="3">
        <f t="shared" si="158"/>
        <v>0</v>
      </c>
    </row>
    <row r="224" spans="1:9" s="142" customFormat="1" ht="25.5" x14ac:dyDescent="0.2">
      <c r="A224" s="152" t="s">
        <v>70</v>
      </c>
      <c r="B224" s="153"/>
      <c r="C224" s="154">
        <f t="shared" ref="C224:H224" si="163">SUM(C225)</f>
        <v>13900</v>
      </c>
      <c r="D224" s="154">
        <f t="shared" si="163"/>
        <v>0</v>
      </c>
      <c r="E224" s="154">
        <f t="shared" si="163"/>
        <v>13900</v>
      </c>
      <c r="F224" s="154">
        <f t="shared" si="163"/>
        <v>0</v>
      </c>
      <c r="G224" s="154">
        <f t="shared" si="163"/>
        <v>0</v>
      </c>
      <c r="H224" s="155">
        <f t="shared" si="163"/>
        <v>0</v>
      </c>
      <c r="I224" s="137">
        <f t="shared" si="158"/>
        <v>13900</v>
      </c>
    </row>
    <row r="225" spans="1:9" s="161" customFormat="1" x14ac:dyDescent="0.2">
      <c r="A225" s="156" t="s">
        <v>61</v>
      </c>
      <c r="B225" s="157"/>
      <c r="C225" s="158">
        <f t="shared" ref="C225" si="164">SUM(C226,C227,C228,C229)</f>
        <v>13900</v>
      </c>
      <c r="D225" s="158">
        <f t="shared" ref="D225:H225" si="165">SUM(D226,D227,D228,D229)</f>
        <v>0</v>
      </c>
      <c r="E225" s="158">
        <f t="shared" si="165"/>
        <v>13900</v>
      </c>
      <c r="F225" s="158">
        <f t="shared" si="165"/>
        <v>0</v>
      </c>
      <c r="G225" s="158">
        <f t="shared" si="165"/>
        <v>0</v>
      </c>
      <c r="H225" s="159">
        <f t="shared" si="165"/>
        <v>0</v>
      </c>
      <c r="I225" s="160">
        <f t="shared" si="158"/>
        <v>13900</v>
      </c>
    </row>
    <row r="226" spans="1:9" x14ac:dyDescent="0.2">
      <c r="A226" s="20" t="s">
        <v>6</v>
      </c>
      <c r="B226" s="48"/>
      <c r="C226" s="101">
        <v>7310.8</v>
      </c>
      <c r="D226" s="101"/>
      <c r="E226" s="101">
        <f>SUM(C226,D226)</f>
        <v>7310.8</v>
      </c>
      <c r="F226" s="101"/>
      <c r="G226" s="101"/>
      <c r="H226" s="143"/>
      <c r="I226" s="119">
        <f t="shared" si="158"/>
        <v>7310.8</v>
      </c>
    </row>
    <row r="227" spans="1:9" s="2" customFormat="1" hidden="1" x14ac:dyDescent="0.2">
      <c r="A227" s="20" t="s">
        <v>7</v>
      </c>
      <c r="B227" s="94"/>
      <c r="C227" s="21">
        <v>0</v>
      </c>
      <c r="D227" s="21"/>
      <c r="E227" s="21">
        <f t="shared" ref="E227:E228" si="166">SUM(C227,D227)</f>
        <v>0</v>
      </c>
      <c r="F227" s="21"/>
      <c r="G227" s="21"/>
      <c r="H227" s="22"/>
      <c r="I227" s="3">
        <f t="shared" si="158"/>
        <v>0</v>
      </c>
    </row>
    <row r="228" spans="1:9" s="2" customFormat="1" ht="38.25" hidden="1" x14ac:dyDescent="0.2">
      <c r="A228" s="20" t="s">
        <v>8</v>
      </c>
      <c r="B228" s="48">
        <v>420269</v>
      </c>
      <c r="C228" s="21"/>
      <c r="D228" s="21"/>
      <c r="E228" s="21">
        <f t="shared" si="166"/>
        <v>0</v>
      </c>
      <c r="F228" s="21"/>
      <c r="G228" s="21"/>
      <c r="H228" s="22"/>
      <c r="I228" s="3">
        <f t="shared" si="158"/>
        <v>0</v>
      </c>
    </row>
    <row r="229" spans="1:9" ht="25.5" x14ac:dyDescent="0.2">
      <c r="A229" s="23" t="s">
        <v>9</v>
      </c>
      <c r="B229" s="49" t="s">
        <v>10</v>
      </c>
      <c r="C229" s="24">
        <f t="shared" ref="C229" si="167">SUM(C230,C234,C238)</f>
        <v>6589.2</v>
      </c>
      <c r="D229" s="24">
        <f t="shared" ref="D229:H229" si="168">SUM(D230,D234,D238)</f>
        <v>0</v>
      </c>
      <c r="E229" s="24">
        <f t="shared" si="168"/>
        <v>6589.2</v>
      </c>
      <c r="F229" s="24">
        <f t="shared" si="168"/>
        <v>0</v>
      </c>
      <c r="G229" s="24">
        <f t="shared" si="168"/>
        <v>0</v>
      </c>
      <c r="H229" s="25">
        <f t="shared" si="168"/>
        <v>0</v>
      </c>
      <c r="I229" s="119">
        <f t="shared" si="158"/>
        <v>6589.2</v>
      </c>
    </row>
    <row r="230" spans="1:9" x14ac:dyDescent="0.2">
      <c r="A230" s="26" t="s">
        <v>11</v>
      </c>
      <c r="B230" s="50" t="s">
        <v>12</v>
      </c>
      <c r="C230" s="24">
        <f t="shared" ref="C230" si="169">SUM(C231:C233)</f>
        <v>6589.2</v>
      </c>
      <c r="D230" s="24">
        <f t="shared" ref="D230:H230" si="170">SUM(D231:D233)</f>
        <v>0</v>
      </c>
      <c r="E230" s="24">
        <f t="shared" si="170"/>
        <v>6589.2</v>
      </c>
      <c r="F230" s="24">
        <f t="shared" si="170"/>
        <v>0</v>
      </c>
      <c r="G230" s="24">
        <f t="shared" si="170"/>
        <v>0</v>
      </c>
      <c r="H230" s="25">
        <f t="shared" si="170"/>
        <v>0</v>
      </c>
      <c r="I230" s="119">
        <f t="shared" si="158"/>
        <v>6589.2</v>
      </c>
    </row>
    <row r="231" spans="1:9" s="2" customFormat="1" hidden="1" x14ac:dyDescent="0.2">
      <c r="A231" s="27" t="s">
        <v>13</v>
      </c>
      <c r="B231" s="51" t="s">
        <v>14</v>
      </c>
      <c r="C231" s="21"/>
      <c r="D231" s="21"/>
      <c r="E231" s="21">
        <f t="shared" ref="E231:E233" si="171">SUM(C231,D231)</f>
        <v>0</v>
      </c>
      <c r="F231" s="21"/>
      <c r="G231" s="21"/>
      <c r="H231" s="22"/>
      <c r="I231" s="3">
        <f t="shared" si="158"/>
        <v>0</v>
      </c>
    </row>
    <row r="232" spans="1:9" s="2" customFormat="1" hidden="1" x14ac:dyDescent="0.2">
      <c r="A232" s="27" t="s">
        <v>15</v>
      </c>
      <c r="B232" s="52" t="s">
        <v>16</v>
      </c>
      <c r="C232" s="21"/>
      <c r="D232" s="21"/>
      <c r="E232" s="21">
        <f t="shared" si="171"/>
        <v>0</v>
      </c>
      <c r="F232" s="21"/>
      <c r="G232" s="21"/>
      <c r="H232" s="22"/>
      <c r="I232" s="3">
        <f t="shared" si="158"/>
        <v>0</v>
      </c>
    </row>
    <row r="233" spans="1:9" x14ac:dyDescent="0.2">
      <c r="A233" s="27" t="s">
        <v>17</v>
      </c>
      <c r="B233" s="52" t="s">
        <v>18</v>
      </c>
      <c r="C233" s="101">
        <v>6589.2</v>
      </c>
      <c r="D233" s="101"/>
      <c r="E233" s="101">
        <f t="shared" si="171"/>
        <v>6589.2</v>
      </c>
      <c r="F233" s="101"/>
      <c r="G233" s="101"/>
      <c r="H233" s="143"/>
      <c r="I233" s="119">
        <f t="shared" si="158"/>
        <v>6589.2</v>
      </c>
    </row>
    <row r="234" spans="1:9" s="2" customFormat="1" hidden="1" x14ac:dyDescent="0.2">
      <c r="A234" s="26" t="s">
        <v>19</v>
      </c>
      <c r="B234" s="53" t="s">
        <v>20</v>
      </c>
      <c r="C234" s="24">
        <v>0</v>
      </c>
      <c r="D234" s="24">
        <f t="shared" ref="D234:H234" si="172">SUM(D235:D237)</f>
        <v>0</v>
      </c>
      <c r="E234" s="24">
        <f t="shared" si="172"/>
        <v>0</v>
      </c>
      <c r="F234" s="24">
        <f t="shared" si="172"/>
        <v>0</v>
      </c>
      <c r="G234" s="24">
        <f t="shared" si="172"/>
        <v>0</v>
      </c>
      <c r="H234" s="25">
        <f t="shared" si="172"/>
        <v>0</v>
      </c>
      <c r="I234" s="3">
        <f t="shared" si="158"/>
        <v>0</v>
      </c>
    </row>
    <row r="235" spans="1:9" s="2" customFormat="1" hidden="1" x14ac:dyDescent="0.2">
      <c r="A235" s="27" t="s">
        <v>13</v>
      </c>
      <c r="B235" s="52" t="s">
        <v>21</v>
      </c>
      <c r="C235" s="21">
        <v>0</v>
      </c>
      <c r="D235" s="21"/>
      <c r="E235" s="21">
        <f t="shared" ref="E235:E237" si="173">SUM(C235,D235)</f>
        <v>0</v>
      </c>
      <c r="F235" s="21"/>
      <c r="G235" s="21"/>
      <c r="H235" s="22"/>
      <c r="I235" s="3">
        <f t="shared" si="158"/>
        <v>0</v>
      </c>
    </row>
    <row r="236" spans="1:9" s="2" customFormat="1" hidden="1" x14ac:dyDescent="0.2">
      <c r="A236" s="27" t="s">
        <v>15</v>
      </c>
      <c r="B236" s="52" t="s">
        <v>22</v>
      </c>
      <c r="C236" s="21">
        <v>0</v>
      </c>
      <c r="D236" s="21"/>
      <c r="E236" s="21">
        <f t="shared" si="173"/>
        <v>0</v>
      </c>
      <c r="F236" s="21"/>
      <c r="G236" s="21"/>
      <c r="H236" s="22"/>
      <c r="I236" s="3">
        <f t="shared" si="158"/>
        <v>0</v>
      </c>
    </row>
    <row r="237" spans="1:9" s="2" customFormat="1" hidden="1" x14ac:dyDescent="0.2">
      <c r="A237" s="27" t="s">
        <v>17</v>
      </c>
      <c r="B237" s="52" t="s">
        <v>23</v>
      </c>
      <c r="C237" s="21">
        <v>0</v>
      </c>
      <c r="D237" s="21"/>
      <c r="E237" s="21">
        <f t="shared" si="173"/>
        <v>0</v>
      </c>
      <c r="F237" s="21"/>
      <c r="G237" s="21"/>
      <c r="H237" s="22"/>
      <c r="I237" s="3">
        <f t="shared" si="158"/>
        <v>0</v>
      </c>
    </row>
    <row r="238" spans="1:9" s="2" customFormat="1" hidden="1" x14ac:dyDescent="0.2">
      <c r="A238" s="26" t="s">
        <v>24</v>
      </c>
      <c r="B238" s="53" t="s">
        <v>25</v>
      </c>
      <c r="C238" s="24">
        <v>0</v>
      </c>
      <c r="D238" s="24">
        <f t="shared" ref="D238:H238" si="174">SUM(D239:D241)</f>
        <v>0</v>
      </c>
      <c r="E238" s="24">
        <f t="shared" si="174"/>
        <v>0</v>
      </c>
      <c r="F238" s="24">
        <f t="shared" si="174"/>
        <v>0</v>
      </c>
      <c r="G238" s="24">
        <f t="shared" si="174"/>
        <v>0</v>
      </c>
      <c r="H238" s="25">
        <f t="shared" si="174"/>
        <v>0</v>
      </c>
      <c r="I238" s="3">
        <f t="shared" si="158"/>
        <v>0</v>
      </c>
    </row>
    <row r="239" spans="1:9" s="2" customFormat="1" hidden="1" x14ac:dyDescent="0.2">
      <c r="A239" s="27" t="s">
        <v>13</v>
      </c>
      <c r="B239" s="52" t="s">
        <v>26</v>
      </c>
      <c r="C239" s="21">
        <v>0</v>
      </c>
      <c r="D239" s="21"/>
      <c r="E239" s="21">
        <f t="shared" ref="E239:E241" si="175">SUM(C239,D239)</f>
        <v>0</v>
      </c>
      <c r="F239" s="21"/>
      <c r="G239" s="21"/>
      <c r="H239" s="22"/>
      <c r="I239" s="3">
        <f t="shared" si="158"/>
        <v>0</v>
      </c>
    </row>
    <row r="240" spans="1:9" s="2" customFormat="1" hidden="1" x14ac:dyDescent="0.2">
      <c r="A240" s="27" t="s">
        <v>15</v>
      </c>
      <c r="B240" s="52" t="s">
        <v>27</v>
      </c>
      <c r="C240" s="21">
        <v>0</v>
      </c>
      <c r="D240" s="21"/>
      <c r="E240" s="21">
        <f t="shared" si="175"/>
        <v>0</v>
      </c>
      <c r="F240" s="21"/>
      <c r="G240" s="21"/>
      <c r="H240" s="22"/>
      <c r="I240" s="3">
        <f t="shared" si="158"/>
        <v>0</v>
      </c>
    </row>
    <row r="241" spans="1:9" s="2" customFormat="1" hidden="1" x14ac:dyDescent="0.2">
      <c r="A241" s="27" t="s">
        <v>17</v>
      </c>
      <c r="B241" s="52" t="s">
        <v>28</v>
      </c>
      <c r="C241" s="21">
        <v>0</v>
      </c>
      <c r="D241" s="21"/>
      <c r="E241" s="21">
        <f t="shared" si="175"/>
        <v>0</v>
      </c>
      <c r="F241" s="21"/>
      <c r="G241" s="21"/>
      <c r="H241" s="22"/>
      <c r="I241" s="3">
        <f t="shared" si="158"/>
        <v>0</v>
      </c>
    </row>
    <row r="242" spans="1:9" s="161" customFormat="1" x14ac:dyDescent="0.2">
      <c r="A242" s="156" t="s">
        <v>80</v>
      </c>
      <c r="B242" s="157"/>
      <c r="C242" s="158">
        <f t="shared" ref="C242:H242" si="176">SUM(C243,C246,C269)</f>
        <v>13900</v>
      </c>
      <c r="D242" s="158">
        <f t="shared" si="176"/>
        <v>0</v>
      </c>
      <c r="E242" s="158">
        <f t="shared" si="176"/>
        <v>13900</v>
      </c>
      <c r="F242" s="158">
        <f t="shared" si="176"/>
        <v>0</v>
      </c>
      <c r="G242" s="158">
        <f t="shared" si="176"/>
        <v>0</v>
      </c>
      <c r="H242" s="159">
        <f t="shared" si="176"/>
        <v>0</v>
      </c>
      <c r="I242" s="160">
        <f t="shared" si="158"/>
        <v>13900</v>
      </c>
    </row>
    <row r="243" spans="1:9" s="2" customFormat="1" hidden="1" x14ac:dyDescent="0.2">
      <c r="A243" s="31" t="s">
        <v>30</v>
      </c>
      <c r="B243" s="55">
        <v>20</v>
      </c>
      <c r="C243" s="24">
        <v>0</v>
      </c>
      <c r="D243" s="24">
        <f t="shared" ref="D243:H243" si="177">SUM(D244)</f>
        <v>0</v>
      </c>
      <c r="E243" s="24">
        <f t="shared" si="177"/>
        <v>0</v>
      </c>
      <c r="F243" s="24">
        <f t="shared" si="177"/>
        <v>0</v>
      </c>
      <c r="G243" s="24">
        <f t="shared" si="177"/>
        <v>0</v>
      </c>
      <c r="H243" s="25">
        <f t="shared" si="177"/>
        <v>0</v>
      </c>
      <c r="I243" s="3">
        <f t="shared" si="158"/>
        <v>0</v>
      </c>
    </row>
    <row r="244" spans="1:9" s="2" customFormat="1" hidden="1" x14ac:dyDescent="0.2">
      <c r="A244" s="27" t="s">
        <v>31</v>
      </c>
      <c r="B244" s="56" t="s">
        <v>32</v>
      </c>
      <c r="C244" s="21">
        <v>0</v>
      </c>
      <c r="D244" s="21"/>
      <c r="E244" s="21">
        <f>C244+D244</f>
        <v>0</v>
      </c>
      <c r="F244" s="21"/>
      <c r="G244" s="21"/>
      <c r="H244" s="22"/>
      <c r="I244" s="3">
        <f t="shared" si="158"/>
        <v>0</v>
      </c>
    </row>
    <row r="245" spans="1:9" s="2" customFormat="1" hidden="1" x14ac:dyDescent="0.2">
      <c r="A245" s="27"/>
      <c r="B245" s="51"/>
      <c r="C245" s="21"/>
      <c r="D245" s="21"/>
      <c r="E245" s="21"/>
      <c r="F245" s="21"/>
      <c r="G245" s="21"/>
      <c r="H245" s="22"/>
      <c r="I245" s="3">
        <f t="shared" si="158"/>
        <v>0</v>
      </c>
    </row>
    <row r="246" spans="1:9" ht="25.5" x14ac:dyDescent="0.2">
      <c r="A246" s="31" t="s">
        <v>33</v>
      </c>
      <c r="B246" s="57">
        <v>58</v>
      </c>
      <c r="C246" s="24">
        <f t="shared" ref="C246" si="178">SUM(C247,C254,C261)</f>
        <v>13900</v>
      </c>
      <c r="D246" s="24">
        <f t="shared" ref="D246:H246" si="179">SUM(D247,D254,D261)</f>
        <v>0</v>
      </c>
      <c r="E246" s="24">
        <f t="shared" si="179"/>
        <v>13900</v>
      </c>
      <c r="F246" s="24">
        <f t="shared" si="179"/>
        <v>0</v>
      </c>
      <c r="G246" s="24">
        <f t="shared" si="179"/>
        <v>0</v>
      </c>
      <c r="H246" s="25">
        <f t="shared" si="179"/>
        <v>0</v>
      </c>
      <c r="I246" s="119">
        <f t="shared" si="158"/>
        <v>13900</v>
      </c>
    </row>
    <row r="247" spans="1:9" x14ac:dyDescent="0.2">
      <c r="A247" s="31" t="s">
        <v>34</v>
      </c>
      <c r="B247" s="58" t="s">
        <v>35</v>
      </c>
      <c r="C247" s="24">
        <f t="shared" ref="C247" si="180">SUM(C251,C252,C253)</f>
        <v>13900</v>
      </c>
      <c r="D247" s="24">
        <f t="shared" ref="D247:H247" si="181">SUM(D251,D252,D253)</f>
        <v>0</v>
      </c>
      <c r="E247" s="24">
        <f t="shared" si="181"/>
        <v>13900</v>
      </c>
      <c r="F247" s="24">
        <f t="shared" si="181"/>
        <v>0</v>
      </c>
      <c r="G247" s="24">
        <f t="shared" si="181"/>
        <v>0</v>
      </c>
      <c r="H247" s="25">
        <f t="shared" si="181"/>
        <v>0</v>
      </c>
      <c r="I247" s="119">
        <f t="shared" si="158"/>
        <v>13900</v>
      </c>
    </row>
    <row r="248" spans="1:9" s="2" customFormat="1" hidden="1" x14ac:dyDescent="0.2">
      <c r="A248" s="32" t="s">
        <v>1</v>
      </c>
      <c r="B248" s="59"/>
      <c r="C248" s="24"/>
      <c r="D248" s="24"/>
      <c r="E248" s="24"/>
      <c r="F248" s="24"/>
      <c r="G248" s="24"/>
      <c r="H248" s="25"/>
      <c r="I248" s="3">
        <f t="shared" si="158"/>
        <v>0</v>
      </c>
    </row>
    <row r="249" spans="1:9" x14ac:dyDescent="0.2">
      <c r="A249" s="32" t="s">
        <v>36</v>
      </c>
      <c r="B249" s="59"/>
      <c r="C249" s="24">
        <f t="shared" ref="C249:E249" si="182">C251+C252+C253-C250</f>
        <v>12.399999999999636</v>
      </c>
      <c r="D249" s="24">
        <f t="shared" si="182"/>
        <v>0</v>
      </c>
      <c r="E249" s="24">
        <f t="shared" si="182"/>
        <v>12.399999999999636</v>
      </c>
      <c r="F249" s="24">
        <f>F251+F252+F253-F250</f>
        <v>0</v>
      </c>
      <c r="G249" s="24">
        <f t="shared" ref="G249:H249" si="183">G251+G252+G253-G250</f>
        <v>0</v>
      </c>
      <c r="H249" s="25">
        <f t="shared" si="183"/>
        <v>0</v>
      </c>
      <c r="I249" s="119">
        <f t="shared" si="158"/>
        <v>12.399999999999636</v>
      </c>
    </row>
    <row r="250" spans="1:9" x14ac:dyDescent="0.2">
      <c r="A250" s="32" t="s">
        <v>37</v>
      </c>
      <c r="B250" s="59"/>
      <c r="C250" s="24">
        <f>13900-12.4</f>
        <v>13887.6</v>
      </c>
      <c r="D250" s="24"/>
      <c r="E250" s="24">
        <f>C250+D250</f>
        <v>13887.6</v>
      </c>
      <c r="F250" s="24"/>
      <c r="G250" s="24"/>
      <c r="H250" s="25"/>
      <c r="I250" s="119">
        <f t="shared" si="158"/>
        <v>13887.6</v>
      </c>
    </row>
    <row r="251" spans="1:9" x14ac:dyDescent="0.2">
      <c r="A251" s="20" t="s">
        <v>38</v>
      </c>
      <c r="B251" s="60" t="s">
        <v>39</v>
      </c>
      <c r="C251" s="101">
        <v>2017.1</v>
      </c>
      <c r="D251" s="101"/>
      <c r="E251" s="101">
        <f t="shared" ref="E251:E253" si="184">C251+D251</f>
        <v>2017.1</v>
      </c>
      <c r="F251" s="101"/>
      <c r="G251" s="101"/>
      <c r="H251" s="143"/>
      <c r="I251" s="119">
        <f t="shared" si="158"/>
        <v>2017.1</v>
      </c>
    </row>
    <row r="252" spans="1:9" x14ac:dyDescent="0.2">
      <c r="A252" s="20" t="s">
        <v>40</v>
      </c>
      <c r="B252" s="60" t="s">
        <v>41</v>
      </c>
      <c r="C252" s="101">
        <v>4706.6000000000004</v>
      </c>
      <c r="D252" s="101"/>
      <c r="E252" s="101">
        <f t="shared" si="184"/>
        <v>4706.6000000000004</v>
      </c>
      <c r="F252" s="101"/>
      <c r="G252" s="101"/>
      <c r="H252" s="143"/>
      <c r="I252" s="119">
        <f t="shared" si="158"/>
        <v>4706.6000000000004</v>
      </c>
    </row>
    <row r="253" spans="1:9" x14ac:dyDescent="0.2">
      <c r="A253" s="20" t="s">
        <v>42</v>
      </c>
      <c r="B253" s="61" t="s">
        <v>43</v>
      </c>
      <c r="C253" s="101">
        <v>7176.3</v>
      </c>
      <c r="D253" s="101"/>
      <c r="E253" s="101">
        <f t="shared" si="184"/>
        <v>7176.3</v>
      </c>
      <c r="F253" s="101"/>
      <c r="G253" s="101"/>
      <c r="H253" s="143"/>
      <c r="I253" s="119">
        <f t="shared" si="158"/>
        <v>7176.3</v>
      </c>
    </row>
    <row r="254" spans="1:9" s="2" customFormat="1" hidden="1" x14ac:dyDescent="0.2">
      <c r="A254" s="31" t="s">
        <v>44</v>
      </c>
      <c r="B254" s="62" t="s">
        <v>45</v>
      </c>
      <c r="C254" s="24">
        <v>0</v>
      </c>
      <c r="D254" s="24">
        <f t="shared" ref="D254:H254" si="185">SUM(D258,D259,D260)</f>
        <v>0</v>
      </c>
      <c r="E254" s="24">
        <f t="shared" si="185"/>
        <v>0</v>
      </c>
      <c r="F254" s="24">
        <f t="shared" si="185"/>
        <v>0</v>
      </c>
      <c r="G254" s="24">
        <f t="shared" si="185"/>
        <v>0</v>
      </c>
      <c r="H254" s="25">
        <f t="shared" si="185"/>
        <v>0</v>
      </c>
      <c r="I254" s="3">
        <f t="shared" si="158"/>
        <v>0</v>
      </c>
    </row>
    <row r="255" spans="1:9" s="2" customFormat="1" hidden="1" x14ac:dyDescent="0.2">
      <c r="A255" s="82" t="s">
        <v>1</v>
      </c>
      <c r="B255" s="62"/>
      <c r="C255" s="24"/>
      <c r="D255" s="24"/>
      <c r="E255" s="24"/>
      <c r="F255" s="24"/>
      <c r="G255" s="24"/>
      <c r="H255" s="25"/>
      <c r="I255" s="3">
        <f t="shared" si="158"/>
        <v>0</v>
      </c>
    </row>
    <row r="256" spans="1:9" s="2" customFormat="1" hidden="1" x14ac:dyDescent="0.2">
      <c r="A256" s="32" t="s">
        <v>36</v>
      </c>
      <c r="B256" s="59"/>
      <c r="C256" s="24">
        <v>0</v>
      </c>
      <c r="D256" s="24">
        <f t="shared" ref="D256:H256" si="186">D258+D259+D260-D257</f>
        <v>0</v>
      </c>
      <c r="E256" s="24">
        <f t="shared" si="186"/>
        <v>0</v>
      </c>
      <c r="F256" s="24">
        <f t="shared" si="186"/>
        <v>0</v>
      </c>
      <c r="G256" s="24">
        <f t="shared" si="186"/>
        <v>0</v>
      </c>
      <c r="H256" s="25">
        <f t="shared" si="186"/>
        <v>0</v>
      </c>
      <c r="I256" s="3">
        <f t="shared" si="158"/>
        <v>0</v>
      </c>
    </row>
    <row r="257" spans="1:9" s="2" customFormat="1" hidden="1" x14ac:dyDescent="0.2">
      <c r="A257" s="32" t="s">
        <v>37</v>
      </c>
      <c r="B257" s="59"/>
      <c r="C257" s="24"/>
      <c r="D257" s="24"/>
      <c r="E257" s="24"/>
      <c r="F257" s="24"/>
      <c r="G257" s="24"/>
      <c r="H257" s="25"/>
      <c r="I257" s="3">
        <f t="shared" si="158"/>
        <v>0</v>
      </c>
    </row>
    <row r="258" spans="1:9" s="2" customFormat="1" hidden="1" x14ac:dyDescent="0.2">
      <c r="A258" s="20" t="s">
        <v>38</v>
      </c>
      <c r="B258" s="61" t="s">
        <v>46</v>
      </c>
      <c r="C258" s="21">
        <v>0</v>
      </c>
      <c r="D258" s="21"/>
      <c r="E258" s="21">
        <f t="shared" ref="E258:E260" si="187">C258+D258</f>
        <v>0</v>
      </c>
      <c r="F258" s="21"/>
      <c r="G258" s="21"/>
      <c r="H258" s="22"/>
      <c r="I258" s="3">
        <f t="shared" si="158"/>
        <v>0</v>
      </c>
    </row>
    <row r="259" spans="1:9" s="2" customFormat="1" hidden="1" x14ac:dyDescent="0.2">
      <c r="A259" s="20" t="s">
        <v>40</v>
      </c>
      <c r="B259" s="61" t="s">
        <v>47</v>
      </c>
      <c r="C259" s="21">
        <v>0</v>
      </c>
      <c r="D259" s="21"/>
      <c r="E259" s="21">
        <f t="shared" si="187"/>
        <v>0</v>
      </c>
      <c r="F259" s="21"/>
      <c r="G259" s="21"/>
      <c r="H259" s="22"/>
      <c r="I259" s="3">
        <f t="shared" si="158"/>
        <v>0</v>
      </c>
    </row>
    <row r="260" spans="1:9" s="2" customFormat="1" hidden="1" x14ac:dyDescent="0.2">
      <c r="A260" s="20" t="s">
        <v>42</v>
      </c>
      <c r="B260" s="61" t="s">
        <v>48</v>
      </c>
      <c r="C260" s="21">
        <v>0</v>
      </c>
      <c r="D260" s="21"/>
      <c r="E260" s="21">
        <f t="shared" si="187"/>
        <v>0</v>
      </c>
      <c r="F260" s="21"/>
      <c r="G260" s="21"/>
      <c r="H260" s="22"/>
      <c r="I260" s="3">
        <f t="shared" si="158"/>
        <v>0</v>
      </c>
    </row>
    <row r="261" spans="1:9" s="2" customFormat="1" hidden="1" x14ac:dyDescent="0.2">
      <c r="A261" s="31" t="s">
        <v>49</v>
      </c>
      <c r="B261" s="63" t="s">
        <v>50</v>
      </c>
      <c r="C261" s="24">
        <v>0</v>
      </c>
      <c r="D261" s="24">
        <f t="shared" ref="D261:H261" si="188">SUM(D265,D266,D267)</f>
        <v>0</v>
      </c>
      <c r="E261" s="24">
        <f t="shared" si="188"/>
        <v>0</v>
      </c>
      <c r="F261" s="24">
        <f t="shared" si="188"/>
        <v>0</v>
      </c>
      <c r="G261" s="24">
        <f t="shared" si="188"/>
        <v>0</v>
      </c>
      <c r="H261" s="25">
        <f t="shared" si="188"/>
        <v>0</v>
      </c>
      <c r="I261" s="3">
        <f t="shared" si="158"/>
        <v>0</v>
      </c>
    </row>
    <row r="262" spans="1:9" s="2" customFormat="1" hidden="1" x14ac:dyDescent="0.2">
      <c r="A262" s="82" t="s">
        <v>1</v>
      </c>
      <c r="B262" s="63"/>
      <c r="C262" s="24"/>
      <c r="D262" s="24"/>
      <c r="E262" s="24"/>
      <c r="F262" s="24"/>
      <c r="G262" s="24"/>
      <c r="H262" s="25"/>
      <c r="I262" s="3">
        <f t="shared" si="158"/>
        <v>0</v>
      </c>
    </row>
    <row r="263" spans="1:9" s="2" customFormat="1" hidden="1" x14ac:dyDescent="0.2">
      <c r="A263" s="32" t="s">
        <v>36</v>
      </c>
      <c r="B263" s="59"/>
      <c r="C263" s="24">
        <v>0</v>
      </c>
      <c r="D263" s="24">
        <f t="shared" ref="D263:H263" si="189">D265+D266+D267-D264</f>
        <v>0</v>
      </c>
      <c r="E263" s="24">
        <f t="shared" si="189"/>
        <v>0</v>
      </c>
      <c r="F263" s="24">
        <f t="shared" si="189"/>
        <v>0</v>
      </c>
      <c r="G263" s="24">
        <f t="shared" si="189"/>
        <v>0</v>
      </c>
      <c r="H263" s="25">
        <f t="shared" si="189"/>
        <v>0</v>
      </c>
      <c r="I263" s="3">
        <f t="shared" si="158"/>
        <v>0</v>
      </c>
    </row>
    <row r="264" spans="1:9" s="2" customFormat="1" hidden="1" x14ac:dyDescent="0.2">
      <c r="A264" s="32" t="s">
        <v>37</v>
      </c>
      <c r="B264" s="59"/>
      <c r="C264" s="24"/>
      <c r="D264" s="24"/>
      <c r="E264" s="24"/>
      <c r="F264" s="24"/>
      <c r="G264" s="24"/>
      <c r="H264" s="25"/>
      <c r="I264" s="3">
        <f t="shared" si="158"/>
        <v>0</v>
      </c>
    </row>
    <row r="265" spans="1:9" s="2" customFormat="1" hidden="1" x14ac:dyDescent="0.2">
      <c r="A265" s="20" t="s">
        <v>38</v>
      </c>
      <c r="B265" s="61" t="s">
        <v>51</v>
      </c>
      <c r="C265" s="21">
        <v>0</v>
      </c>
      <c r="D265" s="21"/>
      <c r="E265" s="21">
        <f t="shared" ref="E265:E267" si="190">C265+D265</f>
        <v>0</v>
      </c>
      <c r="F265" s="21"/>
      <c r="G265" s="21"/>
      <c r="H265" s="22"/>
      <c r="I265" s="3">
        <f t="shared" si="158"/>
        <v>0</v>
      </c>
    </row>
    <row r="266" spans="1:9" s="2" customFormat="1" hidden="1" x14ac:dyDescent="0.2">
      <c r="A266" s="20" t="s">
        <v>40</v>
      </c>
      <c r="B266" s="61" t="s">
        <v>52</v>
      </c>
      <c r="C266" s="21">
        <v>0</v>
      </c>
      <c r="D266" s="21"/>
      <c r="E266" s="21">
        <f t="shared" si="190"/>
        <v>0</v>
      </c>
      <c r="F266" s="21"/>
      <c r="G266" s="21"/>
      <c r="H266" s="22"/>
      <c r="I266" s="3">
        <f t="shared" si="158"/>
        <v>0</v>
      </c>
    </row>
    <row r="267" spans="1:9" s="2" customFormat="1" hidden="1" x14ac:dyDescent="0.2">
      <c r="A267" s="20" t="s">
        <v>42</v>
      </c>
      <c r="B267" s="61" t="s">
        <v>53</v>
      </c>
      <c r="C267" s="21">
        <v>0</v>
      </c>
      <c r="D267" s="21"/>
      <c r="E267" s="21">
        <f t="shared" si="190"/>
        <v>0</v>
      </c>
      <c r="F267" s="21"/>
      <c r="G267" s="21"/>
      <c r="H267" s="22"/>
      <c r="I267" s="3">
        <f t="shared" si="158"/>
        <v>0</v>
      </c>
    </row>
    <row r="268" spans="1:9" s="2" customFormat="1" hidden="1" x14ac:dyDescent="0.2">
      <c r="A268" s="83"/>
      <c r="B268" s="95"/>
      <c r="C268" s="21"/>
      <c r="D268" s="21"/>
      <c r="E268" s="21"/>
      <c r="F268" s="21"/>
      <c r="G268" s="21"/>
      <c r="H268" s="22"/>
      <c r="I268" s="3">
        <f t="shared" si="158"/>
        <v>0</v>
      </c>
    </row>
    <row r="269" spans="1:9" s="2" customFormat="1" hidden="1" x14ac:dyDescent="0.2">
      <c r="A269" s="26" t="s">
        <v>54</v>
      </c>
      <c r="B269" s="63" t="s">
        <v>55</v>
      </c>
      <c r="C269" s="24">
        <v>0</v>
      </c>
      <c r="D269" s="24"/>
      <c r="E269" s="24">
        <f>C269+D269</f>
        <v>0</v>
      </c>
      <c r="F269" s="24"/>
      <c r="G269" s="24"/>
      <c r="H269" s="25"/>
      <c r="I269" s="3">
        <f t="shared" si="158"/>
        <v>0</v>
      </c>
    </row>
    <row r="270" spans="1:9" s="2" customFormat="1" hidden="1" x14ac:dyDescent="0.2">
      <c r="A270" s="83"/>
      <c r="B270" s="95"/>
      <c r="C270" s="21"/>
      <c r="D270" s="21"/>
      <c r="E270" s="21"/>
      <c r="F270" s="21"/>
      <c r="G270" s="21"/>
      <c r="H270" s="22"/>
      <c r="I270" s="3">
        <f t="shared" si="158"/>
        <v>0</v>
      </c>
    </row>
    <row r="271" spans="1:9" s="2" customFormat="1" hidden="1" x14ac:dyDescent="0.2">
      <c r="A271" s="26" t="s">
        <v>56</v>
      </c>
      <c r="B271" s="63"/>
      <c r="C271" s="24">
        <v>0</v>
      </c>
      <c r="D271" s="24">
        <f>D224-D242</f>
        <v>0</v>
      </c>
      <c r="E271" s="24">
        <f>E224-E242</f>
        <v>0</v>
      </c>
      <c r="F271" s="24">
        <f>F224-F242</f>
        <v>0</v>
      </c>
      <c r="G271" s="24">
        <f>G224-G242</f>
        <v>0</v>
      </c>
      <c r="H271" s="25">
        <f>H224-H242</f>
        <v>0</v>
      </c>
      <c r="I271" s="3">
        <f t="shared" si="158"/>
        <v>0</v>
      </c>
    </row>
    <row r="272" spans="1:9" s="2" customFormat="1" hidden="1" x14ac:dyDescent="0.2">
      <c r="A272" s="81"/>
      <c r="B272" s="95"/>
      <c r="C272" s="21"/>
      <c r="D272" s="21"/>
      <c r="E272" s="21"/>
      <c r="F272" s="21"/>
      <c r="G272" s="21"/>
      <c r="H272" s="22"/>
      <c r="I272" s="3">
        <f t="shared" si="158"/>
        <v>0</v>
      </c>
    </row>
    <row r="273" spans="1:9" s="142" customFormat="1" x14ac:dyDescent="0.2">
      <c r="A273" s="152" t="s">
        <v>64</v>
      </c>
      <c r="B273" s="153"/>
      <c r="C273" s="154">
        <f t="shared" ref="C273:H273" si="191">C274</f>
        <v>37</v>
      </c>
      <c r="D273" s="154">
        <f t="shared" si="191"/>
        <v>0</v>
      </c>
      <c r="E273" s="154">
        <f t="shared" si="191"/>
        <v>37</v>
      </c>
      <c r="F273" s="154">
        <f t="shared" si="191"/>
        <v>0</v>
      </c>
      <c r="G273" s="154">
        <f t="shared" si="191"/>
        <v>0</v>
      </c>
      <c r="H273" s="155">
        <f t="shared" si="191"/>
        <v>0</v>
      </c>
      <c r="I273" s="137">
        <f t="shared" si="158"/>
        <v>37</v>
      </c>
    </row>
    <row r="274" spans="1:9" s="161" customFormat="1" x14ac:dyDescent="0.2">
      <c r="A274" s="156" t="s">
        <v>61</v>
      </c>
      <c r="B274" s="157"/>
      <c r="C274" s="158">
        <f t="shared" ref="C274" si="192">SUM(C275,C276,C277,C278)</f>
        <v>37</v>
      </c>
      <c r="D274" s="158">
        <f t="shared" ref="D274:H274" si="193">SUM(D275,D276,D277,D278)</f>
        <v>0</v>
      </c>
      <c r="E274" s="158">
        <f t="shared" si="193"/>
        <v>37</v>
      </c>
      <c r="F274" s="158">
        <f t="shared" si="193"/>
        <v>0</v>
      </c>
      <c r="G274" s="158">
        <f t="shared" si="193"/>
        <v>0</v>
      </c>
      <c r="H274" s="159">
        <f t="shared" si="193"/>
        <v>0</v>
      </c>
      <c r="I274" s="160">
        <f t="shared" ref="I274:I337" si="194">SUM(E274:H274)</f>
        <v>37</v>
      </c>
    </row>
    <row r="275" spans="1:9" x14ac:dyDescent="0.2">
      <c r="A275" s="20" t="s">
        <v>6</v>
      </c>
      <c r="B275" s="48"/>
      <c r="C275" s="101">
        <v>37</v>
      </c>
      <c r="D275" s="101"/>
      <c r="E275" s="101">
        <f>SUM(C275,D275)</f>
        <v>37</v>
      </c>
      <c r="F275" s="101"/>
      <c r="G275" s="101"/>
      <c r="H275" s="143"/>
      <c r="I275" s="119">
        <f t="shared" si="194"/>
        <v>37</v>
      </c>
    </row>
    <row r="276" spans="1:9" s="2" customFormat="1" hidden="1" x14ac:dyDescent="0.2">
      <c r="A276" s="20" t="s">
        <v>7</v>
      </c>
      <c r="B276" s="94"/>
      <c r="C276" s="21">
        <v>0</v>
      </c>
      <c r="D276" s="21"/>
      <c r="E276" s="21">
        <f t="shared" ref="E276:E277" si="195">SUM(C276,D276)</f>
        <v>0</v>
      </c>
      <c r="F276" s="21"/>
      <c r="G276" s="21"/>
      <c r="H276" s="22"/>
      <c r="I276" s="3">
        <f t="shared" si="194"/>
        <v>0</v>
      </c>
    </row>
    <row r="277" spans="1:9" s="2" customFormat="1" ht="38.25" hidden="1" x14ac:dyDescent="0.2">
      <c r="A277" s="20" t="s">
        <v>8</v>
      </c>
      <c r="B277" s="48">
        <v>420269</v>
      </c>
      <c r="C277" s="21">
        <v>0</v>
      </c>
      <c r="D277" s="21"/>
      <c r="E277" s="21">
        <f t="shared" si="195"/>
        <v>0</v>
      </c>
      <c r="F277" s="21"/>
      <c r="G277" s="21"/>
      <c r="H277" s="22"/>
      <c r="I277" s="3">
        <f t="shared" si="194"/>
        <v>0</v>
      </c>
    </row>
    <row r="278" spans="1:9" s="2" customFormat="1" ht="25.5" hidden="1" x14ac:dyDescent="0.2">
      <c r="A278" s="23" t="s">
        <v>9</v>
      </c>
      <c r="B278" s="49" t="s">
        <v>10</v>
      </c>
      <c r="C278" s="24">
        <v>0</v>
      </c>
      <c r="D278" s="24">
        <f t="shared" ref="D278:H278" si="196">SUM(D279,D283,D287)</f>
        <v>0</v>
      </c>
      <c r="E278" s="24">
        <f t="shared" si="196"/>
        <v>0</v>
      </c>
      <c r="F278" s="24">
        <f t="shared" si="196"/>
        <v>0</v>
      </c>
      <c r="G278" s="24">
        <f t="shared" si="196"/>
        <v>0</v>
      </c>
      <c r="H278" s="25">
        <f t="shared" si="196"/>
        <v>0</v>
      </c>
      <c r="I278" s="3">
        <f t="shared" si="194"/>
        <v>0</v>
      </c>
    </row>
    <row r="279" spans="1:9" s="2" customFormat="1" hidden="1" x14ac:dyDescent="0.2">
      <c r="A279" s="26" t="s">
        <v>11</v>
      </c>
      <c r="B279" s="50" t="s">
        <v>12</v>
      </c>
      <c r="C279" s="24">
        <v>0</v>
      </c>
      <c r="D279" s="24">
        <f t="shared" ref="D279:H279" si="197">SUM(D280:D282)</f>
        <v>0</v>
      </c>
      <c r="E279" s="24">
        <f t="shared" si="197"/>
        <v>0</v>
      </c>
      <c r="F279" s="24">
        <f t="shared" si="197"/>
        <v>0</v>
      </c>
      <c r="G279" s="24">
        <f t="shared" si="197"/>
        <v>0</v>
      </c>
      <c r="H279" s="25">
        <f t="shared" si="197"/>
        <v>0</v>
      </c>
      <c r="I279" s="3">
        <f t="shared" si="194"/>
        <v>0</v>
      </c>
    </row>
    <row r="280" spans="1:9" s="2" customFormat="1" hidden="1" x14ac:dyDescent="0.2">
      <c r="A280" s="27" t="s">
        <v>13</v>
      </c>
      <c r="B280" s="51" t="s">
        <v>14</v>
      </c>
      <c r="C280" s="21">
        <v>0</v>
      </c>
      <c r="D280" s="21"/>
      <c r="E280" s="21">
        <f t="shared" ref="E280:E282" si="198">SUM(C280,D280)</f>
        <v>0</v>
      </c>
      <c r="F280" s="21"/>
      <c r="G280" s="21"/>
      <c r="H280" s="22"/>
      <c r="I280" s="3">
        <f t="shared" si="194"/>
        <v>0</v>
      </c>
    </row>
    <row r="281" spans="1:9" s="2" customFormat="1" hidden="1" x14ac:dyDescent="0.2">
      <c r="A281" s="27" t="s">
        <v>15</v>
      </c>
      <c r="B281" s="52" t="s">
        <v>16</v>
      </c>
      <c r="C281" s="21">
        <v>0</v>
      </c>
      <c r="D281" s="21"/>
      <c r="E281" s="21">
        <f t="shared" si="198"/>
        <v>0</v>
      </c>
      <c r="F281" s="21"/>
      <c r="G281" s="21"/>
      <c r="H281" s="22"/>
      <c r="I281" s="3">
        <f t="shared" si="194"/>
        <v>0</v>
      </c>
    </row>
    <row r="282" spans="1:9" s="2" customFormat="1" hidden="1" x14ac:dyDescent="0.2">
      <c r="A282" s="27" t="s">
        <v>17</v>
      </c>
      <c r="B282" s="52" t="s">
        <v>18</v>
      </c>
      <c r="C282" s="21">
        <v>0</v>
      </c>
      <c r="D282" s="21"/>
      <c r="E282" s="21">
        <f t="shared" si="198"/>
        <v>0</v>
      </c>
      <c r="F282" s="21"/>
      <c r="G282" s="21"/>
      <c r="H282" s="22"/>
      <c r="I282" s="3">
        <f t="shared" si="194"/>
        <v>0</v>
      </c>
    </row>
    <row r="283" spans="1:9" s="2" customFormat="1" hidden="1" x14ac:dyDescent="0.2">
      <c r="A283" s="26" t="s">
        <v>19</v>
      </c>
      <c r="B283" s="53" t="s">
        <v>20</v>
      </c>
      <c r="C283" s="24">
        <v>0</v>
      </c>
      <c r="D283" s="24">
        <f t="shared" ref="D283:H283" si="199">SUM(D284:D286)</f>
        <v>0</v>
      </c>
      <c r="E283" s="24">
        <f t="shared" si="199"/>
        <v>0</v>
      </c>
      <c r="F283" s="24">
        <f t="shared" si="199"/>
        <v>0</v>
      </c>
      <c r="G283" s="24">
        <f t="shared" si="199"/>
        <v>0</v>
      </c>
      <c r="H283" s="25">
        <f t="shared" si="199"/>
        <v>0</v>
      </c>
      <c r="I283" s="3">
        <f t="shared" si="194"/>
        <v>0</v>
      </c>
    </row>
    <row r="284" spans="1:9" s="2" customFormat="1" hidden="1" x14ac:dyDescent="0.2">
      <c r="A284" s="27" t="s">
        <v>13</v>
      </c>
      <c r="B284" s="52" t="s">
        <v>21</v>
      </c>
      <c r="C284" s="21">
        <v>0</v>
      </c>
      <c r="D284" s="21"/>
      <c r="E284" s="21">
        <f t="shared" ref="E284:E286" si="200">SUM(C284,D284)</f>
        <v>0</v>
      </c>
      <c r="F284" s="21"/>
      <c r="G284" s="21"/>
      <c r="H284" s="22"/>
      <c r="I284" s="3">
        <f t="shared" si="194"/>
        <v>0</v>
      </c>
    </row>
    <row r="285" spans="1:9" s="2" customFormat="1" hidden="1" x14ac:dyDescent="0.2">
      <c r="A285" s="27" t="s">
        <v>15</v>
      </c>
      <c r="B285" s="52" t="s">
        <v>22</v>
      </c>
      <c r="C285" s="21">
        <v>0</v>
      </c>
      <c r="D285" s="21"/>
      <c r="E285" s="21">
        <f t="shared" si="200"/>
        <v>0</v>
      </c>
      <c r="F285" s="21"/>
      <c r="G285" s="21"/>
      <c r="H285" s="22"/>
      <c r="I285" s="3">
        <f t="shared" si="194"/>
        <v>0</v>
      </c>
    </row>
    <row r="286" spans="1:9" s="2" customFormat="1" hidden="1" x14ac:dyDescent="0.2">
      <c r="A286" s="27" t="s">
        <v>17</v>
      </c>
      <c r="B286" s="52" t="s">
        <v>23</v>
      </c>
      <c r="C286" s="21">
        <v>0</v>
      </c>
      <c r="D286" s="21"/>
      <c r="E286" s="21">
        <f t="shared" si="200"/>
        <v>0</v>
      </c>
      <c r="F286" s="21"/>
      <c r="G286" s="21"/>
      <c r="H286" s="22"/>
      <c r="I286" s="3">
        <f t="shared" si="194"/>
        <v>0</v>
      </c>
    </row>
    <row r="287" spans="1:9" s="2" customFormat="1" hidden="1" x14ac:dyDescent="0.2">
      <c r="A287" s="26" t="s">
        <v>24</v>
      </c>
      <c r="B287" s="53" t="s">
        <v>25</v>
      </c>
      <c r="C287" s="24">
        <v>0</v>
      </c>
      <c r="D287" s="24">
        <f t="shared" ref="D287:H287" si="201">SUM(D288:D290)</f>
        <v>0</v>
      </c>
      <c r="E287" s="24">
        <f t="shared" si="201"/>
        <v>0</v>
      </c>
      <c r="F287" s="24">
        <f t="shared" si="201"/>
        <v>0</v>
      </c>
      <c r="G287" s="24">
        <f t="shared" si="201"/>
        <v>0</v>
      </c>
      <c r="H287" s="25">
        <f t="shared" si="201"/>
        <v>0</v>
      </c>
      <c r="I287" s="3">
        <f t="shared" si="194"/>
        <v>0</v>
      </c>
    </row>
    <row r="288" spans="1:9" s="2" customFormat="1" hidden="1" x14ac:dyDescent="0.2">
      <c r="A288" s="27" t="s">
        <v>13</v>
      </c>
      <c r="B288" s="52" t="s">
        <v>26</v>
      </c>
      <c r="C288" s="21">
        <v>0</v>
      </c>
      <c r="D288" s="21"/>
      <c r="E288" s="21">
        <f t="shared" ref="E288:E290" si="202">SUM(C288,D288)</f>
        <v>0</v>
      </c>
      <c r="F288" s="21"/>
      <c r="G288" s="21"/>
      <c r="H288" s="22"/>
      <c r="I288" s="3">
        <f t="shared" si="194"/>
        <v>0</v>
      </c>
    </row>
    <row r="289" spans="1:11" s="2" customFormat="1" hidden="1" x14ac:dyDescent="0.2">
      <c r="A289" s="27" t="s">
        <v>15</v>
      </c>
      <c r="B289" s="52" t="s">
        <v>27</v>
      </c>
      <c r="C289" s="21">
        <v>0</v>
      </c>
      <c r="D289" s="21"/>
      <c r="E289" s="21">
        <f t="shared" si="202"/>
        <v>0</v>
      </c>
      <c r="F289" s="21"/>
      <c r="G289" s="21"/>
      <c r="H289" s="22"/>
      <c r="I289" s="3">
        <f t="shared" si="194"/>
        <v>0</v>
      </c>
    </row>
    <row r="290" spans="1:11" s="2" customFormat="1" hidden="1" x14ac:dyDescent="0.2">
      <c r="A290" s="27" t="s">
        <v>17</v>
      </c>
      <c r="B290" s="52" t="s">
        <v>28</v>
      </c>
      <c r="C290" s="21">
        <v>0</v>
      </c>
      <c r="D290" s="21"/>
      <c r="E290" s="21">
        <f t="shared" si="202"/>
        <v>0</v>
      </c>
      <c r="F290" s="21"/>
      <c r="G290" s="21"/>
      <c r="H290" s="22"/>
      <c r="I290" s="3">
        <f t="shared" si="194"/>
        <v>0</v>
      </c>
    </row>
    <row r="291" spans="1:11" s="161" customFormat="1" x14ac:dyDescent="0.2">
      <c r="A291" s="156" t="s">
        <v>80</v>
      </c>
      <c r="B291" s="157"/>
      <c r="C291" s="158">
        <f t="shared" ref="C291" si="203">SUM(C292,C295,C318)</f>
        <v>37</v>
      </c>
      <c r="D291" s="158">
        <f t="shared" ref="D291:H291" si="204">SUM(D292,D295,D318)</f>
        <v>0</v>
      </c>
      <c r="E291" s="158">
        <f t="shared" si="204"/>
        <v>37</v>
      </c>
      <c r="F291" s="158">
        <f t="shared" si="204"/>
        <v>0</v>
      </c>
      <c r="G291" s="158">
        <f t="shared" si="204"/>
        <v>0</v>
      </c>
      <c r="H291" s="159">
        <f t="shared" si="204"/>
        <v>0</v>
      </c>
      <c r="I291" s="160">
        <f t="shared" si="194"/>
        <v>37</v>
      </c>
    </row>
    <row r="292" spans="1:11" x14ac:dyDescent="0.2">
      <c r="A292" s="31" t="s">
        <v>30</v>
      </c>
      <c r="B292" s="55">
        <v>20</v>
      </c>
      <c r="C292" s="24">
        <f t="shared" ref="C292:H292" si="205">SUM(C293)</f>
        <v>2</v>
      </c>
      <c r="D292" s="24">
        <f t="shared" si="205"/>
        <v>0</v>
      </c>
      <c r="E292" s="24">
        <f t="shared" si="205"/>
        <v>2</v>
      </c>
      <c r="F292" s="24">
        <f t="shared" si="205"/>
        <v>0</v>
      </c>
      <c r="G292" s="24">
        <f t="shared" si="205"/>
        <v>0</v>
      </c>
      <c r="H292" s="25">
        <f t="shared" si="205"/>
        <v>0</v>
      </c>
      <c r="I292" s="119">
        <f t="shared" si="194"/>
        <v>2</v>
      </c>
    </row>
    <row r="293" spans="1:11" x14ac:dyDescent="0.2">
      <c r="A293" s="27" t="s">
        <v>31</v>
      </c>
      <c r="B293" s="56" t="s">
        <v>32</v>
      </c>
      <c r="C293" s="101">
        <v>2</v>
      </c>
      <c r="D293" s="101"/>
      <c r="E293" s="101">
        <f>C293+D293</f>
        <v>2</v>
      </c>
      <c r="F293" s="101"/>
      <c r="G293" s="101"/>
      <c r="H293" s="143"/>
      <c r="I293" s="119">
        <f t="shared" si="194"/>
        <v>2</v>
      </c>
    </row>
    <row r="294" spans="1:11" s="2" customFormat="1" hidden="1" x14ac:dyDescent="0.2">
      <c r="A294" s="27"/>
      <c r="B294" s="51"/>
      <c r="C294" s="21"/>
      <c r="D294" s="21"/>
      <c r="E294" s="21"/>
      <c r="F294" s="21"/>
      <c r="G294" s="21"/>
      <c r="H294" s="22"/>
      <c r="I294" s="3">
        <f t="shared" si="194"/>
        <v>0</v>
      </c>
    </row>
    <row r="295" spans="1:11" ht="25.5" x14ac:dyDescent="0.2">
      <c r="A295" s="31" t="s">
        <v>33</v>
      </c>
      <c r="B295" s="57">
        <v>58</v>
      </c>
      <c r="C295" s="24">
        <f t="shared" ref="C295" si="206">SUM(C296,C303,C310)</f>
        <v>35</v>
      </c>
      <c r="D295" s="24">
        <f t="shared" ref="D295:H295" si="207">SUM(D296,D303,D310)</f>
        <v>0</v>
      </c>
      <c r="E295" s="24">
        <f t="shared" si="207"/>
        <v>35</v>
      </c>
      <c r="F295" s="24">
        <f t="shared" si="207"/>
        <v>0</v>
      </c>
      <c r="G295" s="24">
        <f t="shared" si="207"/>
        <v>0</v>
      </c>
      <c r="H295" s="25">
        <f t="shared" si="207"/>
        <v>0</v>
      </c>
      <c r="I295" s="119">
        <f t="shared" si="194"/>
        <v>35</v>
      </c>
    </row>
    <row r="296" spans="1:11" x14ac:dyDescent="0.2">
      <c r="A296" s="31" t="s">
        <v>34</v>
      </c>
      <c r="B296" s="58" t="s">
        <v>35</v>
      </c>
      <c r="C296" s="24">
        <f t="shared" ref="C296" si="208">SUM(C300,C301,C302)</f>
        <v>35</v>
      </c>
      <c r="D296" s="24">
        <f t="shared" ref="D296:H296" si="209">SUM(D300,D301,D302)</f>
        <v>0</v>
      </c>
      <c r="E296" s="24">
        <f t="shared" si="209"/>
        <v>35</v>
      </c>
      <c r="F296" s="24">
        <f t="shared" si="209"/>
        <v>0</v>
      </c>
      <c r="G296" s="24">
        <f t="shared" si="209"/>
        <v>0</v>
      </c>
      <c r="H296" s="25">
        <f t="shared" si="209"/>
        <v>0</v>
      </c>
      <c r="I296" s="119">
        <f t="shared" si="194"/>
        <v>35</v>
      </c>
    </row>
    <row r="297" spans="1:11" s="2" customFormat="1" hidden="1" x14ac:dyDescent="0.2">
      <c r="A297" s="32" t="s">
        <v>1</v>
      </c>
      <c r="B297" s="59"/>
      <c r="C297" s="24"/>
      <c r="D297" s="24"/>
      <c r="E297" s="24"/>
      <c r="F297" s="24"/>
      <c r="G297" s="24"/>
      <c r="H297" s="25"/>
      <c r="I297" s="3">
        <f t="shared" si="194"/>
        <v>0</v>
      </c>
    </row>
    <row r="298" spans="1:11" x14ac:dyDescent="0.2">
      <c r="A298" s="32" t="s">
        <v>36</v>
      </c>
      <c r="B298" s="59"/>
      <c r="C298" s="24">
        <f t="shared" ref="C298:H298" si="210">C300+C301+C302-C299</f>
        <v>35</v>
      </c>
      <c r="D298" s="24">
        <f t="shared" si="210"/>
        <v>0</v>
      </c>
      <c r="E298" s="24">
        <f t="shared" si="210"/>
        <v>35</v>
      </c>
      <c r="F298" s="24">
        <f t="shared" si="210"/>
        <v>0</v>
      </c>
      <c r="G298" s="24">
        <f t="shared" si="210"/>
        <v>0</v>
      </c>
      <c r="H298" s="25">
        <f t="shared" si="210"/>
        <v>0</v>
      </c>
      <c r="I298" s="119">
        <f t="shared" si="194"/>
        <v>35</v>
      </c>
    </row>
    <row r="299" spans="1:11" s="2" customFormat="1" hidden="1" x14ac:dyDescent="0.2">
      <c r="A299" s="32" t="s">
        <v>37</v>
      </c>
      <c r="B299" s="59"/>
      <c r="C299" s="24">
        <v>0</v>
      </c>
      <c r="D299" s="24"/>
      <c r="E299" s="24">
        <f t="shared" ref="E299:E302" si="211">C299+D299</f>
        <v>0</v>
      </c>
      <c r="F299" s="24"/>
      <c r="G299" s="24"/>
      <c r="H299" s="25"/>
      <c r="I299" s="3">
        <f t="shared" si="194"/>
        <v>0</v>
      </c>
    </row>
    <row r="300" spans="1:11" x14ac:dyDescent="0.2">
      <c r="A300" s="20" t="s">
        <v>38</v>
      </c>
      <c r="B300" s="60" t="s">
        <v>39</v>
      </c>
      <c r="C300" s="101">
        <f>ROUND(35*(J300+K300),1)</f>
        <v>5.3</v>
      </c>
      <c r="D300" s="101"/>
      <c r="E300" s="101">
        <f t="shared" si="211"/>
        <v>5.3</v>
      </c>
      <c r="F300" s="101"/>
      <c r="G300" s="101"/>
      <c r="H300" s="143"/>
      <c r="I300" s="119">
        <f t="shared" si="194"/>
        <v>5.3</v>
      </c>
      <c r="J300" s="117">
        <v>0.02</v>
      </c>
      <c r="K300" s="117">
        <v>0.13</v>
      </c>
    </row>
    <row r="301" spans="1:11" x14ac:dyDescent="0.2">
      <c r="A301" s="20" t="s">
        <v>40</v>
      </c>
      <c r="B301" s="60" t="s">
        <v>41</v>
      </c>
      <c r="C301" s="101">
        <f>ROUND(35*(J301+K301),1)-0.1</f>
        <v>29.7</v>
      </c>
      <c r="D301" s="101"/>
      <c r="E301" s="101">
        <f t="shared" si="211"/>
        <v>29.7</v>
      </c>
      <c r="F301" s="101"/>
      <c r="G301" s="101"/>
      <c r="H301" s="143"/>
      <c r="I301" s="119">
        <f t="shared" si="194"/>
        <v>29.7</v>
      </c>
      <c r="J301" s="117">
        <v>0.85</v>
      </c>
    </row>
    <row r="302" spans="1:11" s="2" customFormat="1" hidden="1" x14ac:dyDescent="0.2">
      <c r="A302" s="20" t="s">
        <v>42</v>
      </c>
      <c r="B302" s="61" t="s">
        <v>43</v>
      </c>
      <c r="C302" s="21">
        <v>0</v>
      </c>
      <c r="D302" s="21"/>
      <c r="E302" s="21">
        <f t="shared" si="211"/>
        <v>0</v>
      </c>
      <c r="F302" s="21"/>
      <c r="G302" s="21"/>
      <c r="H302" s="22"/>
      <c r="I302" s="3">
        <f t="shared" si="194"/>
        <v>0</v>
      </c>
    </row>
    <row r="303" spans="1:11" s="2" customFormat="1" hidden="1" x14ac:dyDescent="0.2">
      <c r="A303" s="31" t="s">
        <v>44</v>
      </c>
      <c r="B303" s="62" t="s">
        <v>45</v>
      </c>
      <c r="C303" s="24">
        <v>0</v>
      </c>
      <c r="D303" s="24">
        <f t="shared" ref="D303:H303" si="212">SUM(D307,D308,D309)</f>
        <v>0</v>
      </c>
      <c r="E303" s="24">
        <f t="shared" si="212"/>
        <v>0</v>
      </c>
      <c r="F303" s="24">
        <f t="shared" si="212"/>
        <v>0</v>
      </c>
      <c r="G303" s="24">
        <f t="shared" si="212"/>
        <v>0</v>
      </c>
      <c r="H303" s="25">
        <f t="shared" si="212"/>
        <v>0</v>
      </c>
      <c r="I303" s="3">
        <f t="shared" si="194"/>
        <v>0</v>
      </c>
    </row>
    <row r="304" spans="1:11" s="2" customFormat="1" hidden="1" x14ac:dyDescent="0.2">
      <c r="A304" s="82" t="s">
        <v>1</v>
      </c>
      <c r="B304" s="62"/>
      <c r="C304" s="24"/>
      <c r="D304" s="24"/>
      <c r="E304" s="24"/>
      <c r="F304" s="24"/>
      <c r="G304" s="24"/>
      <c r="H304" s="25"/>
      <c r="I304" s="3">
        <f t="shared" si="194"/>
        <v>0</v>
      </c>
    </row>
    <row r="305" spans="1:9" s="2" customFormat="1" hidden="1" x14ac:dyDescent="0.2">
      <c r="A305" s="32" t="s">
        <v>36</v>
      </c>
      <c r="B305" s="59"/>
      <c r="C305" s="24">
        <v>0</v>
      </c>
      <c r="D305" s="24">
        <f t="shared" ref="D305:H305" si="213">D307+D308+D309-D306</f>
        <v>0</v>
      </c>
      <c r="E305" s="24">
        <f t="shared" si="213"/>
        <v>0</v>
      </c>
      <c r="F305" s="24">
        <f t="shared" si="213"/>
        <v>0</v>
      </c>
      <c r="G305" s="24">
        <f t="shared" si="213"/>
        <v>0</v>
      </c>
      <c r="H305" s="25">
        <f t="shared" si="213"/>
        <v>0</v>
      </c>
      <c r="I305" s="3">
        <f t="shared" si="194"/>
        <v>0</v>
      </c>
    </row>
    <row r="306" spans="1:9" s="2" customFormat="1" hidden="1" x14ac:dyDescent="0.2">
      <c r="A306" s="32" t="s">
        <v>37</v>
      </c>
      <c r="B306" s="59"/>
      <c r="C306" s="24">
        <v>0</v>
      </c>
      <c r="D306" s="24"/>
      <c r="E306" s="24">
        <f t="shared" ref="E306:E309" si="214">C306+D306</f>
        <v>0</v>
      </c>
      <c r="F306" s="24"/>
      <c r="G306" s="24"/>
      <c r="H306" s="25"/>
      <c r="I306" s="3">
        <f t="shared" si="194"/>
        <v>0</v>
      </c>
    </row>
    <row r="307" spans="1:9" s="2" customFormat="1" hidden="1" x14ac:dyDescent="0.2">
      <c r="A307" s="20" t="s">
        <v>38</v>
      </c>
      <c r="B307" s="61" t="s">
        <v>46</v>
      </c>
      <c r="C307" s="21">
        <v>0</v>
      </c>
      <c r="D307" s="21"/>
      <c r="E307" s="21">
        <f t="shared" si="214"/>
        <v>0</v>
      </c>
      <c r="F307" s="21"/>
      <c r="G307" s="21"/>
      <c r="H307" s="22"/>
      <c r="I307" s="3">
        <f t="shared" si="194"/>
        <v>0</v>
      </c>
    </row>
    <row r="308" spans="1:9" s="2" customFormat="1" hidden="1" x14ac:dyDescent="0.2">
      <c r="A308" s="20" t="s">
        <v>40</v>
      </c>
      <c r="B308" s="61" t="s">
        <v>47</v>
      </c>
      <c r="C308" s="21">
        <v>0</v>
      </c>
      <c r="D308" s="21"/>
      <c r="E308" s="21">
        <f t="shared" si="214"/>
        <v>0</v>
      </c>
      <c r="F308" s="21"/>
      <c r="G308" s="21"/>
      <c r="H308" s="22"/>
      <c r="I308" s="3">
        <f t="shared" si="194"/>
        <v>0</v>
      </c>
    </row>
    <row r="309" spans="1:9" s="2" customFormat="1" hidden="1" x14ac:dyDescent="0.2">
      <c r="A309" s="20" t="s">
        <v>42</v>
      </c>
      <c r="B309" s="61" t="s">
        <v>48</v>
      </c>
      <c r="C309" s="21">
        <v>0</v>
      </c>
      <c r="D309" s="21"/>
      <c r="E309" s="21">
        <f t="shared" si="214"/>
        <v>0</v>
      </c>
      <c r="F309" s="21"/>
      <c r="G309" s="21"/>
      <c r="H309" s="22"/>
      <c r="I309" s="3">
        <f t="shared" si="194"/>
        <v>0</v>
      </c>
    </row>
    <row r="310" spans="1:9" s="2" customFormat="1" hidden="1" x14ac:dyDescent="0.2">
      <c r="A310" s="31" t="s">
        <v>49</v>
      </c>
      <c r="B310" s="63" t="s">
        <v>50</v>
      </c>
      <c r="C310" s="24">
        <v>0</v>
      </c>
      <c r="D310" s="24">
        <f t="shared" ref="D310:H310" si="215">SUM(D314,D315,D316)</f>
        <v>0</v>
      </c>
      <c r="E310" s="24">
        <f t="shared" si="215"/>
        <v>0</v>
      </c>
      <c r="F310" s="24">
        <f t="shared" si="215"/>
        <v>0</v>
      </c>
      <c r="G310" s="24">
        <f t="shared" si="215"/>
        <v>0</v>
      </c>
      <c r="H310" s="25">
        <f t="shared" si="215"/>
        <v>0</v>
      </c>
      <c r="I310" s="3">
        <f t="shared" si="194"/>
        <v>0</v>
      </c>
    </row>
    <row r="311" spans="1:9" s="2" customFormat="1" hidden="1" x14ac:dyDescent="0.2">
      <c r="A311" s="82" t="s">
        <v>1</v>
      </c>
      <c r="B311" s="63"/>
      <c r="C311" s="24"/>
      <c r="D311" s="24"/>
      <c r="E311" s="24"/>
      <c r="F311" s="24"/>
      <c r="G311" s="24"/>
      <c r="H311" s="25"/>
      <c r="I311" s="3">
        <f t="shared" si="194"/>
        <v>0</v>
      </c>
    </row>
    <row r="312" spans="1:9" s="2" customFormat="1" hidden="1" x14ac:dyDescent="0.2">
      <c r="A312" s="32" t="s">
        <v>36</v>
      </c>
      <c r="B312" s="59"/>
      <c r="C312" s="24">
        <v>0</v>
      </c>
      <c r="D312" s="24">
        <f t="shared" ref="D312:H312" si="216">D314+D315+D316-D313</f>
        <v>0</v>
      </c>
      <c r="E312" s="24">
        <f t="shared" si="216"/>
        <v>0</v>
      </c>
      <c r="F312" s="24">
        <f t="shared" si="216"/>
        <v>0</v>
      </c>
      <c r="G312" s="24">
        <f t="shared" si="216"/>
        <v>0</v>
      </c>
      <c r="H312" s="25">
        <f t="shared" si="216"/>
        <v>0</v>
      </c>
      <c r="I312" s="3">
        <f t="shared" si="194"/>
        <v>0</v>
      </c>
    </row>
    <row r="313" spans="1:9" s="2" customFormat="1" hidden="1" x14ac:dyDescent="0.2">
      <c r="A313" s="32" t="s">
        <v>37</v>
      </c>
      <c r="B313" s="59"/>
      <c r="C313" s="24">
        <v>0</v>
      </c>
      <c r="D313" s="24"/>
      <c r="E313" s="24">
        <f t="shared" ref="E313:E316" si="217">C313+D313</f>
        <v>0</v>
      </c>
      <c r="F313" s="24"/>
      <c r="G313" s="24"/>
      <c r="H313" s="25"/>
      <c r="I313" s="3">
        <f t="shared" si="194"/>
        <v>0</v>
      </c>
    </row>
    <row r="314" spans="1:9" s="2" customFormat="1" hidden="1" x14ac:dyDescent="0.2">
      <c r="A314" s="20" t="s">
        <v>38</v>
      </c>
      <c r="B314" s="61" t="s">
        <v>51</v>
      </c>
      <c r="C314" s="21">
        <v>0</v>
      </c>
      <c r="D314" s="21"/>
      <c r="E314" s="21">
        <f t="shared" si="217"/>
        <v>0</v>
      </c>
      <c r="F314" s="21"/>
      <c r="G314" s="21"/>
      <c r="H314" s="22"/>
      <c r="I314" s="3">
        <f t="shared" si="194"/>
        <v>0</v>
      </c>
    </row>
    <row r="315" spans="1:9" s="2" customFormat="1" hidden="1" x14ac:dyDescent="0.2">
      <c r="A315" s="20" t="s">
        <v>40</v>
      </c>
      <c r="B315" s="61" t="s">
        <v>52</v>
      </c>
      <c r="C315" s="21">
        <v>0</v>
      </c>
      <c r="D315" s="21"/>
      <c r="E315" s="21">
        <f t="shared" si="217"/>
        <v>0</v>
      </c>
      <c r="F315" s="21"/>
      <c r="G315" s="21"/>
      <c r="H315" s="22"/>
      <c r="I315" s="3">
        <f t="shared" si="194"/>
        <v>0</v>
      </c>
    </row>
    <row r="316" spans="1:9" s="2" customFormat="1" hidden="1" x14ac:dyDescent="0.2">
      <c r="A316" s="20" t="s">
        <v>42</v>
      </c>
      <c r="B316" s="61" t="s">
        <v>53</v>
      </c>
      <c r="C316" s="21">
        <v>0</v>
      </c>
      <c r="D316" s="21"/>
      <c r="E316" s="21">
        <f t="shared" si="217"/>
        <v>0</v>
      </c>
      <c r="F316" s="21"/>
      <c r="G316" s="21"/>
      <c r="H316" s="22"/>
      <c r="I316" s="3">
        <f t="shared" si="194"/>
        <v>0</v>
      </c>
    </row>
    <row r="317" spans="1:9" s="2" customFormat="1" hidden="1" x14ac:dyDescent="0.2">
      <c r="A317" s="83"/>
      <c r="B317" s="95"/>
      <c r="C317" s="21"/>
      <c r="D317" s="21"/>
      <c r="E317" s="21"/>
      <c r="F317" s="21"/>
      <c r="G317" s="21"/>
      <c r="H317" s="22"/>
      <c r="I317" s="3">
        <f t="shared" si="194"/>
        <v>0</v>
      </c>
    </row>
    <row r="318" spans="1:9" s="2" customFormat="1" hidden="1" x14ac:dyDescent="0.2">
      <c r="A318" s="26" t="s">
        <v>54</v>
      </c>
      <c r="B318" s="63" t="s">
        <v>55</v>
      </c>
      <c r="C318" s="24">
        <v>0</v>
      </c>
      <c r="D318" s="24"/>
      <c r="E318" s="24">
        <f>C318+D318</f>
        <v>0</v>
      </c>
      <c r="F318" s="24"/>
      <c r="G318" s="24"/>
      <c r="H318" s="25"/>
      <c r="I318" s="3">
        <f t="shared" si="194"/>
        <v>0</v>
      </c>
    </row>
    <row r="319" spans="1:9" s="2" customFormat="1" hidden="1" x14ac:dyDescent="0.2">
      <c r="A319" s="83"/>
      <c r="B319" s="95"/>
      <c r="C319" s="21"/>
      <c r="D319" s="21"/>
      <c r="E319" s="21"/>
      <c r="F319" s="21"/>
      <c r="G319" s="21"/>
      <c r="H319" s="22"/>
      <c r="I319" s="3">
        <f t="shared" si="194"/>
        <v>0</v>
      </c>
    </row>
    <row r="320" spans="1:9" s="2" customFormat="1" hidden="1" x14ac:dyDescent="0.2">
      <c r="A320" s="26" t="s">
        <v>56</v>
      </c>
      <c r="B320" s="63"/>
      <c r="C320" s="24">
        <v>0</v>
      </c>
      <c r="D320" s="24">
        <f t="shared" ref="D320:H320" si="218">D273-D291</f>
        <v>0</v>
      </c>
      <c r="E320" s="24">
        <f t="shared" si="218"/>
        <v>0</v>
      </c>
      <c r="F320" s="24">
        <f t="shared" si="218"/>
        <v>0</v>
      </c>
      <c r="G320" s="24">
        <f t="shared" si="218"/>
        <v>0</v>
      </c>
      <c r="H320" s="25">
        <f t="shared" si="218"/>
        <v>0</v>
      </c>
      <c r="I320" s="3">
        <f t="shared" si="194"/>
        <v>0</v>
      </c>
    </row>
    <row r="321" spans="1:9" s="2" customFormat="1" hidden="1" x14ac:dyDescent="0.2">
      <c r="A321" s="81"/>
      <c r="B321" s="95"/>
      <c r="C321" s="21"/>
      <c r="D321" s="21"/>
      <c r="E321" s="21"/>
      <c r="F321" s="21"/>
      <c r="G321" s="21"/>
      <c r="H321" s="22"/>
      <c r="I321" s="3">
        <f t="shared" si="194"/>
        <v>0</v>
      </c>
    </row>
    <row r="322" spans="1:9" s="2" customFormat="1" hidden="1" x14ac:dyDescent="0.2">
      <c r="A322" s="81"/>
      <c r="B322" s="95"/>
      <c r="C322" s="21"/>
      <c r="D322" s="21"/>
      <c r="E322" s="21"/>
      <c r="F322" s="21"/>
      <c r="G322" s="21"/>
      <c r="H322" s="22"/>
      <c r="I322" s="3">
        <f t="shared" si="194"/>
        <v>0</v>
      </c>
    </row>
    <row r="323" spans="1:9" s="142" customFormat="1" x14ac:dyDescent="0.2">
      <c r="A323" s="144" t="s">
        <v>76</v>
      </c>
      <c r="B323" s="145" t="s">
        <v>3</v>
      </c>
      <c r="C323" s="146">
        <f t="shared" ref="C323" si="219">SUM(C353)</f>
        <v>14403.5</v>
      </c>
      <c r="D323" s="146">
        <f t="shared" ref="D323:H323" si="220">SUM(D353)</f>
        <v>0</v>
      </c>
      <c r="E323" s="146">
        <f t="shared" si="220"/>
        <v>14403.5</v>
      </c>
      <c r="F323" s="146">
        <f t="shared" si="220"/>
        <v>0</v>
      </c>
      <c r="G323" s="146">
        <f t="shared" si="220"/>
        <v>0</v>
      </c>
      <c r="H323" s="147">
        <f t="shared" si="220"/>
        <v>0</v>
      </c>
      <c r="I323" s="137">
        <f t="shared" si="194"/>
        <v>14403.5</v>
      </c>
    </row>
    <row r="324" spans="1:9" x14ac:dyDescent="0.2">
      <c r="A324" s="148" t="s">
        <v>80</v>
      </c>
      <c r="B324" s="149"/>
      <c r="C324" s="150">
        <f t="shared" ref="C324" si="221">SUM(C325,C328,C351)</f>
        <v>14403.5</v>
      </c>
      <c r="D324" s="150">
        <f t="shared" ref="D324:H324" si="222">SUM(D325,D328,D351)</f>
        <v>0</v>
      </c>
      <c r="E324" s="150">
        <f t="shared" si="222"/>
        <v>14403.5</v>
      </c>
      <c r="F324" s="150">
        <f t="shared" si="222"/>
        <v>0</v>
      </c>
      <c r="G324" s="150">
        <f t="shared" si="222"/>
        <v>0</v>
      </c>
      <c r="H324" s="151">
        <f t="shared" si="222"/>
        <v>0</v>
      </c>
      <c r="I324" s="119">
        <f t="shared" si="194"/>
        <v>14403.5</v>
      </c>
    </row>
    <row r="325" spans="1:9" x14ac:dyDescent="0.2">
      <c r="A325" s="31" t="s">
        <v>30</v>
      </c>
      <c r="B325" s="55">
        <v>20</v>
      </c>
      <c r="C325" s="24">
        <f t="shared" ref="C325:H325" si="223">SUM(C326)</f>
        <v>2</v>
      </c>
      <c r="D325" s="24">
        <f t="shared" si="223"/>
        <v>0</v>
      </c>
      <c r="E325" s="24">
        <f t="shared" si="223"/>
        <v>2</v>
      </c>
      <c r="F325" s="24">
        <f t="shared" si="223"/>
        <v>0</v>
      </c>
      <c r="G325" s="24">
        <f t="shared" si="223"/>
        <v>0</v>
      </c>
      <c r="H325" s="25">
        <f t="shared" si="223"/>
        <v>0</v>
      </c>
      <c r="I325" s="119">
        <f t="shared" si="194"/>
        <v>2</v>
      </c>
    </row>
    <row r="326" spans="1:9" x14ac:dyDescent="0.2">
      <c r="A326" s="27" t="s">
        <v>31</v>
      </c>
      <c r="B326" s="56" t="s">
        <v>32</v>
      </c>
      <c r="C326" s="101">
        <f>C373</f>
        <v>2</v>
      </c>
      <c r="D326" s="101">
        <f>D373</f>
        <v>0</v>
      </c>
      <c r="E326" s="101">
        <f>C326+D326</f>
        <v>2</v>
      </c>
      <c r="F326" s="101">
        <f t="shared" ref="F326:H326" si="224">F373</f>
        <v>0</v>
      </c>
      <c r="G326" s="101">
        <f t="shared" si="224"/>
        <v>0</v>
      </c>
      <c r="H326" s="143">
        <f t="shared" si="224"/>
        <v>0</v>
      </c>
      <c r="I326" s="119">
        <f t="shared" si="194"/>
        <v>2</v>
      </c>
    </row>
    <row r="327" spans="1:9" s="2" customFormat="1" hidden="1" x14ac:dyDescent="0.2">
      <c r="A327" s="27"/>
      <c r="B327" s="51"/>
      <c r="C327" s="21"/>
      <c r="D327" s="21"/>
      <c r="E327" s="21"/>
      <c r="F327" s="21"/>
      <c r="G327" s="21"/>
      <c r="H327" s="22"/>
      <c r="I327" s="3">
        <f t="shared" si="194"/>
        <v>0</v>
      </c>
    </row>
    <row r="328" spans="1:9" ht="25.5" x14ac:dyDescent="0.2">
      <c r="A328" s="31" t="s">
        <v>33</v>
      </c>
      <c r="B328" s="57">
        <v>58</v>
      </c>
      <c r="C328" s="24">
        <f t="shared" ref="C328" si="225">SUM(C329,C336,C343)</f>
        <v>14401.5</v>
      </c>
      <c r="D328" s="24">
        <f t="shared" ref="D328:H328" si="226">SUM(D329,D336,D343)</f>
        <v>0</v>
      </c>
      <c r="E328" s="24">
        <f t="shared" si="226"/>
        <v>14401.5</v>
      </c>
      <c r="F328" s="24">
        <f t="shared" si="226"/>
        <v>0</v>
      </c>
      <c r="G328" s="24">
        <f t="shared" si="226"/>
        <v>0</v>
      </c>
      <c r="H328" s="25">
        <f t="shared" si="226"/>
        <v>0</v>
      </c>
      <c r="I328" s="119">
        <f t="shared" si="194"/>
        <v>14401.5</v>
      </c>
    </row>
    <row r="329" spans="1:9" x14ac:dyDescent="0.2">
      <c r="A329" s="31" t="s">
        <v>34</v>
      </c>
      <c r="B329" s="58" t="s">
        <v>35</v>
      </c>
      <c r="C329" s="24">
        <f t="shared" ref="C329" si="227">SUM(C333,C334,C335)</f>
        <v>14401.5</v>
      </c>
      <c r="D329" s="24">
        <f t="shared" ref="D329:H329" si="228">SUM(D333,D334,D335)</f>
        <v>0</v>
      </c>
      <c r="E329" s="24">
        <f t="shared" si="228"/>
        <v>14401.5</v>
      </c>
      <c r="F329" s="24">
        <f t="shared" si="228"/>
        <v>0</v>
      </c>
      <c r="G329" s="24">
        <f t="shared" si="228"/>
        <v>0</v>
      </c>
      <c r="H329" s="25">
        <f t="shared" si="228"/>
        <v>0</v>
      </c>
      <c r="I329" s="119">
        <f t="shared" si="194"/>
        <v>14401.5</v>
      </c>
    </row>
    <row r="330" spans="1:9" s="2" customFormat="1" hidden="1" x14ac:dyDescent="0.2">
      <c r="A330" s="32" t="s">
        <v>1</v>
      </c>
      <c r="B330" s="59"/>
      <c r="C330" s="24"/>
      <c r="D330" s="24"/>
      <c r="E330" s="24"/>
      <c r="F330" s="24"/>
      <c r="G330" s="24"/>
      <c r="H330" s="25"/>
      <c r="I330" s="3">
        <f t="shared" si="194"/>
        <v>0</v>
      </c>
    </row>
    <row r="331" spans="1:9" s="2" customFormat="1" hidden="1" x14ac:dyDescent="0.2">
      <c r="A331" s="32" t="s">
        <v>36</v>
      </c>
      <c r="B331" s="59"/>
      <c r="C331" s="24">
        <v>0</v>
      </c>
      <c r="D331" s="24">
        <f t="shared" ref="D331:E331" si="229">D333+D334+D335-D332</f>
        <v>0</v>
      </c>
      <c r="E331" s="24">
        <f t="shared" si="229"/>
        <v>0</v>
      </c>
      <c r="F331" s="24">
        <f>F333+F334+F335-F332</f>
        <v>0</v>
      </c>
      <c r="G331" s="24">
        <f t="shared" ref="G331:H331" si="230">G333+G334+G335-G332</f>
        <v>0</v>
      </c>
      <c r="H331" s="25">
        <f t="shared" si="230"/>
        <v>0</v>
      </c>
      <c r="I331" s="3">
        <f t="shared" si="194"/>
        <v>0</v>
      </c>
    </row>
    <row r="332" spans="1:9" x14ac:dyDescent="0.2">
      <c r="A332" s="32" t="s">
        <v>37</v>
      </c>
      <c r="B332" s="59"/>
      <c r="C332" s="24">
        <f t="shared" ref="C332" si="231">C379</f>
        <v>14401.5</v>
      </c>
      <c r="D332" s="24">
        <f t="shared" ref="D332:H335" si="232">D379</f>
        <v>0</v>
      </c>
      <c r="E332" s="24">
        <f t="shared" si="232"/>
        <v>14401.5</v>
      </c>
      <c r="F332" s="24">
        <f t="shared" si="232"/>
        <v>0</v>
      </c>
      <c r="G332" s="24">
        <f t="shared" si="232"/>
        <v>0</v>
      </c>
      <c r="H332" s="25">
        <f t="shared" si="232"/>
        <v>0</v>
      </c>
      <c r="I332" s="119">
        <f t="shared" si="194"/>
        <v>14401.5</v>
      </c>
    </row>
    <row r="333" spans="1:9" x14ac:dyDescent="0.2">
      <c r="A333" s="20" t="s">
        <v>38</v>
      </c>
      <c r="B333" s="60" t="s">
        <v>39</v>
      </c>
      <c r="C333" s="101">
        <f t="shared" ref="C333" si="233">C380</f>
        <v>2233.6999999999998</v>
      </c>
      <c r="D333" s="101">
        <f t="shared" si="232"/>
        <v>0</v>
      </c>
      <c r="E333" s="101">
        <f t="shared" ref="E333:E335" si="234">C333+D333</f>
        <v>2233.6999999999998</v>
      </c>
      <c r="F333" s="101">
        <f>F380</f>
        <v>0</v>
      </c>
      <c r="G333" s="101">
        <f>G380</f>
        <v>0</v>
      </c>
      <c r="H333" s="143">
        <f>H380</f>
        <v>0</v>
      </c>
      <c r="I333" s="119">
        <f t="shared" si="194"/>
        <v>2233.6999999999998</v>
      </c>
    </row>
    <row r="334" spans="1:9" x14ac:dyDescent="0.2">
      <c r="A334" s="20" t="s">
        <v>40</v>
      </c>
      <c r="B334" s="60" t="s">
        <v>41</v>
      </c>
      <c r="C334" s="101">
        <f t="shared" ref="C334" si="235">C381</f>
        <v>12167.8</v>
      </c>
      <c r="D334" s="101">
        <f t="shared" si="232"/>
        <v>0</v>
      </c>
      <c r="E334" s="101">
        <f t="shared" si="234"/>
        <v>12167.8</v>
      </c>
      <c r="F334" s="101">
        <f t="shared" ref="F334:H335" si="236">F381</f>
        <v>0</v>
      </c>
      <c r="G334" s="101">
        <f t="shared" si="236"/>
        <v>0</v>
      </c>
      <c r="H334" s="143">
        <f t="shared" si="236"/>
        <v>0</v>
      </c>
      <c r="I334" s="119">
        <f t="shared" si="194"/>
        <v>12167.8</v>
      </c>
    </row>
    <row r="335" spans="1:9" s="2" customFormat="1" hidden="1" x14ac:dyDescent="0.2">
      <c r="A335" s="20" t="s">
        <v>42</v>
      </c>
      <c r="B335" s="61" t="s">
        <v>43</v>
      </c>
      <c r="C335" s="21">
        <f t="shared" ref="C335" si="237">C382</f>
        <v>0</v>
      </c>
      <c r="D335" s="21">
        <f t="shared" si="232"/>
        <v>0</v>
      </c>
      <c r="E335" s="21">
        <f t="shared" si="234"/>
        <v>0</v>
      </c>
      <c r="F335" s="21">
        <f t="shared" si="236"/>
        <v>0</v>
      </c>
      <c r="G335" s="21">
        <f t="shared" si="236"/>
        <v>0</v>
      </c>
      <c r="H335" s="22">
        <f t="shared" si="236"/>
        <v>0</v>
      </c>
      <c r="I335" s="3">
        <f t="shared" si="194"/>
        <v>0</v>
      </c>
    </row>
    <row r="336" spans="1:9" s="2" customFormat="1" hidden="1" x14ac:dyDescent="0.2">
      <c r="A336" s="31" t="s">
        <v>44</v>
      </c>
      <c r="B336" s="62" t="s">
        <v>45</v>
      </c>
      <c r="C336" s="24">
        <v>0</v>
      </c>
      <c r="D336" s="24">
        <f t="shared" ref="D336:H336" si="238">SUM(D340,D341,D342)</f>
        <v>0</v>
      </c>
      <c r="E336" s="24">
        <f t="shared" si="238"/>
        <v>0</v>
      </c>
      <c r="F336" s="24">
        <f t="shared" si="238"/>
        <v>0</v>
      </c>
      <c r="G336" s="24">
        <f t="shared" si="238"/>
        <v>0</v>
      </c>
      <c r="H336" s="25">
        <f t="shared" si="238"/>
        <v>0</v>
      </c>
      <c r="I336" s="3">
        <f t="shared" si="194"/>
        <v>0</v>
      </c>
    </row>
    <row r="337" spans="1:9" s="2" customFormat="1" hidden="1" x14ac:dyDescent="0.2">
      <c r="A337" s="82" t="s">
        <v>1</v>
      </c>
      <c r="B337" s="62"/>
      <c r="C337" s="24"/>
      <c r="D337" s="24"/>
      <c r="E337" s="24"/>
      <c r="F337" s="24"/>
      <c r="G337" s="24"/>
      <c r="H337" s="25"/>
      <c r="I337" s="3">
        <f t="shared" si="194"/>
        <v>0</v>
      </c>
    </row>
    <row r="338" spans="1:9" s="2" customFormat="1" hidden="1" x14ac:dyDescent="0.2">
      <c r="A338" s="32" t="s">
        <v>36</v>
      </c>
      <c r="B338" s="59"/>
      <c r="C338" s="24">
        <v>0</v>
      </c>
      <c r="D338" s="24">
        <f t="shared" ref="D338:H338" si="239">D340+D341+D342-D339</f>
        <v>0</v>
      </c>
      <c r="E338" s="24">
        <f t="shared" si="239"/>
        <v>0</v>
      </c>
      <c r="F338" s="24">
        <f t="shared" si="239"/>
        <v>0</v>
      </c>
      <c r="G338" s="24">
        <f t="shared" si="239"/>
        <v>0</v>
      </c>
      <c r="H338" s="25">
        <f t="shared" si="239"/>
        <v>0</v>
      </c>
      <c r="I338" s="3">
        <f t="shared" ref="I338:I401" si="240">SUM(E338:H338)</f>
        <v>0</v>
      </c>
    </row>
    <row r="339" spans="1:9" s="2" customFormat="1" hidden="1" x14ac:dyDescent="0.2">
      <c r="A339" s="32" t="s">
        <v>37</v>
      </c>
      <c r="B339" s="59"/>
      <c r="C339" s="24">
        <v>0</v>
      </c>
      <c r="D339" s="24">
        <f t="shared" ref="D339:H342" si="241">D386</f>
        <v>0</v>
      </c>
      <c r="E339" s="24">
        <f t="shared" si="241"/>
        <v>0</v>
      </c>
      <c r="F339" s="24">
        <f t="shared" si="241"/>
        <v>0</v>
      </c>
      <c r="G339" s="24">
        <f t="shared" si="241"/>
        <v>0</v>
      </c>
      <c r="H339" s="25">
        <f t="shared" si="241"/>
        <v>0</v>
      </c>
      <c r="I339" s="3">
        <f t="shared" si="240"/>
        <v>0</v>
      </c>
    </row>
    <row r="340" spans="1:9" s="2" customFormat="1" hidden="1" x14ac:dyDescent="0.2">
      <c r="A340" s="20" t="s">
        <v>38</v>
      </c>
      <c r="B340" s="61" t="s">
        <v>46</v>
      </c>
      <c r="C340" s="21">
        <v>0</v>
      </c>
      <c r="D340" s="21">
        <f t="shared" si="241"/>
        <v>0</v>
      </c>
      <c r="E340" s="21">
        <f t="shared" ref="E340:E342" si="242">C340+D340</f>
        <v>0</v>
      </c>
      <c r="F340" s="21">
        <f t="shared" si="241"/>
        <v>0</v>
      </c>
      <c r="G340" s="21">
        <f t="shared" si="241"/>
        <v>0</v>
      </c>
      <c r="H340" s="22">
        <f t="shared" si="241"/>
        <v>0</v>
      </c>
      <c r="I340" s="3">
        <f t="shared" si="240"/>
        <v>0</v>
      </c>
    </row>
    <row r="341" spans="1:9" s="2" customFormat="1" hidden="1" x14ac:dyDescent="0.2">
      <c r="A341" s="20" t="s">
        <v>40</v>
      </c>
      <c r="B341" s="61" t="s">
        <v>47</v>
      </c>
      <c r="C341" s="21">
        <v>0</v>
      </c>
      <c r="D341" s="21">
        <f t="shared" si="241"/>
        <v>0</v>
      </c>
      <c r="E341" s="21">
        <f t="shared" si="242"/>
        <v>0</v>
      </c>
      <c r="F341" s="21">
        <f t="shared" si="241"/>
        <v>0</v>
      </c>
      <c r="G341" s="21">
        <f t="shared" si="241"/>
        <v>0</v>
      </c>
      <c r="H341" s="22">
        <f t="shared" si="241"/>
        <v>0</v>
      </c>
      <c r="I341" s="3">
        <f t="shared" si="240"/>
        <v>0</v>
      </c>
    </row>
    <row r="342" spans="1:9" s="2" customFormat="1" hidden="1" x14ac:dyDescent="0.2">
      <c r="A342" s="20" t="s">
        <v>42</v>
      </c>
      <c r="B342" s="61" t="s">
        <v>48</v>
      </c>
      <c r="C342" s="21">
        <v>0</v>
      </c>
      <c r="D342" s="21">
        <f t="shared" si="241"/>
        <v>0</v>
      </c>
      <c r="E342" s="21">
        <f t="shared" si="242"/>
        <v>0</v>
      </c>
      <c r="F342" s="21">
        <f t="shared" si="241"/>
        <v>0</v>
      </c>
      <c r="G342" s="21">
        <f t="shared" si="241"/>
        <v>0</v>
      </c>
      <c r="H342" s="22">
        <f t="shared" si="241"/>
        <v>0</v>
      </c>
      <c r="I342" s="3">
        <f t="shared" si="240"/>
        <v>0</v>
      </c>
    </row>
    <row r="343" spans="1:9" s="2" customFormat="1" hidden="1" x14ac:dyDescent="0.2">
      <c r="A343" s="31" t="s">
        <v>49</v>
      </c>
      <c r="B343" s="63" t="s">
        <v>50</v>
      </c>
      <c r="C343" s="24">
        <v>0</v>
      </c>
      <c r="D343" s="24">
        <f t="shared" ref="D343:H343" si="243">SUM(D347,D348,D349)</f>
        <v>0</v>
      </c>
      <c r="E343" s="24">
        <f t="shared" si="243"/>
        <v>0</v>
      </c>
      <c r="F343" s="24">
        <f t="shared" si="243"/>
        <v>0</v>
      </c>
      <c r="G343" s="24">
        <f t="shared" si="243"/>
        <v>0</v>
      </c>
      <c r="H343" s="25">
        <f t="shared" si="243"/>
        <v>0</v>
      </c>
      <c r="I343" s="3">
        <f t="shared" si="240"/>
        <v>0</v>
      </c>
    </row>
    <row r="344" spans="1:9" s="2" customFormat="1" hidden="1" x14ac:dyDescent="0.2">
      <c r="A344" s="82" t="s">
        <v>1</v>
      </c>
      <c r="B344" s="63"/>
      <c r="C344" s="24"/>
      <c r="D344" s="24"/>
      <c r="E344" s="24"/>
      <c r="F344" s="24"/>
      <c r="G344" s="24"/>
      <c r="H344" s="25"/>
      <c r="I344" s="3">
        <f t="shared" si="240"/>
        <v>0</v>
      </c>
    </row>
    <row r="345" spans="1:9" s="2" customFormat="1" hidden="1" x14ac:dyDescent="0.2">
      <c r="A345" s="32" t="s">
        <v>36</v>
      </c>
      <c r="B345" s="59"/>
      <c r="C345" s="24">
        <v>0</v>
      </c>
      <c r="D345" s="24">
        <f t="shared" ref="D345:H345" si="244">D347+D348+D349-D346</f>
        <v>0</v>
      </c>
      <c r="E345" s="24">
        <f t="shared" si="244"/>
        <v>0</v>
      </c>
      <c r="F345" s="24">
        <f t="shared" si="244"/>
        <v>0</v>
      </c>
      <c r="G345" s="24">
        <f t="shared" si="244"/>
        <v>0</v>
      </c>
      <c r="H345" s="25">
        <f t="shared" si="244"/>
        <v>0</v>
      </c>
      <c r="I345" s="3">
        <f t="shared" si="240"/>
        <v>0</v>
      </c>
    </row>
    <row r="346" spans="1:9" s="2" customFormat="1" hidden="1" x14ac:dyDescent="0.2">
      <c r="A346" s="32" t="s">
        <v>37</v>
      </c>
      <c r="B346" s="59"/>
      <c r="C346" s="24">
        <v>0</v>
      </c>
      <c r="D346" s="24">
        <f t="shared" ref="D346:H349" si="245">D393</f>
        <v>0</v>
      </c>
      <c r="E346" s="24">
        <f t="shared" si="245"/>
        <v>0</v>
      </c>
      <c r="F346" s="24">
        <f t="shared" si="245"/>
        <v>0</v>
      </c>
      <c r="G346" s="24">
        <f t="shared" si="245"/>
        <v>0</v>
      </c>
      <c r="H346" s="25">
        <f t="shared" si="245"/>
        <v>0</v>
      </c>
      <c r="I346" s="3">
        <f t="shared" si="240"/>
        <v>0</v>
      </c>
    </row>
    <row r="347" spans="1:9" s="2" customFormat="1" hidden="1" x14ac:dyDescent="0.2">
      <c r="A347" s="20" t="s">
        <v>38</v>
      </c>
      <c r="B347" s="61" t="s">
        <v>51</v>
      </c>
      <c r="C347" s="21">
        <v>0</v>
      </c>
      <c r="D347" s="21">
        <f t="shared" si="245"/>
        <v>0</v>
      </c>
      <c r="E347" s="21">
        <f t="shared" ref="E347:E349" si="246">C347+D347</f>
        <v>0</v>
      </c>
      <c r="F347" s="21">
        <f t="shared" si="245"/>
        <v>0</v>
      </c>
      <c r="G347" s="21">
        <f t="shared" si="245"/>
        <v>0</v>
      </c>
      <c r="H347" s="22">
        <f t="shared" si="245"/>
        <v>0</v>
      </c>
      <c r="I347" s="3">
        <f t="shared" si="240"/>
        <v>0</v>
      </c>
    </row>
    <row r="348" spans="1:9" s="2" customFormat="1" hidden="1" x14ac:dyDescent="0.2">
      <c r="A348" s="20" t="s">
        <v>40</v>
      </c>
      <c r="B348" s="61" t="s">
        <v>52</v>
      </c>
      <c r="C348" s="21">
        <v>0</v>
      </c>
      <c r="D348" s="21">
        <f t="shared" si="245"/>
        <v>0</v>
      </c>
      <c r="E348" s="21">
        <f t="shared" si="246"/>
        <v>0</v>
      </c>
      <c r="F348" s="21">
        <f t="shared" si="245"/>
        <v>0</v>
      </c>
      <c r="G348" s="21">
        <f t="shared" si="245"/>
        <v>0</v>
      </c>
      <c r="H348" s="22">
        <f t="shared" si="245"/>
        <v>0</v>
      </c>
      <c r="I348" s="3">
        <f t="shared" si="240"/>
        <v>0</v>
      </c>
    </row>
    <row r="349" spans="1:9" s="2" customFormat="1" hidden="1" x14ac:dyDescent="0.2">
      <c r="A349" s="20" t="s">
        <v>42</v>
      </c>
      <c r="B349" s="61" t="s">
        <v>53</v>
      </c>
      <c r="C349" s="21">
        <v>0</v>
      </c>
      <c r="D349" s="21">
        <f t="shared" si="245"/>
        <v>0</v>
      </c>
      <c r="E349" s="21">
        <f t="shared" si="246"/>
        <v>0</v>
      </c>
      <c r="F349" s="21">
        <f t="shared" si="245"/>
        <v>0</v>
      </c>
      <c r="G349" s="21">
        <f t="shared" si="245"/>
        <v>0</v>
      </c>
      <c r="H349" s="22">
        <f t="shared" si="245"/>
        <v>0</v>
      </c>
      <c r="I349" s="3">
        <f t="shared" si="240"/>
        <v>0</v>
      </c>
    </row>
    <row r="350" spans="1:9" s="2" customFormat="1" hidden="1" x14ac:dyDescent="0.2">
      <c r="A350" s="83"/>
      <c r="B350" s="95"/>
      <c r="C350" s="21"/>
      <c r="D350" s="21"/>
      <c r="E350" s="21"/>
      <c r="F350" s="21"/>
      <c r="G350" s="21"/>
      <c r="H350" s="22"/>
      <c r="I350" s="3">
        <f t="shared" si="240"/>
        <v>0</v>
      </c>
    </row>
    <row r="351" spans="1:9" s="2" customFormat="1" hidden="1" x14ac:dyDescent="0.2">
      <c r="A351" s="26" t="s">
        <v>54</v>
      </c>
      <c r="B351" s="63" t="s">
        <v>55</v>
      </c>
      <c r="C351" s="24">
        <v>0</v>
      </c>
      <c r="D351" s="24">
        <f t="shared" ref="D351" si="247">D398</f>
        <v>0</v>
      </c>
      <c r="E351" s="24">
        <f>C351+D351</f>
        <v>0</v>
      </c>
      <c r="F351" s="24">
        <f t="shared" ref="F351:H351" si="248">F398</f>
        <v>0</v>
      </c>
      <c r="G351" s="24">
        <f t="shared" si="248"/>
        <v>0</v>
      </c>
      <c r="H351" s="25">
        <f t="shared" si="248"/>
        <v>0</v>
      </c>
      <c r="I351" s="3">
        <f t="shared" si="240"/>
        <v>0</v>
      </c>
    </row>
    <row r="352" spans="1:9" s="2" customFormat="1" hidden="1" x14ac:dyDescent="0.2">
      <c r="A352" s="81"/>
      <c r="B352" s="95"/>
      <c r="C352" s="21"/>
      <c r="D352" s="21"/>
      <c r="E352" s="21"/>
      <c r="F352" s="21"/>
      <c r="G352" s="21"/>
      <c r="H352" s="22"/>
      <c r="I352" s="3">
        <f t="shared" si="240"/>
        <v>0</v>
      </c>
    </row>
    <row r="353" spans="1:11" s="142" customFormat="1" ht="25.5" x14ac:dyDescent="0.2">
      <c r="A353" s="152" t="s">
        <v>65</v>
      </c>
      <c r="B353" s="153"/>
      <c r="C353" s="154">
        <f t="shared" ref="C353:H353" si="249">C354</f>
        <v>14403.5</v>
      </c>
      <c r="D353" s="154">
        <f t="shared" si="249"/>
        <v>0</v>
      </c>
      <c r="E353" s="154">
        <f t="shared" si="249"/>
        <v>14403.5</v>
      </c>
      <c r="F353" s="154">
        <f t="shared" si="249"/>
        <v>0</v>
      </c>
      <c r="G353" s="154">
        <f t="shared" si="249"/>
        <v>0</v>
      </c>
      <c r="H353" s="155">
        <f t="shared" si="249"/>
        <v>0</v>
      </c>
      <c r="I353" s="137">
        <f t="shared" si="240"/>
        <v>14403.5</v>
      </c>
    </row>
    <row r="354" spans="1:11" s="161" customFormat="1" x14ac:dyDescent="0.2">
      <c r="A354" s="156" t="s">
        <v>61</v>
      </c>
      <c r="B354" s="157"/>
      <c r="C354" s="158">
        <f t="shared" ref="C354" si="250">SUM(C355,C356,C357,C358)</f>
        <v>14403.5</v>
      </c>
      <c r="D354" s="158">
        <f t="shared" ref="D354:H354" si="251">SUM(D355,D356,D357,D358)</f>
        <v>0</v>
      </c>
      <c r="E354" s="158">
        <f t="shared" si="251"/>
        <v>14403.5</v>
      </c>
      <c r="F354" s="158">
        <f t="shared" si="251"/>
        <v>0</v>
      </c>
      <c r="G354" s="158">
        <f t="shared" si="251"/>
        <v>0</v>
      </c>
      <c r="H354" s="159">
        <f t="shared" si="251"/>
        <v>0</v>
      </c>
      <c r="I354" s="160">
        <f t="shared" si="240"/>
        <v>14403.5</v>
      </c>
    </row>
    <row r="355" spans="1:11" x14ac:dyDescent="0.2">
      <c r="A355" s="20" t="s">
        <v>6</v>
      </c>
      <c r="B355" s="48"/>
      <c r="C355" s="101">
        <f>5876.9</f>
        <v>5876.9</v>
      </c>
      <c r="D355" s="101"/>
      <c r="E355" s="101">
        <f>SUM(C355,D355)</f>
        <v>5876.9</v>
      </c>
      <c r="F355" s="101"/>
      <c r="G355" s="101"/>
      <c r="H355" s="143"/>
      <c r="I355" s="119">
        <f t="shared" si="240"/>
        <v>5876.9</v>
      </c>
      <c r="K355" s="117">
        <v>2.5899999999999999E-2</v>
      </c>
    </row>
    <row r="356" spans="1:11" s="2" customFormat="1" hidden="1" x14ac:dyDescent="0.2">
      <c r="A356" s="20" t="s">
        <v>7</v>
      </c>
      <c r="B356" s="94"/>
      <c r="C356" s="21">
        <v>0</v>
      </c>
      <c r="D356" s="21"/>
      <c r="E356" s="21">
        <f t="shared" ref="E356:E357" si="252">SUM(C356,D356)</f>
        <v>0</v>
      </c>
      <c r="F356" s="21"/>
      <c r="G356" s="21"/>
      <c r="H356" s="22"/>
      <c r="I356" s="3">
        <f t="shared" si="240"/>
        <v>0</v>
      </c>
    </row>
    <row r="357" spans="1:11" s="2" customFormat="1" ht="38.25" hidden="1" x14ac:dyDescent="0.2">
      <c r="A357" s="20" t="s">
        <v>8</v>
      </c>
      <c r="B357" s="48">
        <v>420269</v>
      </c>
      <c r="C357" s="21"/>
      <c r="D357" s="21"/>
      <c r="E357" s="21">
        <f t="shared" si="252"/>
        <v>0</v>
      </c>
      <c r="F357" s="21"/>
      <c r="G357" s="21"/>
      <c r="H357" s="22"/>
      <c r="I357" s="3">
        <f t="shared" si="240"/>
        <v>0</v>
      </c>
      <c r="K357" s="2">
        <v>0.12920000000000001</v>
      </c>
    </row>
    <row r="358" spans="1:11" ht="25.5" x14ac:dyDescent="0.2">
      <c r="A358" s="23" t="s">
        <v>9</v>
      </c>
      <c r="B358" s="49" t="s">
        <v>10</v>
      </c>
      <c r="C358" s="24">
        <f t="shared" ref="C358" si="253">SUM(C359,C363,C367)</f>
        <v>8526.6</v>
      </c>
      <c r="D358" s="24">
        <f t="shared" ref="D358:H358" si="254">SUM(D359,D363,D367)</f>
        <v>0</v>
      </c>
      <c r="E358" s="24">
        <f t="shared" si="254"/>
        <v>8526.6</v>
      </c>
      <c r="F358" s="24">
        <f t="shared" si="254"/>
        <v>0</v>
      </c>
      <c r="G358" s="24">
        <f t="shared" si="254"/>
        <v>0</v>
      </c>
      <c r="H358" s="25">
        <f t="shared" si="254"/>
        <v>0</v>
      </c>
      <c r="I358" s="119">
        <f t="shared" si="240"/>
        <v>8526.6</v>
      </c>
    </row>
    <row r="359" spans="1:11" x14ac:dyDescent="0.2">
      <c r="A359" s="26" t="s">
        <v>11</v>
      </c>
      <c r="B359" s="50" t="s">
        <v>12</v>
      </c>
      <c r="C359" s="24">
        <f t="shared" ref="C359" si="255">SUM(C360:C362)</f>
        <v>8526.6</v>
      </c>
      <c r="D359" s="24">
        <f t="shared" ref="D359:H359" si="256">SUM(D360:D362)</f>
        <v>0</v>
      </c>
      <c r="E359" s="24">
        <f t="shared" si="256"/>
        <v>8526.6</v>
      </c>
      <c r="F359" s="24">
        <f t="shared" si="256"/>
        <v>0</v>
      </c>
      <c r="G359" s="24">
        <f t="shared" si="256"/>
        <v>0</v>
      </c>
      <c r="H359" s="25">
        <f t="shared" si="256"/>
        <v>0</v>
      </c>
      <c r="I359" s="119">
        <f t="shared" si="240"/>
        <v>8526.6</v>
      </c>
      <c r="K359" s="117">
        <v>0.84489999999999998</v>
      </c>
    </row>
    <row r="360" spans="1:11" x14ac:dyDescent="0.2">
      <c r="A360" s="27" t="s">
        <v>13</v>
      </c>
      <c r="B360" s="51" t="s">
        <v>14</v>
      </c>
      <c r="C360" s="101">
        <v>8526.6</v>
      </c>
      <c r="D360" s="101"/>
      <c r="E360" s="101">
        <f t="shared" ref="E360:E362" si="257">SUM(C360,D360)</f>
        <v>8526.6</v>
      </c>
      <c r="F360" s="101"/>
      <c r="G360" s="101"/>
      <c r="H360" s="143"/>
      <c r="I360" s="119">
        <f t="shared" si="240"/>
        <v>8526.6</v>
      </c>
    </row>
    <row r="361" spans="1:11" s="2" customFormat="1" hidden="1" x14ac:dyDescent="0.2">
      <c r="A361" s="27" t="s">
        <v>15</v>
      </c>
      <c r="B361" s="52" t="s">
        <v>16</v>
      </c>
      <c r="C361" s="21">
        <v>0</v>
      </c>
      <c r="D361" s="21"/>
      <c r="E361" s="21">
        <f t="shared" si="257"/>
        <v>0</v>
      </c>
      <c r="F361" s="21"/>
      <c r="G361" s="21"/>
      <c r="H361" s="22"/>
      <c r="I361" s="3">
        <f t="shared" si="240"/>
        <v>0</v>
      </c>
    </row>
    <row r="362" spans="1:11" s="2" customFormat="1" hidden="1" x14ac:dyDescent="0.2">
      <c r="A362" s="27" t="s">
        <v>17</v>
      </c>
      <c r="B362" s="52" t="s">
        <v>18</v>
      </c>
      <c r="C362" s="21">
        <v>0</v>
      </c>
      <c r="D362" s="21"/>
      <c r="E362" s="21">
        <f t="shared" si="257"/>
        <v>0</v>
      </c>
      <c r="F362" s="21"/>
      <c r="G362" s="21"/>
      <c r="H362" s="22"/>
      <c r="I362" s="3">
        <f t="shared" si="240"/>
        <v>0</v>
      </c>
    </row>
    <row r="363" spans="1:11" s="2" customFormat="1" hidden="1" x14ac:dyDescent="0.2">
      <c r="A363" s="26" t="s">
        <v>19</v>
      </c>
      <c r="B363" s="53" t="s">
        <v>20</v>
      </c>
      <c r="C363" s="24">
        <v>0</v>
      </c>
      <c r="D363" s="24">
        <f t="shared" ref="D363:H363" si="258">SUM(D364:D366)</f>
        <v>0</v>
      </c>
      <c r="E363" s="24">
        <f t="shared" si="258"/>
        <v>0</v>
      </c>
      <c r="F363" s="24">
        <f t="shared" si="258"/>
        <v>0</v>
      </c>
      <c r="G363" s="24">
        <f t="shared" si="258"/>
        <v>0</v>
      </c>
      <c r="H363" s="25">
        <f t="shared" si="258"/>
        <v>0</v>
      </c>
      <c r="I363" s="3">
        <f t="shared" si="240"/>
        <v>0</v>
      </c>
    </row>
    <row r="364" spans="1:11" s="2" customFormat="1" hidden="1" x14ac:dyDescent="0.2">
      <c r="A364" s="27" t="s">
        <v>13</v>
      </c>
      <c r="B364" s="52" t="s">
        <v>21</v>
      </c>
      <c r="C364" s="21">
        <v>0</v>
      </c>
      <c r="D364" s="21"/>
      <c r="E364" s="21">
        <f t="shared" ref="E364:E366" si="259">SUM(C364,D364)</f>
        <v>0</v>
      </c>
      <c r="F364" s="21"/>
      <c r="G364" s="21"/>
      <c r="H364" s="22"/>
      <c r="I364" s="3">
        <f t="shared" si="240"/>
        <v>0</v>
      </c>
    </row>
    <row r="365" spans="1:11" s="2" customFormat="1" hidden="1" x14ac:dyDescent="0.2">
      <c r="A365" s="27" t="s">
        <v>15</v>
      </c>
      <c r="B365" s="52" t="s">
        <v>22</v>
      </c>
      <c r="C365" s="21">
        <v>0</v>
      </c>
      <c r="D365" s="21"/>
      <c r="E365" s="21">
        <f t="shared" si="259"/>
        <v>0</v>
      </c>
      <c r="F365" s="21"/>
      <c r="G365" s="21"/>
      <c r="H365" s="22"/>
      <c r="I365" s="3">
        <f t="shared" si="240"/>
        <v>0</v>
      </c>
    </row>
    <row r="366" spans="1:11" s="2" customFormat="1" hidden="1" x14ac:dyDescent="0.2">
      <c r="A366" s="27" t="s">
        <v>17</v>
      </c>
      <c r="B366" s="52" t="s">
        <v>23</v>
      </c>
      <c r="C366" s="21">
        <v>0</v>
      </c>
      <c r="D366" s="21"/>
      <c r="E366" s="21">
        <f t="shared" si="259"/>
        <v>0</v>
      </c>
      <c r="F366" s="21"/>
      <c r="G366" s="21"/>
      <c r="H366" s="22"/>
      <c r="I366" s="3">
        <f t="shared" si="240"/>
        <v>0</v>
      </c>
    </row>
    <row r="367" spans="1:11" s="2" customFormat="1" hidden="1" x14ac:dyDescent="0.2">
      <c r="A367" s="26" t="s">
        <v>24</v>
      </c>
      <c r="B367" s="53" t="s">
        <v>25</v>
      </c>
      <c r="C367" s="24">
        <v>0</v>
      </c>
      <c r="D367" s="24">
        <f t="shared" ref="D367:H367" si="260">SUM(D368:D370)</f>
        <v>0</v>
      </c>
      <c r="E367" s="24">
        <f t="shared" si="260"/>
        <v>0</v>
      </c>
      <c r="F367" s="24">
        <f t="shared" si="260"/>
        <v>0</v>
      </c>
      <c r="G367" s="24">
        <f t="shared" si="260"/>
        <v>0</v>
      </c>
      <c r="H367" s="25">
        <f t="shared" si="260"/>
        <v>0</v>
      </c>
      <c r="I367" s="3">
        <f t="shared" si="240"/>
        <v>0</v>
      </c>
    </row>
    <row r="368" spans="1:11" s="2" customFormat="1" hidden="1" x14ac:dyDescent="0.2">
      <c r="A368" s="27" t="s">
        <v>13</v>
      </c>
      <c r="B368" s="52" t="s">
        <v>26</v>
      </c>
      <c r="C368" s="21">
        <v>0</v>
      </c>
      <c r="D368" s="21"/>
      <c r="E368" s="21">
        <f t="shared" ref="E368:E370" si="261">SUM(C368,D368)</f>
        <v>0</v>
      </c>
      <c r="F368" s="21"/>
      <c r="G368" s="21"/>
      <c r="H368" s="22"/>
      <c r="I368" s="3">
        <f t="shared" si="240"/>
        <v>0</v>
      </c>
    </row>
    <row r="369" spans="1:11" s="2" customFormat="1" hidden="1" x14ac:dyDescent="0.2">
      <c r="A369" s="27" t="s">
        <v>15</v>
      </c>
      <c r="B369" s="52" t="s">
        <v>27</v>
      </c>
      <c r="C369" s="21">
        <v>0</v>
      </c>
      <c r="D369" s="21"/>
      <c r="E369" s="21">
        <f t="shared" si="261"/>
        <v>0</v>
      </c>
      <c r="F369" s="21"/>
      <c r="G369" s="21"/>
      <c r="H369" s="22"/>
      <c r="I369" s="3">
        <f t="shared" si="240"/>
        <v>0</v>
      </c>
    </row>
    <row r="370" spans="1:11" s="2" customFormat="1" hidden="1" x14ac:dyDescent="0.2">
      <c r="A370" s="27" t="s">
        <v>17</v>
      </c>
      <c r="B370" s="52" t="s">
        <v>28</v>
      </c>
      <c r="C370" s="21">
        <v>0</v>
      </c>
      <c r="D370" s="21"/>
      <c r="E370" s="21">
        <f t="shared" si="261"/>
        <v>0</v>
      </c>
      <c r="F370" s="21"/>
      <c r="G370" s="21"/>
      <c r="H370" s="22"/>
      <c r="I370" s="3">
        <f t="shared" si="240"/>
        <v>0</v>
      </c>
    </row>
    <row r="371" spans="1:11" s="161" customFormat="1" x14ac:dyDescent="0.2">
      <c r="A371" s="156" t="s">
        <v>80</v>
      </c>
      <c r="B371" s="157"/>
      <c r="C371" s="158">
        <f t="shared" ref="C371" si="262">SUM(C372,C375,C398)</f>
        <v>14403.5</v>
      </c>
      <c r="D371" s="158">
        <f t="shared" ref="D371:H371" si="263">SUM(D372,D375,D398)</f>
        <v>0</v>
      </c>
      <c r="E371" s="158">
        <f t="shared" si="263"/>
        <v>14403.5</v>
      </c>
      <c r="F371" s="158">
        <f t="shared" si="263"/>
        <v>0</v>
      </c>
      <c r="G371" s="158">
        <f t="shared" si="263"/>
        <v>0</v>
      </c>
      <c r="H371" s="159">
        <f t="shared" si="263"/>
        <v>0</v>
      </c>
      <c r="I371" s="160">
        <f t="shared" si="240"/>
        <v>14403.5</v>
      </c>
    </row>
    <row r="372" spans="1:11" x14ac:dyDescent="0.2">
      <c r="A372" s="31" t="s">
        <v>30</v>
      </c>
      <c r="B372" s="55">
        <v>20</v>
      </c>
      <c r="C372" s="24">
        <f t="shared" ref="C372:H372" si="264">SUM(C373)</f>
        <v>2</v>
      </c>
      <c r="D372" s="24">
        <f t="shared" si="264"/>
        <v>0</v>
      </c>
      <c r="E372" s="24">
        <f t="shared" si="264"/>
        <v>2</v>
      </c>
      <c r="F372" s="24">
        <f t="shared" si="264"/>
        <v>0</v>
      </c>
      <c r="G372" s="24">
        <f t="shared" si="264"/>
        <v>0</v>
      </c>
      <c r="H372" s="25">
        <f t="shared" si="264"/>
        <v>0</v>
      </c>
      <c r="I372" s="119">
        <f t="shared" si="240"/>
        <v>2</v>
      </c>
    </row>
    <row r="373" spans="1:11" x14ac:dyDescent="0.2">
      <c r="A373" s="27" t="s">
        <v>31</v>
      </c>
      <c r="B373" s="56" t="s">
        <v>32</v>
      </c>
      <c r="C373" s="101">
        <v>2</v>
      </c>
      <c r="D373" s="101"/>
      <c r="E373" s="101">
        <f>C373+D373</f>
        <v>2</v>
      </c>
      <c r="F373" s="101"/>
      <c r="G373" s="101"/>
      <c r="H373" s="143"/>
      <c r="I373" s="119">
        <f t="shared" si="240"/>
        <v>2</v>
      </c>
    </row>
    <row r="374" spans="1:11" s="2" customFormat="1" hidden="1" x14ac:dyDescent="0.2">
      <c r="A374" s="27"/>
      <c r="B374" s="51"/>
      <c r="C374" s="21"/>
      <c r="D374" s="21"/>
      <c r="E374" s="21"/>
      <c r="F374" s="21"/>
      <c r="G374" s="21"/>
      <c r="H374" s="22"/>
      <c r="I374" s="3">
        <f t="shared" si="240"/>
        <v>0</v>
      </c>
    </row>
    <row r="375" spans="1:11" ht="25.5" x14ac:dyDescent="0.2">
      <c r="A375" s="31" t="s">
        <v>33</v>
      </c>
      <c r="B375" s="57">
        <v>58</v>
      </c>
      <c r="C375" s="24">
        <f t="shared" ref="C375" si="265">SUM(C376,C383,C390)</f>
        <v>14401.5</v>
      </c>
      <c r="D375" s="24">
        <f t="shared" ref="D375:H375" si="266">SUM(D376,D383,D390)</f>
        <v>0</v>
      </c>
      <c r="E375" s="24">
        <f t="shared" si="266"/>
        <v>14401.5</v>
      </c>
      <c r="F375" s="24">
        <f t="shared" si="266"/>
        <v>0</v>
      </c>
      <c r="G375" s="24">
        <f t="shared" si="266"/>
        <v>0</v>
      </c>
      <c r="H375" s="25">
        <f t="shared" si="266"/>
        <v>0</v>
      </c>
      <c r="I375" s="119">
        <f t="shared" si="240"/>
        <v>14401.5</v>
      </c>
    </row>
    <row r="376" spans="1:11" x14ac:dyDescent="0.2">
      <c r="A376" s="31" t="s">
        <v>34</v>
      </c>
      <c r="B376" s="58" t="s">
        <v>35</v>
      </c>
      <c r="C376" s="24">
        <f t="shared" ref="C376" si="267">SUM(C380,C381,C382)</f>
        <v>14401.5</v>
      </c>
      <c r="D376" s="24">
        <f t="shared" ref="D376:H376" si="268">SUM(D380,D381,D382)</f>
        <v>0</v>
      </c>
      <c r="E376" s="24">
        <f t="shared" si="268"/>
        <v>14401.5</v>
      </c>
      <c r="F376" s="24">
        <f t="shared" si="268"/>
        <v>0</v>
      </c>
      <c r="G376" s="24">
        <f t="shared" si="268"/>
        <v>0</v>
      </c>
      <c r="H376" s="25">
        <f t="shared" si="268"/>
        <v>0</v>
      </c>
      <c r="I376" s="119">
        <f t="shared" si="240"/>
        <v>14401.5</v>
      </c>
    </row>
    <row r="377" spans="1:11" s="2" customFormat="1" hidden="1" x14ac:dyDescent="0.2">
      <c r="A377" s="32" t="s">
        <v>1</v>
      </c>
      <c r="B377" s="59"/>
      <c r="C377" s="24"/>
      <c r="D377" s="24"/>
      <c r="E377" s="24"/>
      <c r="F377" s="24"/>
      <c r="G377" s="24"/>
      <c r="H377" s="25"/>
      <c r="I377" s="3">
        <f t="shared" si="240"/>
        <v>0</v>
      </c>
    </row>
    <row r="378" spans="1:11" s="2" customFormat="1" hidden="1" x14ac:dyDescent="0.2">
      <c r="A378" s="32" t="s">
        <v>36</v>
      </c>
      <c r="B378" s="59"/>
      <c r="C378" s="24">
        <v>0</v>
      </c>
      <c r="D378" s="24">
        <f t="shared" ref="D378:H378" si="269">D380+D381+D382-D379</f>
        <v>0</v>
      </c>
      <c r="E378" s="24">
        <f t="shared" si="269"/>
        <v>0</v>
      </c>
      <c r="F378" s="24">
        <f>F380+F381+F382-F379</f>
        <v>0</v>
      </c>
      <c r="G378" s="24">
        <f t="shared" si="269"/>
        <v>0</v>
      </c>
      <c r="H378" s="25">
        <f t="shared" si="269"/>
        <v>0</v>
      </c>
      <c r="I378" s="3">
        <f t="shared" si="240"/>
        <v>0</v>
      </c>
    </row>
    <row r="379" spans="1:11" x14ac:dyDescent="0.2">
      <c r="A379" s="32" t="s">
        <v>37</v>
      </c>
      <c r="B379" s="59"/>
      <c r="C379" s="24">
        <v>14401.5</v>
      </c>
      <c r="D379" s="24"/>
      <c r="E379" s="24">
        <f t="shared" ref="E379:E382" si="270">C379+D379</f>
        <v>14401.5</v>
      </c>
      <c r="F379" s="24"/>
      <c r="G379" s="24"/>
      <c r="H379" s="25"/>
      <c r="I379" s="119">
        <f t="shared" si="240"/>
        <v>14401.5</v>
      </c>
    </row>
    <row r="380" spans="1:11" x14ac:dyDescent="0.2">
      <c r="A380" s="20" t="s">
        <v>38</v>
      </c>
      <c r="B380" s="60" t="s">
        <v>39</v>
      </c>
      <c r="C380" s="101">
        <f>ROUND(14401.5*(J380+K380),1)</f>
        <v>2233.6999999999998</v>
      </c>
      <c r="D380" s="101"/>
      <c r="E380" s="101">
        <f t="shared" si="270"/>
        <v>2233.6999999999998</v>
      </c>
      <c r="F380" s="101"/>
      <c r="G380" s="101"/>
      <c r="H380" s="143"/>
      <c r="I380" s="119">
        <f t="shared" si="240"/>
        <v>2233.6999999999998</v>
      </c>
      <c r="J380" s="117">
        <v>2.5899999999999999E-2</v>
      </c>
      <c r="K380" s="117">
        <v>0.12920000000000001</v>
      </c>
    </row>
    <row r="381" spans="1:11" x14ac:dyDescent="0.2">
      <c r="A381" s="20" t="s">
        <v>40</v>
      </c>
      <c r="B381" s="60" t="s">
        <v>41</v>
      </c>
      <c r="C381" s="101">
        <f>ROUND(14401.5*(J381+K381),1)</f>
        <v>12167.8</v>
      </c>
      <c r="D381" s="101"/>
      <c r="E381" s="101">
        <f t="shared" si="270"/>
        <v>12167.8</v>
      </c>
      <c r="F381" s="101"/>
      <c r="G381" s="101"/>
      <c r="H381" s="143"/>
      <c r="I381" s="119">
        <f t="shared" si="240"/>
        <v>12167.8</v>
      </c>
      <c r="J381" s="117">
        <v>0.84489999999999998</v>
      </c>
    </row>
    <row r="382" spans="1:11" s="2" customFormat="1" hidden="1" x14ac:dyDescent="0.2">
      <c r="A382" s="20" t="s">
        <v>42</v>
      </c>
      <c r="B382" s="61" t="s">
        <v>43</v>
      </c>
      <c r="C382" s="21"/>
      <c r="D382" s="21"/>
      <c r="E382" s="21">
        <f t="shared" si="270"/>
        <v>0</v>
      </c>
      <c r="F382" s="21"/>
      <c r="G382" s="21"/>
      <c r="H382" s="22"/>
      <c r="I382" s="3">
        <f t="shared" si="240"/>
        <v>0</v>
      </c>
    </row>
    <row r="383" spans="1:11" s="2" customFormat="1" hidden="1" x14ac:dyDescent="0.2">
      <c r="A383" s="31" t="s">
        <v>44</v>
      </c>
      <c r="B383" s="62" t="s">
        <v>45</v>
      </c>
      <c r="C383" s="24">
        <v>0</v>
      </c>
      <c r="D383" s="24">
        <f t="shared" ref="D383:H383" si="271">SUM(D387,D388,D389)</f>
        <v>0</v>
      </c>
      <c r="E383" s="24">
        <f t="shared" si="271"/>
        <v>0</v>
      </c>
      <c r="F383" s="24">
        <f t="shared" si="271"/>
        <v>0</v>
      </c>
      <c r="G383" s="24">
        <f t="shared" si="271"/>
        <v>0</v>
      </c>
      <c r="H383" s="25">
        <f t="shared" si="271"/>
        <v>0</v>
      </c>
      <c r="I383" s="3">
        <f t="shared" si="240"/>
        <v>0</v>
      </c>
    </row>
    <row r="384" spans="1:11" s="2" customFormat="1" hidden="1" x14ac:dyDescent="0.2">
      <c r="A384" s="82" t="s">
        <v>1</v>
      </c>
      <c r="B384" s="62"/>
      <c r="C384" s="24"/>
      <c r="D384" s="24"/>
      <c r="E384" s="24"/>
      <c r="F384" s="24"/>
      <c r="G384" s="24"/>
      <c r="H384" s="25"/>
      <c r="I384" s="3">
        <f t="shared" si="240"/>
        <v>0</v>
      </c>
    </row>
    <row r="385" spans="1:9" s="2" customFormat="1" hidden="1" x14ac:dyDescent="0.2">
      <c r="A385" s="32" t="s">
        <v>36</v>
      </c>
      <c r="B385" s="59"/>
      <c r="C385" s="24">
        <v>0</v>
      </c>
      <c r="D385" s="24">
        <f t="shared" ref="D385:H385" si="272">D387+D388+D389-D386</f>
        <v>0</v>
      </c>
      <c r="E385" s="24">
        <f t="shared" si="272"/>
        <v>0</v>
      </c>
      <c r="F385" s="24">
        <f t="shared" si="272"/>
        <v>0</v>
      </c>
      <c r="G385" s="24">
        <f t="shared" si="272"/>
        <v>0</v>
      </c>
      <c r="H385" s="25">
        <f t="shared" si="272"/>
        <v>0</v>
      </c>
      <c r="I385" s="3">
        <f t="shared" si="240"/>
        <v>0</v>
      </c>
    </row>
    <row r="386" spans="1:9" s="2" customFormat="1" hidden="1" x14ac:dyDescent="0.2">
      <c r="A386" s="32" t="s">
        <v>37</v>
      </c>
      <c r="B386" s="59"/>
      <c r="C386" s="24">
        <v>0</v>
      </c>
      <c r="D386" s="24"/>
      <c r="E386" s="24">
        <f t="shared" ref="E386:E389" si="273">C386+D386</f>
        <v>0</v>
      </c>
      <c r="F386" s="24"/>
      <c r="G386" s="24"/>
      <c r="H386" s="25"/>
      <c r="I386" s="3">
        <f t="shared" si="240"/>
        <v>0</v>
      </c>
    </row>
    <row r="387" spans="1:9" s="2" customFormat="1" hidden="1" x14ac:dyDescent="0.2">
      <c r="A387" s="20" t="s">
        <v>38</v>
      </c>
      <c r="B387" s="61" t="s">
        <v>46</v>
      </c>
      <c r="C387" s="21">
        <v>0</v>
      </c>
      <c r="D387" s="21"/>
      <c r="E387" s="21">
        <f t="shared" si="273"/>
        <v>0</v>
      </c>
      <c r="F387" s="21"/>
      <c r="G387" s="21"/>
      <c r="H387" s="22"/>
      <c r="I387" s="3">
        <f t="shared" si="240"/>
        <v>0</v>
      </c>
    </row>
    <row r="388" spans="1:9" s="2" customFormat="1" hidden="1" x14ac:dyDescent="0.2">
      <c r="A388" s="20" t="s">
        <v>40</v>
      </c>
      <c r="B388" s="61" t="s">
        <v>47</v>
      </c>
      <c r="C388" s="21">
        <v>0</v>
      </c>
      <c r="D388" s="21"/>
      <c r="E388" s="21">
        <f t="shared" si="273"/>
        <v>0</v>
      </c>
      <c r="F388" s="21"/>
      <c r="G388" s="21"/>
      <c r="H388" s="22"/>
      <c r="I388" s="3">
        <f t="shared" si="240"/>
        <v>0</v>
      </c>
    </row>
    <row r="389" spans="1:9" s="2" customFormat="1" hidden="1" x14ac:dyDescent="0.2">
      <c r="A389" s="20" t="s">
        <v>42</v>
      </c>
      <c r="B389" s="61" t="s">
        <v>48</v>
      </c>
      <c r="C389" s="21">
        <v>0</v>
      </c>
      <c r="D389" s="21"/>
      <c r="E389" s="21">
        <f t="shared" si="273"/>
        <v>0</v>
      </c>
      <c r="F389" s="21"/>
      <c r="G389" s="21"/>
      <c r="H389" s="22"/>
      <c r="I389" s="3">
        <f t="shared" si="240"/>
        <v>0</v>
      </c>
    </row>
    <row r="390" spans="1:9" s="2" customFormat="1" hidden="1" x14ac:dyDescent="0.2">
      <c r="A390" s="31" t="s">
        <v>49</v>
      </c>
      <c r="B390" s="63" t="s">
        <v>50</v>
      </c>
      <c r="C390" s="24">
        <v>0</v>
      </c>
      <c r="D390" s="24">
        <f t="shared" ref="D390:H390" si="274">SUM(D394,D395,D396)</f>
        <v>0</v>
      </c>
      <c r="E390" s="24">
        <f t="shared" si="274"/>
        <v>0</v>
      </c>
      <c r="F390" s="24">
        <f t="shared" si="274"/>
        <v>0</v>
      </c>
      <c r="G390" s="24">
        <f t="shared" si="274"/>
        <v>0</v>
      </c>
      <c r="H390" s="25">
        <f t="shared" si="274"/>
        <v>0</v>
      </c>
      <c r="I390" s="3">
        <f t="shared" si="240"/>
        <v>0</v>
      </c>
    </row>
    <row r="391" spans="1:9" s="2" customFormat="1" hidden="1" x14ac:dyDescent="0.2">
      <c r="A391" s="82" t="s">
        <v>1</v>
      </c>
      <c r="B391" s="63"/>
      <c r="C391" s="24"/>
      <c r="D391" s="24"/>
      <c r="E391" s="24"/>
      <c r="F391" s="24"/>
      <c r="G391" s="24"/>
      <c r="H391" s="25"/>
      <c r="I391" s="3">
        <f t="shared" si="240"/>
        <v>0</v>
      </c>
    </row>
    <row r="392" spans="1:9" s="2" customFormat="1" hidden="1" x14ac:dyDescent="0.2">
      <c r="A392" s="32" t="s">
        <v>36</v>
      </c>
      <c r="B392" s="59"/>
      <c r="C392" s="24">
        <v>0</v>
      </c>
      <c r="D392" s="24">
        <f t="shared" ref="D392:H392" si="275">D394+D395+D396-D393</f>
        <v>0</v>
      </c>
      <c r="E392" s="24">
        <f t="shared" si="275"/>
        <v>0</v>
      </c>
      <c r="F392" s="24">
        <f t="shared" si="275"/>
        <v>0</v>
      </c>
      <c r="G392" s="24">
        <f t="shared" si="275"/>
        <v>0</v>
      </c>
      <c r="H392" s="25">
        <f t="shared" si="275"/>
        <v>0</v>
      </c>
      <c r="I392" s="3">
        <f t="shared" si="240"/>
        <v>0</v>
      </c>
    </row>
    <row r="393" spans="1:9" s="2" customFormat="1" hidden="1" x14ac:dyDescent="0.2">
      <c r="A393" s="32" t="s">
        <v>37</v>
      </c>
      <c r="B393" s="59"/>
      <c r="C393" s="24">
        <v>0</v>
      </c>
      <c r="D393" s="24"/>
      <c r="E393" s="24">
        <f t="shared" ref="E393:E396" si="276">C393+D393</f>
        <v>0</v>
      </c>
      <c r="F393" s="24"/>
      <c r="G393" s="24"/>
      <c r="H393" s="25"/>
      <c r="I393" s="3">
        <f t="shared" si="240"/>
        <v>0</v>
      </c>
    </row>
    <row r="394" spans="1:9" s="2" customFormat="1" hidden="1" x14ac:dyDescent="0.2">
      <c r="A394" s="20" t="s">
        <v>38</v>
      </c>
      <c r="B394" s="61" t="s">
        <v>51</v>
      </c>
      <c r="C394" s="21">
        <v>0</v>
      </c>
      <c r="D394" s="21"/>
      <c r="E394" s="21">
        <f t="shared" si="276"/>
        <v>0</v>
      </c>
      <c r="F394" s="21"/>
      <c r="G394" s="21"/>
      <c r="H394" s="22"/>
      <c r="I394" s="3">
        <f t="shared" si="240"/>
        <v>0</v>
      </c>
    </row>
    <row r="395" spans="1:9" s="2" customFormat="1" hidden="1" x14ac:dyDescent="0.2">
      <c r="A395" s="20" t="s">
        <v>40</v>
      </c>
      <c r="B395" s="61" t="s">
        <v>52</v>
      </c>
      <c r="C395" s="21">
        <v>0</v>
      </c>
      <c r="D395" s="21"/>
      <c r="E395" s="21">
        <f t="shared" si="276"/>
        <v>0</v>
      </c>
      <c r="F395" s="21"/>
      <c r="G395" s="21"/>
      <c r="H395" s="22"/>
      <c r="I395" s="3">
        <f t="shared" si="240"/>
        <v>0</v>
      </c>
    </row>
    <row r="396" spans="1:9" s="2" customFormat="1" hidden="1" x14ac:dyDescent="0.2">
      <c r="A396" s="20" t="s">
        <v>42</v>
      </c>
      <c r="B396" s="61" t="s">
        <v>53</v>
      </c>
      <c r="C396" s="21">
        <v>0</v>
      </c>
      <c r="D396" s="21"/>
      <c r="E396" s="21">
        <f t="shared" si="276"/>
        <v>0</v>
      </c>
      <c r="F396" s="21"/>
      <c r="G396" s="21"/>
      <c r="H396" s="22"/>
      <c r="I396" s="3">
        <f t="shared" si="240"/>
        <v>0</v>
      </c>
    </row>
    <row r="397" spans="1:9" s="2" customFormat="1" hidden="1" x14ac:dyDescent="0.2">
      <c r="A397" s="83"/>
      <c r="B397" s="95"/>
      <c r="C397" s="21"/>
      <c r="D397" s="21"/>
      <c r="E397" s="21"/>
      <c r="F397" s="21"/>
      <c r="G397" s="21"/>
      <c r="H397" s="22"/>
      <c r="I397" s="3">
        <f t="shared" si="240"/>
        <v>0</v>
      </c>
    </row>
    <row r="398" spans="1:9" s="2" customFormat="1" hidden="1" x14ac:dyDescent="0.2">
      <c r="A398" s="26" t="s">
        <v>54</v>
      </c>
      <c r="B398" s="63" t="s">
        <v>55</v>
      </c>
      <c r="C398" s="24">
        <v>0</v>
      </c>
      <c r="D398" s="24"/>
      <c r="E398" s="24">
        <f>C398+D398</f>
        <v>0</v>
      </c>
      <c r="F398" s="24"/>
      <c r="G398" s="24"/>
      <c r="H398" s="25"/>
      <c r="I398" s="3">
        <f t="shared" si="240"/>
        <v>0</v>
      </c>
    </row>
    <row r="399" spans="1:9" s="2" customFormat="1" hidden="1" x14ac:dyDescent="0.2">
      <c r="A399" s="83"/>
      <c r="B399" s="95"/>
      <c r="C399" s="21"/>
      <c r="D399" s="21"/>
      <c r="E399" s="21"/>
      <c r="F399" s="21"/>
      <c r="G399" s="21"/>
      <c r="H399" s="22"/>
      <c r="I399" s="3">
        <f t="shared" si="240"/>
        <v>0</v>
      </c>
    </row>
    <row r="400" spans="1:9" s="2" customFormat="1" hidden="1" x14ac:dyDescent="0.2">
      <c r="A400" s="26" t="s">
        <v>56</v>
      </c>
      <c r="B400" s="63"/>
      <c r="C400" s="24">
        <v>0</v>
      </c>
      <c r="D400" s="24">
        <f t="shared" ref="D400:H400" si="277">D353-D371</f>
        <v>0</v>
      </c>
      <c r="E400" s="24">
        <f t="shared" si="277"/>
        <v>0</v>
      </c>
      <c r="F400" s="24">
        <f t="shared" si="277"/>
        <v>0</v>
      </c>
      <c r="G400" s="24">
        <f t="shared" si="277"/>
        <v>0</v>
      </c>
      <c r="H400" s="25">
        <f t="shared" si="277"/>
        <v>0</v>
      </c>
      <c r="I400" s="3">
        <f t="shared" si="240"/>
        <v>0</v>
      </c>
    </row>
    <row r="401" spans="1:9" s="2" customFormat="1" hidden="1" x14ac:dyDescent="0.2">
      <c r="A401" s="81"/>
      <c r="B401" s="95"/>
      <c r="C401" s="21"/>
      <c r="D401" s="21"/>
      <c r="E401" s="21"/>
      <c r="F401" s="21"/>
      <c r="G401" s="21"/>
      <c r="H401" s="22"/>
      <c r="I401" s="3">
        <f t="shared" si="240"/>
        <v>0</v>
      </c>
    </row>
    <row r="402" spans="1:9" x14ac:dyDescent="0.2">
      <c r="A402" s="162" t="s">
        <v>83</v>
      </c>
      <c r="B402" s="163" t="s">
        <v>4</v>
      </c>
      <c r="C402" s="164">
        <f t="shared" ref="C402" si="278">SUM(C432,C481,C529,C578)</f>
        <v>12345</v>
      </c>
      <c r="D402" s="164">
        <f t="shared" ref="D402:H402" si="279">SUM(D432,D481,D529,D578)</f>
        <v>0</v>
      </c>
      <c r="E402" s="164">
        <f t="shared" si="279"/>
        <v>12345</v>
      </c>
      <c r="F402" s="164">
        <f t="shared" si="279"/>
        <v>0</v>
      </c>
      <c r="G402" s="164">
        <f t="shared" si="279"/>
        <v>0</v>
      </c>
      <c r="H402" s="165">
        <f t="shared" si="279"/>
        <v>0</v>
      </c>
      <c r="I402" s="119">
        <f t="shared" ref="I402:I461" si="280">SUM(E402:H402)</f>
        <v>12345</v>
      </c>
    </row>
    <row r="403" spans="1:9" x14ac:dyDescent="0.2">
      <c r="A403" s="148" t="s">
        <v>84</v>
      </c>
      <c r="B403" s="149"/>
      <c r="C403" s="150">
        <f t="shared" ref="C403" si="281">SUM(C404,C407,C430)</f>
        <v>12345</v>
      </c>
      <c r="D403" s="150">
        <f t="shared" ref="D403:H403" si="282">SUM(D404,D407,D430)</f>
        <v>0</v>
      </c>
      <c r="E403" s="150">
        <f t="shared" si="282"/>
        <v>12345</v>
      </c>
      <c r="F403" s="150">
        <f t="shared" si="282"/>
        <v>0</v>
      </c>
      <c r="G403" s="150">
        <f t="shared" si="282"/>
        <v>0</v>
      </c>
      <c r="H403" s="151">
        <f t="shared" si="282"/>
        <v>0</v>
      </c>
      <c r="I403" s="119">
        <f t="shared" si="280"/>
        <v>12345</v>
      </c>
    </row>
    <row r="404" spans="1:9" s="2" customFormat="1" hidden="1" x14ac:dyDescent="0.2">
      <c r="A404" s="31" t="s">
        <v>30</v>
      </c>
      <c r="B404" s="55">
        <v>20</v>
      </c>
      <c r="C404" s="24">
        <v>0</v>
      </c>
      <c r="D404" s="24">
        <f t="shared" ref="D404:H404" si="283">SUM(D405)</f>
        <v>0</v>
      </c>
      <c r="E404" s="24">
        <f t="shared" si="283"/>
        <v>0</v>
      </c>
      <c r="F404" s="24">
        <f t="shared" si="283"/>
        <v>0</v>
      </c>
      <c r="G404" s="24">
        <f t="shared" si="283"/>
        <v>0</v>
      </c>
      <c r="H404" s="25">
        <f t="shared" si="283"/>
        <v>0</v>
      </c>
      <c r="I404" s="3">
        <f t="shared" si="280"/>
        <v>0</v>
      </c>
    </row>
    <row r="405" spans="1:9" s="2" customFormat="1" hidden="1" x14ac:dyDescent="0.2">
      <c r="A405" s="27" t="s">
        <v>31</v>
      </c>
      <c r="B405" s="56" t="s">
        <v>32</v>
      </c>
      <c r="C405" s="21">
        <v>0</v>
      </c>
      <c r="D405" s="21">
        <f>SUM(D452,D501,D549,D598)</f>
        <v>0</v>
      </c>
      <c r="E405" s="21">
        <f>C405+D405</f>
        <v>0</v>
      </c>
      <c r="F405" s="21">
        <f>SUM(F452,F501,F549,F598)</f>
        <v>0</v>
      </c>
      <c r="G405" s="21">
        <f>SUM(G452,G501,G549,G598)</f>
        <v>0</v>
      </c>
      <c r="H405" s="22">
        <f>SUM(H452,H501,H549,H598)</f>
        <v>0</v>
      </c>
      <c r="I405" s="3">
        <f t="shared" si="280"/>
        <v>0</v>
      </c>
    </row>
    <row r="406" spans="1:9" s="2" customFormat="1" hidden="1" x14ac:dyDescent="0.2">
      <c r="A406" s="27"/>
      <c r="B406" s="51"/>
      <c r="C406" s="21"/>
      <c r="D406" s="21"/>
      <c r="E406" s="21"/>
      <c r="F406" s="21"/>
      <c r="G406" s="21"/>
      <c r="H406" s="22"/>
      <c r="I406" s="3">
        <f t="shared" si="280"/>
        <v>0</v>
      </c>
    </row>
    <row r="407" spans="1:9" ht="25.5" x14ac:dyDescent="0.2">
      <c r="A407" s="31" t="s">
        <v>33</v>
      </c>
      <c r="B407" s="57">
        <v>58</v>
      </c>
      <c r="C407" s="24">
        <f t="shared" ref="C407" si="284">SUM(C408,C415,C422)</f>
        <v>12345</v>
      </c>
      <c r="D407" s="24">
        <f t="shared" ref="D407:H407" si="285">SUM(D408,D415,D422)</f>
        <v>0</v>
      </c>
      <c r="E407" s="24">
        <f t="shared" si="285"/>
        <v>12345</v>
      </c>
      <c r="F407" s="24">
        <f t="shared" si="285"/>
        <v>0</v>
      </c>
      <c r="G407" s="24">
        <f t="shared" si="285"/>
        <v>0</v>
      </c>
      <c r="H407" s="25">
        <f t="shared" si="285"/>
        <v>0</v>
      </c>
      <c r="I407" s="119">
        <f t="shared" si="280"/>
        <v>12345</v>
      </c>
    </row>
    <row r="408" spans="1:9" x14ac:dyDescent="0.2">
      <c r="A408" s="31" t="s">
        <v>34</v>
      </c>
      <c r="B408" s="58" t="s">
        <v>35</v>
      </c>
      <c r="C408" s="24">
        <f t="shared" ref="C408" si="286">SUM(C412,C413,C414)</f>
        <v>6100</v>
      </c>
      <c r="D408" s="24">
        <f t="shared" ref="D408:H408" si="287">SUM(D412,D413,D414)</f>
        <v>0</v>
      </c>
      <c r="E408" s="24">
        <f t="shared" si="287"/>
        <v>6100</v>
      </c>
      <c r="F408" s="24">
        <f t="shared" si="287"/>
        <v>0</v>
      </c>
      <c r="G408" s="24">
        <f t="shared" si="287"/>
        <v>0</v>
      </c>
      <c r="H408" s="25">
        <f t="shared" si="287"/>
        <v>0</v>
      </c>
      <c r="I408" s="119">
        <f t="shared" si="280"/>
        <v>6100</v>
      </c>
    </row>
    <row r="409" spans="1:9" s="2" customFormat="1" hidden="1" x14ac:dyDescent="0.2">
      <c r="A409" s="32" t="s">
        <v>1</v>
      </c>
      <c r="B409" s="59"/>
      <c r="C409" s="24"/>
      <c r="D409" s="24"/>
      <c r="E409" s="24"/>
      <c r="F409" s="24"/>
      <c r="G409" s="24"/>
      <c r="H409" s="25"/>
      <c r="I409" s="3">
        <f t="shared" si="280"/>
        <v>0</v>
      </c>
    </row>
    <row r="410" spans="1:9" s="2" customFormat="1" hidden="1" x14ac:dyDescent="0.2">
      <c r="A410" s="32" t="s">
        <v>36</v>
      </c>
      <c r="B410" s="59"/>
      <c r="C410" s="24">
        <v>0</v>
      </c>
      <c r="D410" s="24">
        <f t="shared" ref="D410:H410" si="288">D412+D413+D414-D411</f>
        <v>0</v>
      </c>
      <c r="E410" s="24">
        <f t="shared" si="288"/>
        <v>0</v>
      </c>
      <c r="F410" s="24">
        <f t="shared" si="288"/>
        <v>0</v>
      </c>
      <c r="G410" s="24">
        <f t="shared" si="288"/>
        <v>0</v>
      </c>
      <c r="H410" s="25">
        <f t="shared" si="288"/>
        <v>0</v>
      </c>
      <c r="I410" s="3">
        <f t="shared" si="280"/>
        <v>0</v>
      </c>
    </row>
    <row r="411" spans="1:9" x14ac:dyDescent="0.2">
      <c r="A411" s="32" t="s">
        <v>37</v>
      </c>
      <c r="B411" s="59"/>
      <c r="C411" s="24">
        <f t="shared" ref="C411" si="289">SUM(C458,C507,C555,C604)</f>
        <v>6100</v>
      </c>
      <c r="D411" s="24">
        <f t="shared" ref="D411:H414" si="290">SUM(D458,D507,D555,D604)</f>
        <v>0</v>
      </c>
      <c r="E411" s="24">
        <f t="shared" si="290"/>
        <v>6100</v>
      </c>
      <c r="F411" s="24">
        <f t="shared" si="290"/>
        <v>0</v>
      </c>
      <c r="G411" s="24">
        <f t="shared" si="290"/>
        <v>0</v>
      </c>
      <c r="H411" s="25">
        <f t="shared" si="290"/>
        <v>0</v>
      </c>
      <c r="I411" s="119">
        <f t="shared" si="280"/>
        <v>6100</v>
      </c>
    </row>
    <row r="412" spans="1:9" x14ac:dyDescent="0.2">
      <c r="A412" s="20" t="s">
        <v>38</v>
      </c>
      <c r="B412" s="60" t="s">
        <v>39</v>
      </c>
      <c r="C412" s="101">
        <f t="shared" ref="C412" si="291">SUM(C459,C508,C556,C605)</f>
        <v>915</v>
      </c>
      <c r="D412" s="101">
        <f t="shared" si="290"/>
        <v>0</v>
      </c>
      <c r="E412" s="101">
        <f t="shared" ref="E412:E414" si="292">C412+D412</f>
        <v>915</v>
      </c>
      <c r="F412" s="101">
        <f t="shared" si="290"/>
        <v>0</v>
      </c>
      <c r="G412" s="101">
        <f t="shared" si="290"/>
        <v>0</v>
      </c>
      <c r="H412" s="143">
        <f t="shared" si="290"/>
        <v>0</v>
      </c>
      <c r="I412" s="119">
        <f t="shared" si="280"/>
        <v>915</v>
      </c>
    </row>
    <row r="413" spans="1:9" x14ac:dyDescent="0.2">
      <c r="A413" s="20" t="s">
        <v>40</v>
      </c>
      <c r="B413" s="60" t="s">
        <v>41</v>
      </c>
      <c r="C413" s="101">
        <f t="shared" ref="C413" si="293">SUM(C460,C509,C557,C606)</f>
        <v>5185</v>
      </c>
      <c r="D413" s="101">
        <f t="shared" si="290"/>
        <v>0</v>
      </c>
      <c r="E413" s="101">
        <f t="shared" si="292"/>
        <v>5185</v>
      </c>
      <c r="F413" s="101">
        <f t="shared" si="290"/>
        <v>0</v>
      </c>
      <c r="G413" s="101">
        <f t="shared" si="290"/>
        <v>0</v>
      </c>
      <c r="H413" s="143">
        <f t="shared" si="290"/>
        <v>0</v>
      </c>
      <c r="I413" s="119">
        <f t="shared" si="280"/>
        <v>5185</v>
      </c>
    </row>
    <row r="414" spans="1:9" s="2" customFormat="1" hidden="1" x14ac:dyDescent="0.2">
      <c r="A414" s="20" t="s">
        <v>42</v>
      </c>
      <c r="B414" s="61" t="s">
        <v>43</v>
      </c>
      <c r="C414" s="21">
        <f t="shared" ref="C414" si="294">SUM(C461,C510,C558,C607)</f>
        <v>0</v>
      </c>
      <c r="D414" s="21">
        <f t="shared" si="290"/>
        <v>0</v>
      </c>
      <c r="E414" s="21">
        <f t="shared" si="292"/>
        <v>0</v>
      </c>
      <c r="F414" s="21">
        <f t="shared" si="290"/>
        <v>0</v>
      </c>
      <c r="G414" s="21">
        <f t="shared" si="290"/>
        <v>0</v>
      </c>
      <c r="H414" s="22">
        <f t="shared" si="290"/>
        <v>0</v>
      </c>
      <c r="I414" s="3">
        <f t="shared" si="280"/>
        <v>0</v>
      </c>
    </row>
    <row r="415" spans="1:9" x14ac:dyDescent="0.2">
      <c r="A415" s="31" t="s">
        <v>44</v>
      </c>
      <c r="B415" s="62" t="s">
        <v>45</v>
      </c>
      <c r="C415" s="24">
        <f t="shared" ref="C415" si="295">SUM(C419,C420,C421)</f>
        <v>6245</v>
      </c>
      <c r="D415" s="24">
        <f t="shared" ref="D415:H415" si="296">SUM(D419,D420,D421)</f>
        <v>0</v>
      </c>
      <c r="E415" s="24">
        <f t="shared" si="296"/>
        <v>6245</v>
      </c>
      <c r="F415" s="24">
        <f t="shared" si="296"/>
        <v>0</v>
      </c>
      <c r="G415" s="24">
        <f t="shared" si="296"/>
        <v>0</v>
      </c>
      <c r="H415" s="25">
        <f t="shared" si="296"/>
        <v>0</v>
      </c>
      <c r="I415" s="119">
        <f t="shared" si="280"/>
        <v>6245</v>
      </c>
    </row>
    <row r="416" spans="1:9" s="2" customFormat="1" hidden="1" x14ac:dyDescent="0.2">
      <c r="A416" s="82" t="s">
        <v>1</v>
      </c>
      <c r="B416" s="62"/>
      <c r="C416" s="24"/>
      <c r="D416" s="24"/>
      <c r="E416" s="24"/>
      <c r="F416" s="24"/>
      <c r="G416" s="24"/>
      <c r="H416" s="25"/>
      <c r="I416" s="3">
        <f t="shared" si="280"/>
        <v>0</v>
      </c>
    </row>
    <row r="417" spans="1:9" x14ac:dyDescent="0.2">
      <c r="A417" s="32" t="s">
        <v>36</v>
      </c>
      <c r="B417" s="59"/>
      <c r="C417" s="24">
        <f t="shared" ref="C417" si="297">C419+C420+C421-C418</f>
        <v>6245</v>
      </c>
      <c r="D417" s="24">
        <f t="shared" ref="D417:H417" si="298">D419+D420+D421-D418</f>
        <v>0</v>
      </c>
      <c r="E417" s="24">
        <f t="shared" si="298"/>
        <v>6245</v>
      </c>
      <c r="F417" s="24">
        <f t="shared" si="298"/>
        <v>0</v>
      </c>
      <c r="G417" s="24">
        <f t="shared" si="298"/>
        <v>0</v>
      </c>
      <c r="H417" s="25">
        <f t="shared" si="298"/>
        <v>0</v>
      </c>
      <c r="I417" s="119">
        <f t="shared" si="280"/>
        <v>6245</v>
      </c>
    </row>
    <row r="418" spans="1:9" s="2" customFormat="1" hidden="1" x14ac:dyDescent="0.2">
      <c r="A418" s="32" t="s">
        <v>37</v>
      </c>
      <c r="B418" s="59"/>
      <c r="C418" s="24">
        <f t="shared" ref="C418" si="299">SUM(C465,C514,C562,C611)</f>
        <v>0</v>
      </c>
      <c r="D418" s="24">
        <f t="shared" ref="D418:H421" si="300">SUM(D465,D514,D562,D611)</f>
        <v>0</v>
      </c>
      <c r="E418" s="24">
        <f t="shared" si="300"/>
        <v>0</v>
      </c>
      <c r="F418" s="24">
        <f t="shared" si="300"/>
        <v>0</v>
      </c>
      <c r="G418" s="24">
        <f t="shared" si="300"/>
        <v>0</v>
      </c>
      <c r="H418" s="25">
        <f t="shared" si="300"/>
        <v>0</v>
      </c>
      <c r="I418" s="3">
        <f t="shared" si="280"/>
        <v>0</v>
      </c>
    </row>
    <row r="419" spans="1:9" x14ac:dyDescent="0.2">
      <c r="A419" s="20" t="s">
        <v>38</v>
      </c>
      <c r="B419" s="61" t="s">
        <v>46</v>
      </c>
      <c r="C419" s="101">
        <f t="shared" ref="C419" si="301">SUM(C466,C515,C563,C612)</f>
        <v>936.8</v>
      </c>
      <c r="D419" s="101">
        <f t="shared" si="300"/>
        <v>0</v>
      </c>
      <c r="E419" s="101">
        <f t="shared" ref="E419:E421" si="302">C419+D419</f>
        <v>936.8</v>
      </c>
      <c r="F419" s="101">
        <f t="shared" si="300"/>
        <v>0</v>
      </c>
      <c r="G419" s="101">
        <f t="shared" si="300"/>
        <v>0</v>
      </c>
      <c r="H419" s="143">
        <f t="shared" si="300"/>
        <v>0</v>
      </c>
      <c r="I419" s="119">
        <f t="shared" si="280"/>
        <v>936.8</v>
      </c>
    </row>
    <row r="420" spans="1:9" x14ac:dyDescent="0.2">
      <c r="A420" s="20" t="s">
        <v>40</v>
      </c>
      <c r="B420" s="61" t="s">
        <v>47</v>
      </c>
      <c r="C420" s="101">
        <f t="shared" ref="C420" si="303">SUM(C467,C516,C564,C613)</f>
        <v>5308.2</v>
      </c>
      <c r="D420" s="101">
        <f t="shared" si="300"/>
        <v>0</v>
      </c>
      <c r="E420" s="101">
        <f t="shared" si="302"/>
        <v>5308.2</v>
      </c>
      <c r="F420" s="101">
        <f t="shared" si="300"/>
        <v>0</v>
      </c>
      <c r="G420" s="101">
        <f t="shared" si="300"/>
        <v>0</v>
      </c>
      <c r="H420" s="143">
        <f t="shared" si="300"/>
        <v>0</v>
      </c>
      <c r="I420" s="119">
        <f t="shared" si="280"/>
        <v>5308.2</v>
      </c>
    </row>
    <row r="421" spans="1:9" s="2" customFormat="1" hidden="1" x14ac:dyDescent="0.2">
      <c r="A421" s="20" t="s">
        <v>42</v>
      </c>
      <c r="B421" s="61" t="s">
        <v>48</v>
      </c>
      <c r="C421" s="21">
        <v>0</v>
      </c>
      <c r="D421" s="21">
        <f t="shared" si="300"/>
        <v>0</v>
      </c>
      <c r="E421" s="21">
        <f t="shared" si="302"/>
        <v>0</v>
      </c>
      <c r="F421" s="21">
        <f t="shared" si="300"/>
        <v>0</v>
      </c>
      <c r="G421" s="21">
        <f t="shared" si="300"/>
        <v>0</v>
      </c>
      <c r="H421" s="22">
        <f t="shared" si="300"/>
        <v>0</v>
      </c>
      <c r="I421" s="3">
        <f t="shared" si="280"/>
        <v>0</v>
      </c>
    </row>
    <row r="422" spans="1:9" s="2" customFormat="1" hidden="1" x14ac:dyDescent="0.2">
      <c r="A422" s="31" t="s">
        <v>49</v>
      </c>
      <c r="B422" s="63" t="s">
        <v>50</v>
      </c>
      <c r="C422" s="24">
        <v>0</v>
      </c>
      <c r="D422" s="24">
        <f t="shared" ref="D422:H422" si="304">SUM(D426,D427,D428)</f>
        <v>0</v>
      </c>
      <c r="E422" s="24">
        <f t="shared" si="304"/>
        <v>0</v>
      </c>
      <c r="F422" s="24">
        <f t="shared" si="304"/>
        <v>0</v>
      </c>
      <c r="G422" s="24">
        <f t="shared" si="304"/>
        <v>0</v>
      </c>
      <c r="H422" s="25">
        <f t="shared" si="304"/>
        <v>0</v>
      </c>
      <c r="I422" s="3">
        <f t="shared" si="280"/>
        <v>0</v>
      </c>
    </row>
    <row r="423" spans="1:9" s="2" customFormat="1" hidden="1" x14ac:dyDescent="0.2">
      <c r="A423" s="82" t="s">
        <v>1</v>
      </c>
      <c r="B423" s="63"/>
      <c r="C423" s="24"/>
      <c r="D423" s="24"/>
      <c r="E423" s="24"/>
      <c r="F423" s="24"/>
      <c r="G423" s="24"/>
      <c r="H423" s="25"/>
      <c r="I423" s="3">
        <f t="shared" si="280"/>
        <v>0</v>
      </c>
    </row>
    <row r="424" spans="1:9" s="2" customFormat="1" hidden="1" x14ac:dyDescent="0.2">
      <c r="A424" s="32" t="s">
        <v>36</v>
      </c>
      <c r="B424" s="59"/>
      <c r="C424" s="24">
        <v>0</v>
      </c>
      <c r="D424" s="24">
        <f t="shared" ref="D424:H424" si="305">D426+D427+D428-D425</f>
        <v>0</v>
      </c>
      <c r="E424" s="24">
        <f t="shared" si="305"/>
        <v>0</v>
      </c>
      <c r="F424" s="24">
        <f t="shared" si="305"/>
        <v>0</v>
      </c>
      <c r="G424" s="24">
        <f t="shared" si="305"/>
        <v>0</v>
      </c>
      <c r="H424" s="25">
        <f t="shared" si="305"/>
        <v>0</v>
      </c>
      <c r="I424" s="3">
        <f t="shared" si="280"/>
        <v>0</v>
      </c>
    </row>
    <row r="425" spans="1:9" s="2" customFormat="1" hidden="1" x14ac:dyDescent="0.2">
      <c r="A425" s="32" t="s">
        <v>37</v>
      </c>
      <c r="B425" s="59"/>
      <c r="C425" s="24">
        <v>0</v>
      </c>
      <c r="D425" s="24">
        <f t="shared" ref="D425:H428" si="306">SUM(D472,D521,D569,D618)</f>
        <v>0</v>
      </c>
      <c r="E425" s="24">
        <f t="shared" si="306"/>
        <v>0</v>
      </c>
      <c r="F425" s="24">
        <f t="shared" si="306"/>
        <v>0</v>
      </c>
      <c r="G425" s="24">
        <f t="shared" si="306"/>
        <v>0</v>
      </c>
      <c r="H425" s="25">
        <f t="shared" si="306"/>
        <v>0</v>
      </c>
      <c r="I425" s="3">
        <f t="shared" si="280"/>
        <v>0</v>
      </c>
    </row>
    <row r="426" spans="1:9" s="2" customFormat="1" hidden="1" x14ac:dyDescent="0.2">
      <c r="A426" s="20" t="s">
        <v>38</v>
      </c>
      <c r="B426" s="61" t="s">
        <v>51</v>
      </c>
      <c r="C426" s="21">
        <v>0</v>
      </c>
      <c r="D426" s="21">
        <f t="shared" si="306"/>
        <v>0</v>
      </c>
      <c r="E426" s="21">
        <f t="shared" ref="E426:E428" si="307">C426+D426</f>
        <v>0</v>
      </c>
      <c r="F426" s="21">
        <f t="shared" si="306"/>
        <v>0</v>
      </c>
      <c r="G426" s="21">
        <f t="shared" si="306"/>
        <v>0</v>
      </c>
      <c r="H426" s="22">
        <f t="shared" si="306"/>
        <v>0</v>
      </c>
      <c r="I426" s="3">
        <f t="shared" si="280"/>
        <v>0</v>
      </c>
    </row>
    <row r="427" spans="1:9" s="2" customFormat="1" hidden="1" x14ac:dyDescent="0.2">
      <c r="A427" s="20" t="s">
        <v>40</v>
      </c>
      <c r="B427" s="61" t="s">
        <v>52</v>
      </c>
      <c r="C427" s="21">
        <v>0</v>
      </c>
      <c r="D427" s="21">
        <f t="shared" si="306"/>
        <v>0</v>
      </c>
      <c r="E427" s="21">
        <f t="shared" si="307"/>
        <v>0</v>
      </c>
      <c r="F427" s="21">
        <f t="shared" si="306"/>
        <v>0</v>
      </c>
      <c r="G427" s="21">
        <f t="shared" si="306"/>
        <v>0</v>
      </c>
      <c r="H427" s="22">
        <f t="shared" si="306"/>
        <v>0</v>
      </c>
      <c r="I427" s="3">
        <f t="shared" si="280"/>
        <v>0</v>
      </c>
    </row>
    <row r="428" spans="1:9" s="2" customFormat="1" hidden="1" x14ac:dyDescent="0.2">
      <c r="A428" s="20" t="s">
        <v>42</v>
      </c>
      <c r="B428" s="61" t="s">
        <v>53</v>
      </c>
      <c r="C428" s="21">
        <v>0</v>
      </c>
      <c r="D428" s="21">
        <f t="shared" si="306"/>
        <v>0</v>
      </c>
      <c r="E428" s="21">
        <f t="shared" si="307"/>
        <v>0</v>
      </c>
      <c r="F428" s="21">
        <f t="shared" si="306"/>
        <v>0</v>
      </c>
      <c r="G428" s="21">
        <f t="shared" si="306"/>
        <v>0</v>
      </c>
      <c r="H428" s="22">
        <f t="shared" si="306"/>
        <v>0</v>
      </c>
      <c r="I428" s="3">
        <f t="shared" si="280"/>
        <v>0</v>
      </c>
    </row>
    <row r="429" spans="1:9" s="2" customFormat="1" hidden="1" x14ac:dyDescent="0.2">
      <c r="A429" s="83"/>
      <c r="B429" s="95"/>
      <c r="C429" s="21"/>
      <c r="D429" s="21"/>
      <c r="E429" s="21"/>
      <c r="F429" s="21"/>
      <c r="G429" s="21"/>
      <c r="H429" s="22"/>
      <c r="I429" s="3">
        <f t="shared" si="280"/>
        <v>0</v>
      </c>
    </row>
    <row r="430" spans="1:9" s="2" customFormat="1" hidden="1" x14ac:dyDescent="0.2">
      <c r="A430" s="26" t="s">
        <v>54</v>
      </c>
      <c r="B430" s="63" t="s">
        <v>55</v>
      </c>
      <c r="C430" s="24">
        <v>0</v>
      </c>
      <c r="D430" s="24">
        <f>SUM(D477,D526,D574,D623)</f>
        <v>0</v>
      </c>
      <c r="E430" s="24">
        <f>C430+D430</f>
        <v>0</v>
      </c>
      <c r="F430" s="24">
        <f>SUM(F477,F526,F574,F623)</f>
        <v>0</v>
      </c>
      <c r="G430" s="24">
        <f>SUM(G477,G526,G574,G623)</f>
        <v>0</v>
      </c>
      <c r="H430" s="25">
        <f>SUM(H477,H526,H574,H623)</f>
        <v>0</v>
      </c>
      <c r="I430" s="3">
        <f t="shared" si="280"/>
        <v>0</v>
      </c>
    </row>
    <row r="431" spans="1:9" s="2" customFormat="1" hidden="1" x14ac:dyDescent="0.2">
      <c r="A431" s="81"/>
      <c r="B431" s="95"/>
      <c r="C431" s="21"/>
      <c r="D431" s="21"/>
      <c r="E431" s="21"/>
      <c r="F431" s="21"/>
      <c r="G431" s="21"/>
      <c r="H431" s="22"/>
      <c r="I431" s="3">
        <f t="shared" si="280"/>
        <v>0</v>
      </c>
    </row>
    <row r="432" spans="1:9" s="142" customFormat="1" ht="25.5" x14ac:dyDescent="0.2">
      <c r="A432" s="152" t="s">
        <v>66</v>
      </c>
      <c r="B432" s="153"/>
      <c r="C432" s="154">
        <f t="shared" ref="C432:H432" si="308">C433</f>
        <v>6100</v>
      </c>
      <c r="D432" s="154">
        <f t="shared" si="308"/>
        <v>0</v>
      </c>
      <c r="E432" s="154">
        <f t="shared" si="308"/>
        <v>6100</v>
      </c>
      <c r="F432" s="154">
        <f t="shared" si="308"/>
        <v>0</v>
      </c>
      <c r="G432" s="154">
        <f t="shared" si="308"/>
        <v>0</v>
      </c>
      <c r="H432" s="155">
        <f t="shared" si="308"/>
        <v>0</v>
      </c>
      <c r="I432" s="137">
        <f t="shared" si="280"/>
        <v>6100</v>
      </c>
    </row>
    <row r="433" spans="1:11" x14ac:dyDescent="0.2">
      <c r="A433" s="148" t="s">
        <v>61</v>
      </c>
      <c r="B433" s="149"/>
      <c r="C433" s="150">
        <f t="shared" ref="C433" si="309">SUM(C434,C435,C436,C437)</f>
        <v>6100</v>
      </c>
      <c r="D433" s="150">
        <f t="shared" ref="D433:H433" si="310">SUM(D434,D435,D436,D437)</f>
        <v>0</v>
      </c>
      <c r="E433" s="150">
        <f t="shared" si="310"/>
        <v>6100</v>
      </c>
      <c r="F433" s="150">
        <f t="shared" si="310"/>
        <v>0</v>
      </c>
      <c r="G433" s="150">
        <f t="shared" si="310"/>
        <v>0</v>
      </c>
      <c r="H433" s="151">
        <f t="shared" si="310"/>
        <v>0</v>
      </c>
      <c r="I433" s="119">
        <f t="shared" si="280"/>
        <v>6100</v>
      </c>
    </row>
    <row r="434" spans="1:11" x14ac:dyDescent="0.2">
      <c r="A434" s="20" t="s">
        <v>6</v>
      </c>
      <c r="B434" s="48"/>
      <c r="C434" s="101">
        <v>800</v>
      </c>
      <c r="D434" s="101"/>
      <c r="E434" s="101">
        <f t="shared" ref="E434:E436" si="311">C434+D434</f>
        <v>800</v>
      </c>
      <c r="F434" s="101"/>
      <c r="G434" s="101"/>
      <c r="H434" s="143"/>
      <c r="I434" s="119">
        <f t="shared" si="280"/>
        <v>800</v>
      </c>
    </row>
    <row r="435" spans="1:11" s="2" customFormat="1" hidden="1" x14ac:dyDescent="0.2">
      <c r="A435" s="20" t="s">
        <v>7</v>
      </c>
      <c r="B435" s="94"/>
      <c r="C435" s="21">
        <v>0</v>
      </c>
      <c r="D435" s="21"/>
      <c r="E435" s="21">
        <f t="shared" si="311"/>
        <v>0</v>
      </c>
      <c r="F435" s="21"/>
      <c r="G435" s="21"/>
      <c r="H435" s="22"/>
      <c r="I435" s="3">
        <f t="shared" si="280"/>
        <v>0</v>
      </c>
      <c r="J435" s="2">
        <v>0.98</v>
      </c>
    </row>
    <row r="436" spans="1:11" ht="38.25" x14ac:dyDescent="0.2">
      <c r="A436" s="20" t="s">
        <v>8</v>
      </c>
      <c r="B436" s="48">
        <v>420269</v>
      </c>
      <c r="C436" s="101">
        <f>ROUND(5300*K436,1)</f>
        <v>703.1</v>
      </c>
      <c r="D436" s="101"/>
      <c r="E436" s="101">
        <f t="shared" si="311"/>
        <v>703.1</v>
      </c>
      <c r="F436" s="101"/>
      <c r="G436" s="101"/>
      <c r="H436" s="143"/>
      <c r="I436" s="119">
        <f t="shared" si="280"/>
        <v>703.1</v>
      </c>
      <c r="J436" s="117">
        <v>0.13</v>
      </c>
      <c r="K436" s="117">
        <f>J436/J435</f>
        <v>0.1326530612244898</v>
      </c>
    </row>
    <row r="437" spans="1:11" ht="25.5" x14ac:dyDescent="0.2">
      <c r="A437" s="23" t="s">
        <v>9</v>
      </c>
      <c r="B437" s="49" t="s">
        <v>10</v>
      </c>
      <c r="C437" s="24">
        <f>SUM(C438,C442,C446)</f>
        <v>4596.8999999999996</v>
      </c>
      <c r="D437" s="24">
        <f t="shared" ref="D437:H437" si="312">SUM(D438,D442,D446)</f>
        <v>0</v>
      </c>
      <c r="E437" s="24">
        <f t="shared" si="312"/>
        <v>4596.8999999999996</v>
      </c>
      <c r="F437" s="24">
        <f t="shared" si="312"/>
        <v>0</v>
      </c>
      <c r="G437" s="24">
        <f t="shared" si="312"/>
        <v>0</v>
      </c>
      <c r="H437" s="25">
        <f t="shared" si="312"/>
        <v>0</v>
      </c>
      <c r="I437" s="119">
        <f t="shared" si="280"/>
        <v>4596.8999999999996</v>
      </c>
    </row>
    <row r="438" spans="1:11" x14ac:dyDescent="0.2">
      <c r="A438" s="26" t="s">
        <v>11</v>
      </c>
      <c r="B438" s="50" t="s">
        <v>12</v>
      </c>
      <c r="C438" s="24">
        <f>SUM(C439:C441)</f>
        <v>4596.8999999999996</v>
      </c>
      <c r="D438" s="24">
        <f t="shared" ref="D438:H438" si="313">SUM(D439:D441)</f>
        <v>0</v>
      </c>
      <c r="E438" s="24">
        <f t="shared" si="313"/>
        <v>4596.8999999999996</v>
      </c>
      <c r="F438" s="24">
        <f t="shared" si="313"/>
        <v>0</v>
      </c>
      <c r="G438" s="24">
        <f t="shared" si="313"/>
        <v>0</v>
      </c>
      <c r="H438" s="25">
        <f t="shared" si="313"/>
        <v>0</v>
      </c>
      <c r="I438" s="119">
        <f t="shared" si="280"/>
        <v>4596.8999999999996</v>
      </c>
    </row>
    <row r="439" spans="1:11" x14ac:dyDescent="0.2">
      <c r="A439" s="27" t="s">
        <v>13</v>
      </c>
      <c r="B439" s="51" t="s">
        <v>14</v>
      </c>
      <c r="C439" s="101">
        <f>ROUND(5300*K439,1)</f>
        <v>4596.8999999999996</v>
      </c>
      <c r="D439" s="101"/>
      <c r="E439" s="101">
        <f t="shared" ref="E439:E441" si="314">C439+D439</f>
        <v>4596.8999999999996</v>
      </c>
      <c r="F439" s="101"/>
      <c r="G439" s="101"/>
      <c r="H439" s="143"/>
      <c r="I439" s="119">
        <f t="shared" si="280"/>
        <v>4596.8999999999996</v>
      </c>
      <c r="J439" s="117">
        <v>0.85</v>
      </c>
      <c r="K439" s="117">
        <f>J439/J435</f>
        <v>0.86734693877551017</v>
      </c>
    </row>
    <row r="440" spans="1:11" s="2" customFormat="1" hidden="1" x14ac:dyDescent="0.2">
      <c r="A440" s="27" t="s">
        <v>15</v>
      </c>
      <c r="B440" s="52" t="s">
        <v>16</v>
      </c>
      <c r="C440" s="21">
        <v>0</v>
      </c>
      <c r="D440" s="21"/>
      <c r="E440" s="21">
        <f t="shared" si="314"/>
        <v>0</v>
      </c>
      <c r="F440" s="21"/>
      <c r="G440" s="21"/>
      <c r="H440" s="22"/>
      <c r="I440" s="3">
        <f t="shared" si="280"/>
        <v>0</v>
      </c>
    </row>
    <row r="441" spans="1:11" s="2" customFormat="1" hidden="1" x14ac:dyDescent="0.2">
      <c r="A441" s="27" t="s">
        <v>17</v>
      </c>
      <c r="B441" s="52" t="s">
        <v>18</v>
      </c>
      <c r="C441" s="21">
        <v>0</v>
      </c>
      <c r="D441" s="21"/>
      <c r="E441" s="21">
        <f t="shared" si="314"/>
        <v>0</v>
      </c>
      <c r="F441" s="21"/>
      <c r="G441" s="21"/>
      <c r="H441" s="22"/>
      <c r="I441" s="3">
        <f t="shared" si="280"/>
        <v>0</v>
      </c>
    </row>
    <row r="442" spans="1:11" s="2" customFormat="1" hidden="1" x14ac:dyDescent="0.2">
      <c r="A442" s="26" t="s">
        <v>19</v>
      </c>
      <c r="B442" s="53" t="s">
        <v>20</v>
      </c>
      <c r="C442" s="24">
        <f>SUM(C443:C445)</f>
        <v>0</v>
      </c>
      <c r="D442" s="24">
        <f t="shared" ref="D442:H442" si="315">SUM(D443:D445)</f>
        <v>0</v>
      </c>
      <c r="E442" s="24">
        <f t="shared" si="315"/>
        <v>0</v>
      </c>
      <c r="F442" s="24">
        <f t="shared" si="315"/>
        <v>0</v>
      </c>
      <c r="G442" s="24">
        <f t="shared" si="315"/>
        <v>0</v>
      </c>
      <c r="H442" s="25">
        <f t="shared" si="315"/>
        <v>0</v>
      </c>
      <c r="I442" s="3">
        <f t="shared" si="280"/>
        <v>0</v>
      </c>
    </row>
    <row r="443" spans="1:11" s="2" customFormat="1" hidden="1" x14ac:dyDescent="0.2">
      <c r="A443" s="27" t="s">
        <v>13</v>
      </c>
      <c r="B443" s="52" t="s">
        <v>21</v>
      </c>
      <c r="C443" s="21"/>
      <c r="D443" s="21"/>
      <c r="E443" s="21">
        <f t="shared" ref="E443:E445" si="316">C443+D443</f>
        <v>0</v>
      </c>
      <c r="F443" s="21"/>
      <c r="G443" s="21"/>
      <c r="H443" s="22"/>
      <c r="I443" s="3">
        <f t="shared" si="280"/>
        <v>0</v>
      </c>
      <c r="J443" s="2">
        <v>0.85</v>
      </c>
      <c r="K443" s="2">
        <f>J443/J435</f>
        <v>0.86734693877551017</v>
      </c>
    </row>
    <row r="444" spans="1:11" s="2" customFormat="1" hidden="1" x14ac:dyDescent="0.2">
      <c r="A444" s="27" t="s">
        <v>15</v>
      </c>
      <c r="B444" s="52" t="s">
        <v>22</v>
      </c>
      <c r="C444" s="21"/>
      <c r="D444" s="21"/>
      <c r="E444" s="21">
        <f t="shared" si="316"/>
        <v>0</v>
      </c>
      <c r="F444" s="21"/>
      <c r="G444" s="21"/>
      <c r="H444" s="22"/>
      <c r="I444" s="3">
        <f t="shared" si="280"/>
        <v>0</v>
      </c>
    </row>
    <row r="445" spans="1:11" s="2" customFormat="1" hidden="1" x14ac:dyDescent="0.2">
      <c r="A445" s="27" t="s">
        <v>17</v>
      </c>
      <c r="B445" s="52" t="s">
        <v>23</v>
      </c>
      <c r="C445" s="21">
        <v>0</v>
      </c>
      <c r="D445" s="21"/>
      <c r="E445" s="21">
        <f t="shared" si="316"/>
        <v>0</v>
      </c>
      <c r="F445" s="21"/>
      <c r="G445" s="21"/>
      <c r="H445" s="22"/>
      <c r="I445" s="3">
        <f t="shared" si="280"/>
        <v>0</v>
      </c>
    </row>
    <row r="446" spans="1:11" s="2" customFormat="1" hidden="1" x14ac:dyDescent="0.2">
      <c r="A446" s="26" t="s">
        <v>24</v>
      </c>
      <c r="B446" s="53" t="s">
        <v>25</v>
      </c>
      <c r="C446" s="24">
        <f>SUM(C447:C449)</f>
        <v>0</v>
      </c>
      <c r="D446" s="24">
        <v>0</v>
      </c>
      <c r="E446" s="24">
        <v>0</v>
      </c>
      <c r="F446" s="24">
        <v>0</v>
      </c>
      <c r="G446" s="24">
        <v>0</v>
      </c>
      <c r="H446" s="25">
        <v>0</v>
      </c>
      <c r="I446" s="3">
        <f t="shared" si="280"/>
        <v>0</v>
      </c>
    </row>
    <row r="447" spans="1:11" s="2" customFormat="1" hidden="1" x14ac:dyDescent="0.2">
      <c r="A447" s="27" t="s">
        <v>13</v>
      </c>
      <c r="B447" s="52" t="s">
        <v>26</v>
      </c>
      <c r="C447" s="21">
        <v>0</v>
      </c>
      <c r="D447" s="21"/>
      <c r="E447" s="21">
        <f t="shared" ref="E447:E449" si="317">C447+D447</f>
        <v>0</v>
      </c>
      <c r="F447" s="21"/>
      <c r="G447" s="21"/>
      <c r="H447" s="22"/>
      <c r="I447" s="3">
        <f t="shared" si="280"/>
        <v>0</v>
      </c>
    </row>
    <row r="448" spans="1:11" s="2" customFormat="1" hidden="1" x14ac:dyDescent="0.2">
      <c r="A448" s="27" t="s">
        <v>15</v>
      </c>
      <c r="B448" s="52" t="s">
        <v>27</v>
      </c>
      <c r="C448" s="21">
        <v>0</v>
      </c>
      <c r="D448" s="21"/>
      <c r="E448" s="21">
        <f t="shared" si="317"/>
        <v>0</v>
      </c>
      <c r="F448" s="21"/>
      <c r="G448" s="21"/>
      <c r="H448" s="22"/>
      <c r="I448" s="3">
        <f t="shared" si="280"/>
        <v>0</v>
      </c>
    </row>
    <row r="449" spans="1:11" s="2" customFormat="1" hidden="1" x14ac:dyDescent="0.2">
      <c r="A449" s="27" t="s">
        <v>17</v>
      </c>
      <c r="B449" s="52" t="s">
        <v>28</v>
      </c>
      <c r="C449" s="21">
        <v>0</v>
      </c>
      <c r="D449" s="21"/>
      <c r="E449" s="21">
        <f t="shared" si="317"/>
        <v>0</v>
      </c>
      <c r="F449" s="21"/>
      <c r="G449" s="21"/>
      <c r="H449" s="22"/>
      <c r="I449" s="3">
        <f t="shared" si="280"/>
        <v>0</v>
      </c>
    </row>
    <row r="450" spans="1:11" x14ac:dyDescent="0.2">
      <c r="A450" s="148" t="s">
        <v>80</v>
      </c>
      <c r="B450" s="149"/>
      <c r="C450" s="150">
        <f t="shared" ref="C450:H450" si="318">SUM(C451,C454,C477)</f>
        <v>6100</v>
      </c>
      <c r="D450" s="150">
        <f t="shared" si="318"/>
        <v>0</v>
      </c>
      <c r="E450" s="150">
        <f t="shared" si="318"/>
        <v>6100</v>
      </c>
      <c r="F450" s="150">
        <f t="shared" si="318"/>
        <v>0</v>
      </c>
      <c r="G450" s="150">
        <f t="shared" si="318"/>
        <v>0</v>
      </c>
      <c r="H450" s="151">
        <f t="shared" si="318"/>
        <v>0</v>
      </c>
      <c r="I450" s="119">
        <f t="shared" si="280"/>
        <v>6100</v>
      </c>
    </row>
    <row r="451" spans="1:11" s="2" customFormat="1" hidden="1" x14ac:dyDescent="0.2">
      <c r="A451" s="31" t="s">
        <v>30</v>
      </c>
      <c r="B451" s="55">
        <v>20</v>
      </c>
      <c r="C451" s="24">
        <v>0</v>
      </c>
      <c r="D451" s="24">
        <f t="shared" ref="D451:H451" si="319">SUM(D452)</f>
        <v>0</v>
      </c>
      <c r="E451" s="24">
        <f t="shared" si="319"/>
        <v>0</v>
      </c>
      <c r="F451" s="24">
        <f t="shared" si="319"/>
        <v>0</v>
      </c>
      <c r="G451" s="24">
        <f t="shared" si="319"/>
        <v>0</v>
      </c>
      <c r="H451" s="25">
        <f t="shared" si="319"/>
        <v>0</v>
      </c>
      <c r="I451" s="3">
        <f t="shared" si="280"/>
        <v>0</v>
      </c>
    </row>
    <row r="452" spans="1:11" s="2" customFormat="1" hidden="1" x14ac:dyDescent="0.2">
      <c r="A452" s="27" t="s">
        <v>31</v>
      </c>
      <c r="B452" s="56" t="s">
        <v>32</v>
      </c>
      <c r="C452" s="21">
        <v>0</v>
      </c>
      <c r="D452" s="21"/>
      <c r="E452" s="21">
        <f>C452+D452</f>
        <v>0</v>
      </c>
      <c r="F452" s="21"/>
      <c r="G452" s="21"/>
      <c r="H452" s="22"/>
      <c r="I452" s="3">
        <f t="shared" si="280"/>
        <v>0</v>
      </c>
    </row>
    <row r="453" spans="1:11" s="2" customFormat="1" hidden="1" x14ac:dyDescent="0.2">
      <c r="A453" s="27"/>
      <c r="B453" s="51"/>
      <c r="C453" s="21"/>
      <c r="D453" s="21"/>
      <c r="E453" s="21"/>
      <c r="F453" s="21"/>
      <c r="G453" s="21"/>
      <c r="H453" s="22"/>
      <c r="I453" s="3">
        <f t="shared" si="280"/>
        <v>0</v>
      </c>
    </row>
    <row r="454" spans="1:11" ht="25.5" x14ac:dyDescent="0.2">
      <c r="A454" s="31" t="s">
        <v>33</v>
      </c>
      <c r="B454" s="57">
        <v>58</v>
      </c>
      <c r="C454" s="24">
        <f>SUM(C455,C462,C469)</f>
        <v>6100</v>
      </c>
      <c r="D454" s="24">
        <f t="shared" ref="D454:H454" si="320">SUM(D455,D462,D469)</f>
        <v>0</v>
      </c>
      <c r="E454" s="24">
        <f t="shared" si="320"/>
        <v>6100</v>
      </c>
      <c r="F454" s="24">
        <f t="shared" si="320"/>
        <v>0</v>
      </c>
      <c r="G454" s="24">
        <f t="shared" si="320"/>
        <v>0</v>
      </c>
      <c r="H454" s="25">
        <f t="shared" si="320"/>
        <v>0</v>
      </c>
      <c r="I454" s="119">
        <f t="shared" si="280"/>
        <v>6100</v>
      </c>
    </row>
    <row r="455" spans="1:11" x14ac:dyDescent="0.2">
      <c r="A455" s="31" t="s">
        <v>34</v>
      </c>
      <c r="B455" s="58" t="s">
        <v>35</v>
      </c>
      <c r="C455" s="24">
        <f t="shared" ref="C455" si="321">SUM(C459,C460,C461)</f>
        <v>6100</v>
      </c>
      <c r="D455" s="24">
        <f t="shared" ref="D455:H455" si="322">SUM(D459,D460,D461)</f>
        <v>0</v>
      </c>
      <c r="E455" s="24">
        <f t="shared" si="322"/>
        <v>6100</v>
      </c>
      <c r="F455" s="24">
        <f t="shared" si="322"/>
        <v>0</v>
      </c>
      <c r="G455" s="24">
        <f t="shared" si="322"/>
        <v>0</v>
      </c>
      <c r="H455" s="25">
        <f t="shared" si="322"/>
        <v>0</v>
      </c>
      <c r="I455" s="119">
        <f t="shared" si="280"/>
        <v>6100</v>
      </c>
    </row>
    <row r="456" spans="1:11" s="2" customFormat="1" hidden="1" x14ac:dyDescent="0.2">
      <c r="A456" s="32" t="s">
        <v>1</v>
      </c>
      <c r="B456" s="59"/>
      <c r="C456" s="24"/>
      <c r="D456" s="24"/>
      <c r="E456" s="24"/>
      <c r="F456" s="24"/>
      <c r="G456" s="24"/>
      <c r="H456" s="25"/>
      <c r="I456" s="3">
        <f t="shared" si="280"/>
        <v>0</v>
      </c>
    </row>
    <row r="457" spans="1:11" s="2" customFormat="1" hidden="1" x14ac:dyDescent="0.2">
      <c r="A457" s="32" t="s">
        <v>36</v>
      </c>
      <c r="B457" s="59"/>
      <c r="C457" s="24">
        <v>0</v>
      </c>
      <c r="D457" s="24">
        <f t="shared" ref="D457:H457" si="323">D459+D460+D461-D458</f>
        <v>0</v>
      </c>
      <c r="E457" s="24">
        <f t="shared" si="323"/>
        <v>0</v>
      </c>
      <c r="F457" s="24">
        <f t="shared" si="323"/>
        <v>0</v>
      </c>
      <c r="G457" s="24">
        <f t="shared" si="323"/>
        <v>0</v>
      </c>
      <c r="H457" s="25">
        <f t="shared" si="323"/>
        <v>0</v>
      </c>
      <c r="I457" s="3">
        <f t="shared" si="280"/>
        <v>0</v>
      </c>
    </row>
    <row r="458" spans="1:11" x14ac:dyDescent="0.2">
      <c r="A458" s="32" t="s">
        <v>37</v>
      </c>
      <c r="B458" s="59"/>
      <c r="C458" s="24">
        <v>6100</v>
      </c>
      <c r="D458" s="24"/>
      <c r="E458" s="24">
        <f t="shared" ref="E458:E461" si="324">C458+D458</f>
        <v>6100</v>
      </c>
      <c r="F458" s="24"/>
      <c r="G458" s="24"/>
      <c r="H458" s="25"/>
      <c r="I458" s="119">
        <f t="shared" si="280"/>
        <v>6100</v>
      </c>
    </row>
    <row r="459" spans="1:11" x14ac:dyDescent="0.2">
      <c r="A459" s="20" t="s">
        <v>38</v>
      </c>
      <c r="B459" s="60" t="s">
        <v>39</v>
      </c>
      <c r="C459" s="101">
        <f>ROUND(6100*K459,1)</f>
        <v>915</v>
      </c>
      <c r="D459" s="101"/>
      <c r="E459" s="101">
        <f t="shared" si="324"/>
        <v>915</v>
      </c>
      <c r="F459" s="101"/>
      <c r="G459" s="101"/>
      <c r="H459" s="143"/>
      <c r="I459" s="119">
        <f t="shared" si="280"/>
        <v>915</v>
      </c>
      <c r="K459" s="117">
        <v>0.15</v>
      </c>
    </row>
    <row r="460" spans="1:11" x14ac:dyDescent="0.2">
      <c r="A460" s="20" t="s">
        <v>40</v>
      </c>
      <c r="B460" s="60" t="s">
        <v>41</v>
      </c>
      <c r="C460" s="101">
        <f>ROUND(6100*K460,1)</f>
        <v>5185</v>
      </c>
      <c r="D460" s="101"/>
      <c r="E460" s="101">
        <f t="shared" si="324"/>
        <v>5185</v>
      </c>
      <c r="F460" s="101"/>
      <c r="G460" s="101"/>
      <c r="H460" s="143"/>
      <c r="I460" s="119">
        <f t="shared" si="280"/>
        <v>5185</v>
      </c>
      <c r="K460" s="117">
        <v>0.85</v>
      </c>
    </row>
    <row r="461" spans="1:11" s="2" customFormat="1" hidden="1" x14ac:dyDescent="0.2">
      <c r="A461" s="20" t="s">
        <v>42</v>
      </c>
      <c r="B461" s="61" t="s">
        <v>43</v>
      </c>
      <c r="C461" s="21"/>
      <c r="D461" s="21"/>
      <c r="E461" s="21">
        <f t="shared" si="324"/>
        <v>0</v>
      </c>
      <c r="F461" s="21"/>
      <c r="G461" s="21"/>
      <c r="H461" s="22"/>
      <c r="I461" s="3">
        <f t="shared" si="280"/>
        <v>0</v>
      </c>
    </row>
    <row r="462" spans="1:11" s="2" customFormat="1" hidden="1" x14ac:dyDescent="0.2">
      <c r="A462" s="31" t="s">
        <v>44</v>
      </c>
      <c r="B462" s="62" t="s">
        <v>45</v>
      </c>
      <c r="C462" s="24">
        <f t="shared" ref="C462:H462" si="325">SUM(C466,C467,C468)</f>
        <v>0</v>
      </c>
      <c r="D462" s="24">
        <f t="shared" si="325"/>
        <v>0</v>
      </c>
      <c r="E462" s="24">
        <f t="shared" si="325"/>
        <v>0</v>
      </c>
      <c r="F462" s="24">
        <f t="shared" si="325"/>
        <v>0</v>
      </c>
      <c r="G462" s="24">
        <f t="shared" si="325"/>
        <v>0</v>
      </c>
      <c r="H462" s="25">
        <f t="shared" si="325"/>
        <v>0</v>
      </c>
      <c r="I462" s="3">
        <f t="shared" ref="I462:I475" si="326">SUM(E462:H462)</f>
        <v>0</v>
      </c>
    </row>
    <row r="463" spans="1:11" s="2" customFormat="1" hidden="1" x14ac:dyDescent="0.2">
      <c r="A463" s="82" t="s">
        <v>1</v>
      </c>
      <c r="B463" s="62"/>
      <c r="C463" s="24"/>
      <c r="D463" s="24"/>
      <c r="E463" s="24"/>
      <c r="F463" s="24"/>
      <c r="G463" s="24"/>
      <c r="H463" s="25"/>
      <c r="I463" s="3">
        <f t="shared" si="326"/>
        <v>0</v>
      </c>
    </row>
    <row r="464" spans="1:11" s="2" customFormat="1" hidden="1" x14ac:dyDescent="0.2">
      <c r="A464" s="32" t="s">
        <v>36</v>
      </c>
      <c r="B464" s="59"/>
      <c r="C464" s="24">
        <v>0</v>
      </c>
      <c r="D464" s="24">
        <f t="shared" ref="D464:H464" si="327">D466+D467+D468-D465</f>
        <v>0</v>
      </c>
      <c r="E464" s="24">
        <f t="shared" si="327"/>
        <v>0</v>
      </c>
      <c r="F464" s="24">
        <f t="shared" si="327"/>
        <v>0</v>
      </c>
      <c r="G464" s="24">
        <f t="shared" si="327"/>
        <v>0</v>
      </c>
      <c r="H464" s="25">
        <f t="shared" si="327"/>
        <v>0</v>
      </c>
      <c r="I464" s="3">
        <f t="shared" si="326"/>
        <v>0</v>
      </c>
    </row>
    <row r="465" spans="1:11" s="2" customFormat="1" hidden="1" x14ac:dyDescent="0.2">
      <c r="A465" s="32" t="s">
        <v>37</v>
      </c>
      <c r="B465" s="59"/>
      <c r="C465" s="24"/>
      <c r="D465" s="24"/>
      <c r="E465" s="24">
        <f t="shared" ref="E465:E468" si="328">C465+D465</f>
        <v>0</v>
      </c>
      <c r="F465" s="24"/>
      <c r="G465" s="24"/>
      <c r="H465" s="25"/>
      <c r="I465" s="3">
        <f t="shared" si="326"/>
        <v>0</v>
      </c>
    </row>
    <row r="466" spans="1:11" s="2" customFormat="1" hidden="1" x14ac:dyDescent="0.2">
      <c r="A466" s="20" t="s">
        <v>38</v>
      </c>
      <c r="B466" s="61" t="s">
        <v>46</v>
      </c>
      <c r="C466" s="21"/>
      <c r="D466" s="21"/>
      <c r="E466" s="21">
        <f t="shared" si="328"/>
        <v>0</v>
      </c>
      <c r="F466" s="21"/>
      <c r="G466" s="21"/>
      <c r="H466" s="22"/>
      <c r="I466" s="3">
        <f t="shared" si="326"/>
        <v>0</v>
      </c>
      <c r="K466" s="2">
        <v>0.15</v>
      </c>
    </row>
    <row r="467" spans="1:11" s="2" customFormat="1" hidden="1" x14ac:dyDescent="0.2">
      <c r="A467" s="20" t="s">
        <v>40</v>
      </c>
      <c r="B467" s="61" t="s">
        <v>47</v>
      </c>
      <c r="C467" s="21"/>
      <c r="D467" s="21"/>
      <c r="E467" s="21">
        <f t="shared" si="328"/>
        <v>0</v>
      </c>
      <c r="F467" s="21"/>
      <c r="G467" s="21"/>
      <c r="H467" s="22"/>
      <c r="I467" s="3">
        <f t="shared" si="326"/>
        <v>0</v>
      </c>
      <c r="K467" s="2">
        <v>0.85</v>
      </c>
    </row>
    <row r="468" spans="1:11" s="2" customFormat="1" hidden="1" x14ac:dyDescent="0.2">
      <c r="A468" s="20" t="s">
        <v>42</v>
      </c>
      <c r="B468" s="61" t="s">
        <v>48</v>
      </c>
      <c r="C468" s="21"/>
      <c r="D468" s="21"/>
      <c r="E468" s="21">
        <f t="shared" si="328"/>
        <v>0</v>
      </c>
      <c r="F468" s="21"/>
      <c r="G468" s="21"/>
      <c r="H468" s="22"/>
      <c r="I468" s="3">
        <f t="shared" si="326"/>
        <v>0</v>
      </c>
    </row>
    <row r="469" spans="1:11" s="2" customFormat="1" hidden="1" x14ac:dyDescent="0.2">
      <c r="A469" s="31" t="s">
        <v>49</v>
      </c>
      <c r="B469" s="63" t="s">
        <v>50</v>
      </c>
      <c r="C469" s="24">
        <f t="shared" ref="C469:H469" si="329">SUM(C473,C474,C475)</f>
        <v>0</v>
      </c>
      <c r="D469" s="24">
        <f t="shared" si="329"/>
        <v>0</v>
      </c>
      <c r="E469" s="24">
        <f t="shared" si="329"/>
        <v>0</v>
      </c>
      <c r="F469" s="24">
        <f t="shared" si="329"/>
        <v>0</v>
      </c>
      <c r="G469" s="24">
        <f t="shared" si="329"/>
        <v>0</v>
      </c>
      <c r="H469" s="25">
        <f t="shared" si="329"/>
        <v>0</v>
      </c>
      <c r="I469" s="3">
        <f t="shared" si="326"/>
        <v>0</v>
      </c>
    </row>
    <row r="470" spans="1:11" s="2" customFormat="1" hidden="1" x14ac:dyDescent="0.2">
      <c r="A470" s="82" t="s">
        <v>1</v>
      </c>
      <c r="B470" s="63"/>
      <c r="C470" s="24"/>
      <c r="D470" s="24"/>
      <c r="E470" s="24"/>
      <c r="F470" s="24"/>
      <c r="G470" s="24"/>
      <c r="H470" s="25"/>
      <c r="I470" s="3">
        <f t="shared" si="326"/>
        <v>0</v>
      </c>
    </row>
    <row r="471" spans="1:11" s="2" customFormat="1" hidden="1" x14ac:dyDescent="0.2">
      <c r="A471" s="32" t="s">
        <v>36</v>
      </c>
      <c r="B471" s="59"/>
      <c r="C471" s="24">
        <v>0</v>
      </c>
      <c r="D471" s="24">
        <f t="shared" ref="D471:H471" si="330">D473+D474+D475-D472</f>
        <v>0</v>
      </c>
      <c r="E471" s="24">
        <f t="shared" si="330"/>
        <v>0</v>
      </c>
      <c r="F471" s="24">
        <f t="shared" si="330"/>
        <v>0</v>
      </c>
      <c r="G471" s="24">
        <f t="shared" si="330"/>
        <v>0</v>
      </c>
      <c r="H471" s="25">
        <f t="shared" si="330"/>
        <v>0</v>
      </c>
      <c r="I471" s="3">
        <f t="shared" si="326"/>
        <v>0</v>
      </c>
    </row>
    <row r="472" spans="1:11" s="2" customFormat="1" hidden="1" x14ac:dyDescent="0.2">
      <c r="A472" s="32" t="s">
        <v>37</v>
      </c>
      <c r="B472" s="59"/>
      <c r="C472" s="24"/>
      <c r="D472" s="24"/>
      <c r="E472" s="24">
        <f t="shared" ref="E472:E475" si="331">C472+D472</f>
        <v>0</v>
      </c>
      <c r="F472" s="24"/>
      <c r="G472" s="24"/>
      <c r="H472" s="25"/>
      <c r="I472" s="3">
        <f t="shared" si="326"/>
        <v>0</v>
      </c>
    </row>
    <row r="473" spans="1:11" s="2" customFormat="1" hidden="1" x14ac:dyDescent="0.2">
      <c r="A473" s="20" t="s">
        <v>38</v>
      </c>
      <c r="B473" s="61" t="s">
        <v>51</v>
      </c>
      <c r="C473" s="21"/>
      <c r="D473" s="21"/>
      <c r="E473" s="21">
        <f t="shared" si="331"/>
        <v>0</v>
      </c>
      <c r="F473" s="21"/>
      <c r="G473" s="21"/>
      <c r="H473" s="22"/>
      <c r="I473" s="3">
        <f t="shared" si="326"/>
        <v>0</v>
      </c>
      <c r="K473" s="2">
        <v>0.15</v>
      </c>
    </row>
    <row r="474" spans="1:11" s="2" customFormat="1" hidden="1" x14ac:dyDescent="0.2">
      <c r="A474" s="20" t="s">
        <v>40</v>
      </c>
      <c r="B474" s="61" t="s">
        <v>52</v>
      </c>
      <c r="C474" s="21"/>
      <c r="D474" s="21"/>
      <c r="E474" s="21">
        <f t="shared" si="331"/>
        <v>0</v>
      </c>
      <c r="F474" s="21"/>
      <c r="G474" s="21"/>
      <c r="H474" s="22"/>
      <c r="I474" s="3">
        <f t="shared" si="326"/>
        <v>0</v>
      </c>
      <c r="K474" s="2">
        <v>0.85</v>
      </c>
    </row>
    <row r="475" spans="1:11" s="2" customFormat="1" hidden="1" x14ac:dyDescent="0.2">
      <c r="A475" s="20" t="s">
        <v>42</v>
      </c>
      <c r="B475" s="61" t="s">
        <v>53</v>
      </c>
      <c r="C475" s="21"/>
      <c r="D475" s="21"/>
      <c r="E475" s="21">
        <f t="shared" si="331"/>
        <v>0</v>
      </c>
      <c r="F475" s="21"/>
      <c r="G475" s="21"/>
      <c r="H475" s="22"/>
      <c r="I475" s="3">
        <f t="shared" si="326"/>
        <v>0</v>
      </c>
    </row>
    <row r="476" spans="1:11" s="2" customFormat="1" hidden="1" x14ac:dyDescent="0.2">
      <c r="A476" s="83"/>
      <c r="B476" s="95"/>
      <c r="C476" s="21"/>
      <c r="D476" s="21"/>
      <c r="E476" s="21"/>
      <c r="F476" s="21"/>
      <c r="G476" s="21"/>
      <c r="H476" s="22"/>
      <c r="I476" s="3">
        <f t="shared" ref="I476:I481" si="332">SUM(E476:H476)</f>
        <v>0</v>
      </c>
    </row>
    <row r="477" spans="1:11" s="2" customFormat="1" hidden="1" x14ac:dyDescent="0.2">
      <c r="A477" s="26" t="s">
        <v>54</v>
      </c>
      <c r="B477" s="63" t="s">
        <v>55</v>
      </c>
      <c r="C477" s="24">
        <v>0</v>
      </c>
      <c r="D477" s="24"/>
      <c r="E477" s="24">
        <f>C477+D477</f>
        <v>0</v>
      </c>
      <c r="F477" s="24"/>
      <c r="G477" s="24"/>
      <c r="H477" s="25"/>
      <c r="I477" s="3">
        <f t="shared" si="332"/>
        <v>0</v>
      </c>
    </row>
    <row r="478" spans="1:11" s="2" customFormat="1" hidden="1" x14ac:dyDescent="0.2">
      <c r="A478" s="83"/>
      <c r="B478" s="95"/>
      <c r="C478" s="21"/>
      <c r="D478" s="21"/>
      <c r="E478" s="21"/>
      <c r="F478" s="21"/>
      <c r="G478" s="21"/>
      <c r="H478" s="22"/>
      <c r="I478" s="3">
        <f t="shared" si="332"/>
        <v>0</v>
      </c>
    </row>
    <row r="479" spans="1:11" s="2" customFormat="1" hidden="1" x14ac:dyDescent="0.2">
      <c r="A479" s="26" t="s">
        <v>56</v>
      </c>
      <c r="B479" s="63"/>
      <c r="C479" s="24">
        <f t="shared" ref="C479:H479" si="333">C432-C450</f>
        <v>0</v>
      </c>
      <c r="D479" s="24">
        <f t="shared" si="333"/>
        <v>0</v>
      </c>
      <c r="E479" s="24">
        <f t="shared" si="333"/>
        <v>0</v>
      </c>
      <c r="F479" s="24">
        <f t="shared" si="333"/>
        <v>0</v>
      </c>
      <c r="G479" s="24">
        <f t="shared" si="333"/>
        <v>0</v>
      </c>
      <c r="H479" s="25">
        <f t="shared" si="333"/>
        <v>0</v>
      </c>
      <c r="I479" s="3">
        <f t="shared" si="332"/>
        <v>0</v>
      </c>
    </row>
    <row r="480" spans="1:11" s="2" customFormat="1" hidden="1" x14ac:dyDescent="0.2">
      <c r="A480" s="81"/>
      <c r="B480" s="95"/>
      <c r="C480" s="21"/>
      <c r="D480" s="21"/>
      <c r="E480" s="21"/>
      <c r="F480" s="21"/>
      <c r="G480" s="21"/>
      <c r="H480" s="22"/>
      <c r="I480" s="3">
        <f t="shared" si="332"/>
        <v>0</v>
      </c>
    </row>
    <row r="481" spans="1:11" s="142" customFormat="1" ht="25.5" x14ac:dyDescent="0.2">
      <c r="A481" s="152" t="s">
        <v>67</v>
      </c>
      <c r="B481" s="153"/>
      <c r="C481" s="154">
        <f t="shared" ref="C481:H481" si="334">C482</f>
        <v>5600</v>
      </c>
      <c r="D481" s="154">
        <f t="shared" si="334"/>
        <v>0</v>
      </c>
      <c r="E481" s="154">
        <f t="shared" si="334"/>
        <v>5600</v>
      </c>
      <c r="F481" s="154">
        <f t="shared" si="334"/>
        <v>0</v>
      </c>
      <c r="G481" s="154">
        <f t="shared" si="334"/>
        <v>0</v>
      </c>
      <c r="H481" s="155">
        <f t="shared" si="334"/>
        <v>0</v>
      </c>
      <c r="I481" s="137">
        <f t="shared" si="332"/>
        <v>5600</v>
      </c>
    </row>
    <row r="482" spans="1:11" x14ac:dyDescent="0.2">
      <c r="A482" s="148" t="s">
        <v>61</v>
      </c>
      <c r="B482" s="149"/>
      <c r="C482" s="150">
        <f t="shared" ref="C482:H482" si="335">SUM(C483,C484,C485,C486)</f>
        <v>5600</v>
      </c>
      <c r="D482" s="150">
        <f t="shared" si="335"/>
        <v>0</v>
      </c>
      <c r="E482" s="150">
        <f t="shared" si="335"/>
        <v>5600</v>
      </c>
      <c r="F482" s="150">
        <f t="shared" si="335"/>
        <v>0</v>
      </c>
      <c r="G482" s="150">
        <f t="shared" si="335"/>
        <v>0</v>
      </c>
      <c r="H482" s="151">
        <f t="shared" si="335"/>
        <v>0</v>
      </c>
      <c r="I482" s="119">
        <f t="shared" ref="I482:I524" si="336">SUM(E482:H482)</f>
        <v>5600</v>
      </c>
    </row>
    <row r="483" spans="1:11" x14ac:dyDescent="0.2">
      <c r="A483" s="20" t="s">
        <v>6</v>
      </c>
      <c r="B483" s="48"/>
      <c r="C483" s="101">
        <v>1050</v>
      </c>
      <c r="D483" s="101"/>
      <c r="E483" s="101">
        <f t="shared" ref="E483:E485" si="337">C483+D483</f>
        <v>1050</v>
      </c>
      <c r="F483" s="101"/>
      <c r="G483" s="101"/>
      <c r="H483" s="143"/>
      <c r="I483" s="119">
        <f t="shared" si="336"/>
        <v>1050</v>
      </c>
    </row>
    <row r="484" spans="1:11" s="2" customFormat="1" hidden="1" x14ac:dyDescent="0.2">
      <c r="A484" s="20" t="s">
        <v>7</v>
      </c>
      <c r="B484" s="94"/>
      <c r="C484" s="21">
        <v>0</v>
      </c>
      <c r="D484" s="21"/>
      <c r="E484" s="21">
        <f t="shared" si="337"/>
        <v>0</v>
      </c>
      <c r="F484" s="21"/>
      <c r="G484" s="21"/>
      <c r="H484" s="22"/>
      <c r="I484" s="3">
        <f t="shared" si="336"/>
        <v>0</v>
      </c>
      <c r="J484" s="2">
        <v>0.98</v>
      </c>
    </row>
    <row r="485" spans="1:11" ht="38.25" x14ac:dyDescent="0.2">
      <c r="A485" s="20" t="s">
        <v>8</v>
      </c>
      <c r="B485" s="48">
        <v>420269</v>
      </c>
      <c r="C485" s="101">
        <f>ROUND(4550*K485,1)</f>
        <v>603.6</v>
      </c>
      <c r="D485" s="101"/>
      <c r="E485" s="101">
        <f t="shared" si="337"/>
        <v>603.6</v>
      </c>
      <c r="F485" s="101"/>
      <c r="G485" s="101"/>
      <c r="H485" s="143"/>
      <c r="I485" s="119">
        <f t="shared" si="336"/>
        <v>603.6</v>
      </c>
      <c r="J485" s="117">
        <v>0.13</v>
      </c>
      <c r="K485" s="117">
        <f>J485/J484</f>
        <v>0.1326530612244898</v>
      </c>
    </row>
    <row r="486" spans="1:11" ht="25.5" x14ac:dyDescent="0.2">
      <c r="A486" s="23" t="s">
        <v>9</v>
      </c>
      <c r="B486" s="49" t="s">
        <v>10</v>
      </c>
      <c r="C486" s="24">
        <f>SUM(C487,C491,C495)</f>
        <v>3946.4</v>
      </c>
      <c r="D486" s="24">
        <f t="shared" ref="D486" si="338">SUM(D487,D491,D495)</f>
        <v>0</v>
      </c>
      <c r="E486" s="24">
        <f t="shared" ref="E486" si="339">SUM(E487,E491,E495)</f>
        <v>3946.4</v>
      </c>
      <c r="F486" s="24">
        <f t="shared" ref="F486" si="340">SUM(F487,F491,F495)</f>
        <v>0</v>
      </c>
      <c r="G486" s="24">
        <f t="shared" ref="G486" si="341">SUM(G487,G491,G495)</f>
        <v>0</v>
      </c>
      <c r="H486" s="25">
        <f t="shared" ref="H486" si="342">SUM(H487,H491,H495)</f>
        <v>0</v>
      </c>
      <c r="I486" s="119">
        <f t="shared" si="336"/>
        <v>3946.4</v>
      </c>
    </row>
    <row r="487" spans="1:11" s="2" customFormat="1" hidden="1" x14ac:dyDescent="0.2">
      <c r="A487" s="26" t="s">
        <v>11</v>
      </c>
      <c r="B487" s="50" t="s">
        <v>12</v>
      </c>
      <c r="C487" s="24">
        <f>SUM(C488:C490)</f>
        <v>0</v>
      </c>
      <c r="D487" s="24">
        <f t="shared" ref="D487" si="343">SUM(D488:D490)</f>
        <v>0</v>
      </c>
      <c r="E487" s="24">
        <f t="shared" ref="E487" si="344">SUM(E488:E490)</f>
        <v>0</v>
      </c>
      <c r="F487" s="24">
        <f t="shared" ref="F487" si="345">SUM(F488:F490)</f>
        <v>0</v>
      </c>
      <c r="G487" s="24">
        <f t="shared" ref="G487" si="346">SUM(G488:G490)</f>
        <v>0</v>
      </c>
      <c r="H487" s="25">
        <f t="shared" ref="H487" si="347">SUM(H488:H490)</f>
        <v>0</v>
      </c>
      <c r="I487" s="3">
        <f t="shared" si="336"/>
        <v>0</v>
      </c>
    </row>
    <row r="488" spans="1:11" s="2" customFormat="1" hidden="1" x14ac:dyDescent="0.2">
      <c r="A488" s="27" t="s">
        <v>13</v>
      </c>
      <c r="B488" s="51" t="s">
        <v>14</v>
      </c>
      <c r="C488" s="21">
        <v>0</v>
      </c>
      <c r="D488" s="21"/>
      <c r="E488" s="21">
        <f t="shared" ref="E488:E490" si="348">C488+D488</f>
        <v>0</v>
      </c>
      <c r="F488" s="21"/>
      <c r="G488" s="21"/>
      <c r="H488" s="22"/>
      <c r="I488" s="3">
        <f t="shared" si="336"/>
        <v>0</v>
      </c>
    </row>
    <row r="489" spans="1:11" s="2" customFormat="1" hidden="1" x14ac:dyDescent="0.2">
      <c r="A489" s="27" t="s">
        <v>15</v>
      </c>
      <c r="B489" s="52" t="s">
        <v>16</v>
      </c>
      <c r="C489" s="21">
        <v>0</v>
      </c>
      <c r="D489" s="21"/>
      <c r="E489" s="21">
        <f t="shared" si="348"/>
        <v>0</v>
      </c>
      <c r="F489" s="21"/>
      <c r="G489" s="21"/>
      <c r="H489" s="22"/>
      <c r="I489" s="3">
        <f t="shared" si="336"/>
        <v>0</v>
      </c>
    </row>
    <row r="490" spans="1:11" s="2" customFormat="1" hidden="1" x14ac:dyDescent="0.2">
      <c r="A490" s="27" t="s">
        <v>17</v>
      </c>
      <c r="B490" s="52" t="s">
        <v>18</v>
      </c>
      <c r="C490" s="21">
        <v>0</v>
      </c>
      <c r="D490" s="21"/>
      <c r="E490" s="21">
        <f t="shared" si="348"/>
        <v>0</v>
      </c>
      <c r="F490" s="21"/>
      <c r="G490" s="21"/>
      <c r="H490" s="22"/>
      <c r="I490" s="3">
        <f t="shared" si="336"/>
        <v>0</v>
      </c>
    </row>
    <row r="491" spans="1:11" x14ac:dyDescent="0.2">
      <c r="A491" s="26" t="s">
        <v>19</v>
      </c>
      <c r="B491" s="53" t="s">
        <v>20</v>
      </c>
      <c r="C491" s="24">
        <f>SUM(C492:C494)</f>
        <v>3946.4</v>
      </c>
      <c r="D491" s="24">
        <f t="shared" ref="D491" si="349">SUM(D492:D494)</f>
        <v>0</v>
      </c>
      <c r="E491" s="24">
        <f t="shared" ref="E491" si="350">SUM(E492:E494)</f>
        <v>3946.4</v>
      </c>
      <c r="F491" s="24">
        <f t="shared" ref="F491" si="351">SUM(F492:F494)</f>
        <v>0</v>
      </c>
      <c r="G491" s="24">
        <f t="shared" ref="G491" si="352">SUM(G492:G494)</f>
        <v>0</v>
      </c>
      <c r="H491" s="25">
        <f t="shared" ref="H491" si="353">SUM(H492:H494)</f>
        <v>0</v>
      </c>
      <c r="I491" s="119">
        <f t="shared" si="336"/>
        <v>3946.4</v>
      </c>
    </row>
    <row r="492" spans="1:11" x14ac:dyDescent="0.2">
      <c r="A492" s="27" t="s">
        <v>13</v>
      </c>
      <c r="B492" s="52" t="s">
        <v>21</v>
      </c>
      <c r="C492" s="101">
        <f>ROUND(4550*K492,1)</f>
        <v>3946.4</v>
      </c>
      <c r="D492" s="101"/>
      <c r="E492" s="101">
        <f t="shared" ref="E492:E494" si="354">C492+D492</f>
        <v>3946.4</v>
      </c>
      <c r="F492" s="101"/>
      <c r="G492" s="101"/>
      <c r="H492" s="143"/>
      <c r="I492" s="119">
        <f t="shared" si="336"/>
        <v>3946.4</v>
      </c>
      <c r="J492" s="117">
        <v>0.85</v>
      </c>
      <c r="K492" s="117">
        <f>J492/J484</f>
        <v>0.86734693877551017</v>
      </c>
    </row>
    <row r="493" spans="1:11" s="2" customFormat="1" hidden="1" x14ac:dyDescent="0.2">
      <c r="A493" s="27" t="s">
        <v>15</v>
      </c>
      <c r="B493" s="52" t="s">
        <v>22</v>
      </c>
      <c r="C493" s="21"/>
      <c r="D493" s="21"/>
      <c r="E493" s="21">
        <f t="shared" si="354"/>
        <v>0</v>
      </c>
      <c r="F493" s="21"/>
      <c r="G493" s="21"/>
      <c r="H493" s="22"/>
      <c r="I493" s="3">
        <f t="shared" si="336"/>
        <v>0</v>
      </c>
    </row>
    <row r="494" spans="1:11" s="2" customFormat="1" hidden="1" x14ac:dyDescent="0.2">
      <c r="A494" s="27" t="s">
        <v>17</v>
      </c>
      <c r="B494" s="52" t="s">
        <v>23</v>
      </c>
      <c r="C494" s="21">
        <v>0</v>
      </c>
      <c r="D494" s="21"/>
      <c r="E494" s="21">
        <f t="shared" si="354"/>
        <v>0</v>
      </c>
      <c r="F494" s="21"/>
      <c r="G494" s="21"/>
      <c r="H494" s="22"/>
      <c r="I494" s="3">
        <f t="shared" si="336"/>
        <v>0</v>
      </c>
    </row>
    <row r="495" spans="1:11" s="2" customFormat="1" hidden="1" x14ac:dyDescent="0.2">
      <c r="A495" s="26" t="s">
        <v>24</v>
      </c>
      <c r="B495" s="53" t="s">
        <v>25</v>
      </c>
      <c r="C495" s="24">
        <f>SUM(C496:C498)</f>
        <v>0</v>
      </c>
      <c r="D495" s="24">
        <v>0</v>
      </c>
      <c r="E495" s="24">
        <v>0</v>
      </c>
      <c r="F495" s="24">
        <v>0</v>
      </c>
      <c r="G495" s="24">
        <v>0</v>
      </c>
      <c r="H495" s="25">
        <v>0</v>
      </c>
      <c r="I495" s="3">
        <f t="shared" si="336"/>
        <v>0</v>
      </c>
    </row>
    <row r="496" spans="1:11" s="2" customFormat="1" hidden="1" x14ac:dyDescent="0.2">
      <c r="A496" s="27" t="s">
        <v>13</v>
      </c>
      <c r="B496" s="52" t="s">
        <v>26</v>
      </c>
      <c r="C496" s="21">
        <v>0</v>
      </c>
      <c r="D496" s="21"/>
      <c r="E496" s="21">
        <f t="shared" ref="E496:E498" si="355">C496+D496</f>
        <v>0</v>
      </c>
      <c r="F496" s="21"/>
      <c r="G496" s="21"/>
      <c r="H496" s="22"/>
      <c r="I496" s="3">
        <f t="shared" si="336"/>
        <v>0</v>
      </c>
    </row>
    <row r="497" spans="1:11" s="2" customFormat="1" hidden="1" x14ac:dyDescent="0.2">
      <c r="A497" s="27" t="s">
        <v>15</v>
      </c>
      <c r="B497" s="52" t="s">
        <v>27</v>
      </c>
      <c r="C497" s="21">
        <v>0</v>
      </c>
      <c r="D497" s="21"/>
      <c r="E497" s="21">
        <f t="shared" si="355"/>
        <v>0</v>
      </c>
      <c r="F497" s="21"/>
      <c r="G497" s="21"/>
      <c r="H497" s="22"/>
      <c r="I497" s="3">
        <f t="shared" si="336"/>
        <v>0</v>
      </c>
    </row>
    <row r="498" spans="1:11" s="2" customFormat="1" hidden="1" x14ac:dyDescent="0.2">
      <c r="A498" s="27" t="s">
        <v>17</v>
      </c>
      <c r="B498" s="52" t="s">
        <v>28</v>
      </c>
      <c r="C498" s="21">
        <v>0</v>
      </c>
      <c r="D498" s="21"/>
      <c r="E498" s="21">
        <f t="shared" si="355"/>
        <v>0</v>
      </c>
      <c r="F498" s="21"/>
      <c r="G498" s="21"/>
      <c r="H498" s="22"/>
      <c r="I498" s="3">
        <f t="shared" si="336"/>
        <v>0</v>
      </c>
    </row>
    <row r="499" spans="1:11" x14ac:dyDescent="0.2">
      <c r="A499" s="148" t="s">
        <v>80</v>
      </c>
      <c r="B499" s="149"/>
      <c r="C499" s="150">
        <f t="shared" ref="C499:H499" si="356">SUM(C500,C503,C526)</f>
        <v>5600</v>
      </c>
      <c r="D499" s="150">
        <f t="shared" si="356"/>
        <v>0</v>
      </c>
      <c r="E499" s="150">
        <f t="shared" si="356"/>
        <v>5600</v>
      </c>
      <c r="F499" s="150">
        <f t="shared" si="356"/>
        <v>0</v>
      </c>
      <c r="G499" s="150">
        <f t="shared" si="356"/>
        <v>0</v>
      </c>
      <c r="H499" s="151">
        <f t="shared" si="356"/>
        <v>0</v>
      </c>
      <c r="I499" s="119">
        <f t="shared" si="336"/>
        <v>5600</v>
      </c>
    </row>
    <row r="500" spans="1:11" s="2" customFormat="1" hidden="1" x14ac:dyDescent="0.2">
      <c r="A500" s="31" t="s">
        <v>30</v>
      </c>
      <c r="B500" s="55">
        <v>20</v>
      </c>
      <c r="C500" s="24">
        <v>0</v>
      </c>
      <c r="D500" s="24">
        <f t="shared" ref="D500:H500" si="357">SUM(D501)</f>
        <v>0</v>
      </c>
      <c r="E500" s="24">
        <f t="shared" si="357"/>
        <v>0</v>
      </c>
      <c r="F500" s="24">
        <f t="shared" si="357"/>
        <v>0</v>
      </c>
      <c r="G500" s="24">
        <f t="shared" si="357"/>
        <v>0</v>
      </c>
      <c r="H500" s="25">
        <f t="shared" si="357"/>
        <v>0</v>
      </c>
      <c r="I500" s="3">
        <f t="shared" si="336"/>
        <v>0</v>
      </c>
    </row>
    <row r="501" spans="1:11" s="2" customFormat="1" hidden="1" x14ac:dyDescent="0.2">
      <c r="A501" s="27" t="s">
        <v>31</v>
      </c>
      <c r="B501" s="56" t="s">
        <v>32</v>
      </c>
      <c r="C501" s="21">
        <v>0</v>
      </c>
      <c r="D501" s="21"/>
      <c r="E501" s="21">
        <f>C501+D501</f>
        <v>0</v>
      </c>
      <c r="F501" s="21"/>
      <c r="G501" s="21"/>
      <c r="H501" s="22"/>
      <c r="I501" s="3">
        <f t="shared" si="336"/>
        <v>0</v>
      </c>
    </row>
    <row r="502" spans="1:11" s="2" customFormat="1" hidden="1" x14ac:dyDescent="0.2">
      <c r="A502" s="27"/>
      <c r="B502" s="51"/>
      <c r="C502" s="21"/>
      <c r="D502" s="21"/>
      <c r="E502" s="21"/>
      <c r="F502" s="21"/>
      <c r="G502" s="21"/>
      <c r="H502" s="22"/>
      <c r="I502" s="3">
        <f t="shared" si="336"/>
        <v>0</v>
      </c>
    </row>
    <row r="503" spans="1:11" ht="25.5" x14ac:dyDescent="0.2">
      <c r="A503" s="31" t="s">
        <v>33</v>
      </c>
      <c r="B503" s="57">
        <v>58</v>
      </c>
      <c r="C503" s="24">
        <f>SUM(C504,C511,C518)</f>
        <v>5600</v>
      </c>
      <c r="D503" s="24">
        <f t="shared" ref="D503:H503" si="358">SUM(D504,D511,D518)</f>
        <v>0</v>
      </c>
      <c r="E503" s="24">
        <f t="shared" si="358"/>
        <v>5600</v>
      </c>
      <c r="F503" s="24">
        <f t="shared" si="358"/>
        <v>0</v>
      </c>
      <c r="G503" s="24">
        <f t="shared" si="358"/>
        <v>0</v>
      </c>
      <c r="H503" s="25">
        <f t="shared" si="358"/>
        <v>0</v>
      </c>
      <c r="I503" s="119">
        <f t="shared" si="336"/>
        <v>5600</v>
      </c>
    </row>
    <row r="504" spans="1:11" s="2" customFormat="1" hidden="1" x14ac:dyDescent="0.2">
      <c r="A504" s="31" t="s">
        <v>34</v>
      </c>
      <c r="B504" s="58" t="s">
        <v>35</v>
      </c>
      <c r="C504" s="24">
        <f t="shared" ref="C504:H504" si="359">SUM(C508,C509,C510)</f>
        <v>0</v>
      </c>
      <c r="D504" s="24">
        <f t="shared" si="359"/>
        <v>0</v>
      </c>
      <c r="E504" s="24">
        <f t="shared" si="359"/>
        <v>0</v>
      </c>
      <c r="F504" s="24">
        <f t="shared" si="359"/>
        <v>0</v>
      </c>
      <c r="G504" s="24">
        <f t="shared" si="359"/>
        <v>0</v>
      </c>
      <c r="H504" s="25">
        <f t="shared" si="359"/>
        <v>0</v>
      </c>
      <c r="I504" s="3">
        <f t="shared" si="336"/>
        <v>0</v>
      </c>
    </row>
    <row r="505" spans="1:11" s="2" customFormat="1" hidden="1" x14ac:dyDescent="0.2">
      <c r="A505" s="32" t="s">
        <v>1</v>
      </c>
      <c r="B505" s="59"/>
      <c r="C505" s="24"/>
      <c r="D505" s="24"/>
      <c r="E505" s="24"/>
      <c r="F505" s="24"/>
      <c r="G505" s="24"/>
      <c r="H505" s="25"/>
      <c r="I505" s="3">
        <f t="shared" si="336"/>
        <v>0</v>
      </c>
    </row>
    <row r="506" spans="1:11" s="2" customFormat="1" hidden="1" x14ac:dyDescent="0.2">
      <c r="A506" s="32" t="s">
        <v>36</v>
      </c>
      <c r="B506" s="59"/>
      <c r="C506" s="24">
        <v>0</v>
      </c>
      <c r="D506" s="24">
        <f t="shared" ref="D506:H506" si="360">D508+D509+D510-D507</f>
        <v>0</v>
      </c>
      <c r="E506" s="24">
        <f t="shared" si="360"/>
        <v>0</v>
      </c>
      <c r="F506" s="24">
        <f t="shared" si="360"/>
        <v>0</v>
      </c>
      <c r="G506" s="24">
        <f t="shared" si="360"/>
        <v>0</v>
      </c>
      <c r="H506" s="25">
        <f t="shared" si="360"/>
        <v>0</v>
      </c>
      <c r="I506" s="3">
        <f t="shared" si="336"/>
        <v>0</v>
      </c>
    </row>
    <row r="507" spans="1:11" s="2" customFormat="1" hidden="1" x14ac:dyDescent="0.2">
      <c r="A507" s="32" t="s">
        <v>37</v>
      </c>
      <c r="B507" s="59"/>
      <c r="C507" s="24"/>
      <c r="D507" s="24"/>
      <c r="E507" s="24">
        <f t="shared" ref="E507:E510" si="361">C507+D507</f>
        <v>0</v>
      </c>
      <c r="F507" s="24"/>
      <c r="G507" s="24"/>
      <c r="H507" s="25"/>
      <c r="I507" s="3">
        <f t="shared" si="336"/>
        <v>0</v>
      </c>
    </row>
    <row r="508" spans="1:11" s="2" customFormat="1" hidden="1" x14ac:dyDescent="0.2">
      <c r="A508" s="20" t="s">
        <v>38</v>
      </c>
      <c r="B508" s="60" t="s">
        <v>39</v>
      </c>
      <c r="C508" s="21"/>
      <c r="D508" s="21"/>
      <c r="E508" s="21">
        <f t="shared" si="361"/>
        <v>0</v>
      </c>
      <c r="F508" s="21"/>
      <c r="G508" s="21"/>
      <c r="H508" s="22"/>
      <c r="I508" s="3">
        <f t="shared" si="336"/>
        <v>0</v>
      </c>
      <c r="K508" s="2">
        <v>0.15</v>
      </c>
    </row>
    <row r="509" spans="1:11" s="2" customFormat="1" hidden="1" x14ac:dyDescent="0.2">
      <c r="A509" s="20" t="s">
        <v>40</v>
      </c>
      <c r="B509" s="60" t="s">
        <v>41</v>
      </c>
      <c r="C509" s="21"/>
      <c r="D509" s="21"/>
      <c r="E509" s="21">
        <f t="shared" si="361"/>
        <v>0</v>
      </c>
      <c r="F509" s="21"/>
      <c r="G509" s="21"/>
      <c r="H509" s="22"/>
      <c r="I509" s="3">
        <f t="shared" si="336"/>
        <v>0</v>
      </c>
      <c r="K509" s="2">
        <v>0.85</v>
      </c>
    </row>
    <row r="510" spans="1:11" s="2" customFormat="1" hidden="1" x14ac:dyDescent="0.2">
      <c r="A510" s="20" t="s">
        <v>42</v>
      </c>
      <c r="B510" s="61" t="s">
        <v>43</v>
      </c>
      <c r="C510" s="21"/>
      <c r="D510" s="21"/>
      <c r="E510" s="21">
        <f t="shared" si="361"/>
        <v>0</v>
      </c>
      <c r="F510" s="21"/>
      <c r="G510" s="21"/>
      <c r="H510" s="22"/>
      <c r="I510" s="3">
        <f t="shared" si="336"/>
        <v>0</v>
      </c>
    </row>
    <row r="511" spans="1:11" x14ac:dyDescent="0.2">
      <c r="A511" s="31" t="s">
        <v>44</v>
      </c>
      <c r="B511" s="62" t="s">
        <v>45</v>
      </c>
      <c r="C511" s="24">
        <f t="shared" ref="C511:H511" si="362">SUM(C515,C516,C517)</f>
        <v>5600</v>
      </c>
      <c r="D511" s="24">
        <f t="shared" si="362"/>
        <v>0</v>
      </c>
      <c r="E511" s="24">
        <f t="shared" si="362"/>
        <v>5600</v>
      </c>
      <c r="F511" s="24">
        <f t="shared" si="362"/>
        <v>0</v>
      </c>
      <c r="G511" s="24">
        <f t="shared" si="362"/>
        <v>0</v>
      </c>
      <c r="H511" s="25">
        <f t="shared" si="362"/>
        <v>0</v>
      </c>
      <c r="I511" s="119">
        <f t="shared" si="336"/>
        <v>5600</v>
      </c>
    </row>
    <row r="512" spans="1:11" s="2" customFormat="1" hidden="1" x14ac:dyDescent="0.2">
      <c r="A512" s="82" t="s">
        <v>1</v>
      </c>
      <c r="B512" s="62"/>
      <c r="C512" s="24"/>
      <c r="D512" s="24"/>
      <c r="E512" s="24"/>
      <c r="F512" s="24"/>
      <c r="G512" s="24"/>
      <c r="H512" s="25"/>
      <c r="I512" s="3">
        <f t="shared" si="336"/>
        <v>0</v>
      </c>
    </row>
    <row r="513" spans="1:11" x14ac:dyDescent="0.2">
      <c r="A513" s="32" t="s">
        <v>36</v>
      </c>
      <c r="B513" s="59"/>
      <c r="C513" s="24">
        <f t="shared" ref="C513:H513" si="363">C515+C516+C517-C514</f>
        <v>5600</v>
      </c>
      <c r="D513" s="24">
        <f t="shared" si="363"/>
        <v>0</v>
      </c>
      <c r="E513" s="24">
        <f t="shared" si="363"/>
        <v>5600</v>
      </c>
      <c r="F513" s="24">
        <f t="shared" si="363"/>
        <v>0</v>
      </c>
      <c r="G513" s="24">
        <f t="shared" si="363"/>
        <v>0</v>
      </c>
      <c r="H513" s="25">
        <f t="shared" si="363"/>
        <v>0</v>
      </c>
      <c r="I513" s="119">
        <f t="shared" si="336"/>
        <v>5600</v>
      </c>
    </row>
    <row r="514" spans="1:11" s="2" customFormat="1" hidden="1" x14ac:dyDescent="0.2">
      <c r="A514" s="32" t="s">
        <v>37</v>
      </c>
      <c r="B514" s="59"/>
      <c r="C514" s="24"/>
      <c r="D514" s="24"/>
      <c r="E514" s="24">
        <f t="shared" ref="E514:E517" si="364">C514+D514</f>
        <v>0</v>
      </c>
      <c r="F514" s="24"/>
      <c r="G514" s="24"/>
      <c r="H514" s="25"/>
      <c r="I514" s="3">
        <f t="shared" si="336"/>
        <v>0</v>
      </c>
    </row>
    <row r="515" spans="1:11" x14ac:dyDescent="0.2">
      <c r="A515" s="20" t="s">
        <v>38</v>
      </c>
      <c r="B515" s="61" t="s">
        <v>46</v>
      </c>
      <c r="C515" s="101">
        <f>ROUND(5600*K515,1)</f>
        <v>840</v>
      </c>
      <c r="D515" s="101"/>
      <c r="E515" s="101">
        <f t="shared" si="364"/>
        <v>840</v>
      </c>
      <c r="F515" s="101"/>
      <c r="G515" s="101"/>
      <c r="H515" s="143"/>
      <c r="I515" s="119">
        <f t="shared" si="336"/>
        <v>840</v>
      </c>
      <c r="K515" s="117">
        <v>0.15</v>
      </c>
    </row>
    <row r="516" spans="1:11" x14ac:dyDescent="0.2">
      <c r="A516" s="20" t="s">
        <v>40</v>
      </c>
      <c r="B516" s="61" t="s">
        <v>47</v>
      </c>
      <c r="C516" s="101">
        <f>ROUND(5600*K516,1)</f>
        <v>4760</v>
      </c>
      <c r="D516" s="101"/>
      <c r="E516" s="101">
        <f t="shared" si="364"/>
        <v>4760</v>
      </c>
      <c r="F516" s="101"/>
      <c r="G516" s="101"/>
      <c r="H516" s="143"/>
      <c r="I516" s="119">
        <f t="shared" si="336"/>
        <v>4760</v>
      </c>
      <c r="K516" s="117">
        <v>0.85</v>
      </c>
    </row>
    <row r="517" spans="1:11" s="2" customFormat="1" hidden="1" x14ac:dyDescent="0.2">
      <c r="A517" s="20" t="s">
        <v>42</v>
      </c>
      <c r="B517" s="61" t="s">
        <v>48</v>
      </c>
      <c r="C517" s="21"/>
      <c r="D517" s="21"/>
      <c r="E517" s="21">
        <f t="shared" si="364"/>
        <v>0</v>
      </c>
      <c r="F517" s="21"/>
      <c r="G517" s="21"/>
      <c r="H517" s="22"/>
      <c r="I517" s="3">
        <f t="shared" si="336"/>
        <v>0</v>
      </c>
    </row>
    <row r="518" spans="1:11" s="2" customFormat="1" hidden="1" x14ac:dyDescent="0.2">
      <c r="A518" s="31" t="s">
        <v>49</v>
      </c>
      <c r="B518" s="63" t="s">
        <v>50</v>
      </c>
      <c r="C518" s="24">
        <f t="shared" ref="C518:H518" si="365">SUM(C522,C523,C524)</f>
        <v>0</v>
      </c>
      <c r="D518" s="24">
        <f t="shared" si="365"/>
        <v>0</v>
      </c>
      <c r="E518" s="24">
        <f t="shared" si="365"/>
        <v>0</v>
      </c>
      <c r="F518" s="24">
        <f t="shared" si="365"/>
        <v>0</v>
      </c>
      <c r="G518" s="24">
        <f t="shared" si="365"/>
        <v>0</v>
      </c>
      <c r="H518" s="25">
        <f t="shared" si="365"/>
        <v>0</v>
      </c>
      <c r="I518" s="3">
        <f t="shared" si="336"/>
        <v>0</v>
      </c>
    </row>
    <row r="519" spans="1:11" s="2" customFormat="1" hidden="1" x14ac:dyDescent="0.2">
      <c r="A519" s="82" t="s">
        <v>1</v>
      </c>
      <c r="B519" s="63"/>
      <c r="C519" s="24"/>
      <c r="D519" s="24"/>
      <c r="E519" s="24"/>
      <c r="F519" s="24"/>
      <c r="G519" s="24"/>
      <c r="H519" s="25"/>
      <c r="I519" s="3">
        <f t="shared" si="336"/>
        <v>0</v>
      </c>
    </row>
    <row r="520" spans="1:11" s="2" customFormat="1" hidden="1" x14ac:dyDescent="0.2">
      <c r="A520" s="32" t="s">
        <v>36</v>
      </c>
      <c r="B520" s="59"/>
      <c r="C520" s="24">
        <v>0</v>
      </c>
      <c r="D520" s="24">
        <f t="shared" ref="D520:H520" si="366">D522+D523+D524-D521</f>
        <v>0</v>
      </c>
      <c r="E520" s="24">
        <f t="shared" si="366"/>
        <v>0</v>
      </c>
      <c r="F520" s="24">
        <f t="shared" si="366"/>
        <v>0</v>
      </c>
      <c r="G520" s="24">
        <f t="shared" si="366"/>
        <v>0</v>
      </c>
      <c r="H520" s="25">
        <f t="shared" si="366"/>
        <v>0</v>
      </c>
      <c r="I520" s="3">
        <f t="shared" si="336"/>
        <v>0</v>
      </c>
    </row>
    <row r="521" spans="1:11" s="2" customFormat="1" hidden="1" x14ac:dyDescent="0.2">
      <c r="A521" s="32" t="s">
        <v>37</v>
      </c>
      <c r="B521" s="59"/>
      <c r="C521" s="24"/>
      <c r="D521" s="24"/>
      <c r="E521" s="24">
        <f t="shared" ref="E521:E524" si="367">C521+D521</f>
        <v>0</v>
      </c>
      <c r="F521" s="24"/>
      <c r="G521" s="24"/>
      <c r="H521" s="25"/>
      <c r="I521" s="3">
        <f t="shared" si="336"/>
        <v>0</v>
      </c>
    </row>
    <row r="522" spans="1:11" s="2" customFormat="1" hidden="1" x14ac:dyDescent="0.2">
      <c r="A522" s="20" t="s">
        <v>38</v>
      </c>
      <c r="B522" s="61" t="s">
        <v>51</v>
      </c>
      <c r="C522" s="21"/>
      <c r="D522" s="21"/>
      <c r="E522" s="21">
        <f t="shared" si="367"/>
        <v>0</v>
      </c>
      <c r="F522" s="21"/>
      <c r="G522" s="21"/>
      <c r="H522" s="22"/>
      <c r="I522" s="3">
        <f t="shared" si="336"/>
        <v>0</v>
      </c>
      <c r="K522" s="2">
        <v>0.15</v>
      </c>
    </row>
    <row r="523" spans="1:11" s="2" customFormat="1" hidden="1" x14ac:dyDescent="0.2">
      <c r="A523" s="20" t="s">
        <v>40</v>
      </c>
      <c r="B523" s="61" t="s">
        <v>52</v>
      </c>
      <c r="C523" s="21"/>
      <c r="D523" s="21"/>
      <c r="E523" s="21">
        <f t="shared" si="367"/>
        <v>0</v>
      </c>
      <c r="F523" s="21"/>
      <c r="G523" s="21"/>
      <c r="H523" s="22"/>
      <c r="I523" s="3">
        <f t="shared" si="336"/>
        <v>0</v>
      </c>
      <c r="K523" s="2">
        <v>0.85</v>
      </c>
    </row>
    <row r="524" spans="1:11" s="2" customFormat="1" hidden="1" x14ac:dyDescent="0.2">
      <c r="A524" s="20" t="s">
        <v>42</v>
      </c>
      <c r="B524" s="61" t="s">
        <v>53</v>
      </c>
      <c r="C524" s="21"/>
      <c r="D524" s="21"/>
      <c r="E524" s="21">
        <f t="shared" si="367"/>
        <v>0</v>
      </c>
      <c r="F524" s="21"/>
      <c r="G524" s="21"/>
      <c r="H524" s="22"/>
      <c r="I524" s="3">
        <f t="shared" si="336"/>
        <v>0</v>
      </c>
    </row>
    <row r="525" spans="1:11" s="2" customFormat="1" hidden="1" x14ac:dyDescent="0.2">
      <c r="A525" s="83"/>
      <c r="B525" s="95"/>
      <c r="C525" s="21"/>
      <c r="D525" s="21"/>
      <c r="E525" s="21"/>
      <c r="F525" s="21"/>
      <c r="G525" s="21"/>
      <c r="H525" s="22"/>
      <c r="I525" s="3">
        <f t="shared" ref="I525:I529" si="368">SUM(E525:H525)</f>
        <v>0</v>
      </c>
    </row>
    <row r="526" spans="1:11" s="2" customFormat="1" hidden="1" x14ac:dyDescent="0.2">
      <c r="A526" s="26" t="s">
        <v>54</v>
      </c>
      <c r="B526" s="63" t="s">
        <v>55</v>
      </c>
      <c r="C526" s="24">
        <v>0</v>
      </c>
      <c r="D526" s="24"/>
      <c r="E526" s="24">
        <f>C526+D526</f>
        <v>0</v>
      </c>
      <c r="F526" s="24"/>
      <c r="G526" s="24"/>
      <c r="H526" s="25"/>
      <c r="I526" s="3">
        <f t="shared" si="368"/>
        <v>0</v>
      </c>
    </row>
    <row r="527" spans="1:11" s="2" customFormat="1" hidden="1" x14ac:dyDescent="0.2">
      <c r="A527" s="83"/>
      <c r="B527" s="95"/>
      <c r="C527" s="21"/>
      <c r="D527" s="21"/>
      <c r="E527" s="21"/>
      <c r="F527" s="21"/>
      <c r="G527" s="21"/>
      <c r="H527" s="22"/>
      <c r="I527" s="3">
        <f t="shared" si="368"/>
        <v>0</v>
      </c>
    </row>
    <row r="528" spans="1:11" s="2" customFormat="1" hidden="1" x14ac:dyDescent="0.2">
      <c r="A528" s="26" t="s">
        <v>56</v>
      </c>
      <c r="B528" s="63"/>
      <c r="C528" s="24">
        <f t="shared" ref="C528:H528" si="369">C481-C499</f>
        <v>0</v>
      </c>
      <c r="D528" s="24">
        <f t="shared" si="369"/>
        <v>0</v>
      </c>
      <c r="E528" s="24">
        <f t="shared" si="369"/>
        <v>0</v>
      </c>
      <c r="F528" s="24">
        <f t="shared" si="369"/>
        <v>0</v>
      </c>
      <c r="G528" s="24">
        <f t="shared" si="369"/>
        <v>0</v>
      </c>
      <c r="H528" s="25">
        <f t="shared" si="369"/>
        <v>0</v>
      </c>
      <c r="I528" s="3">
        <f t="shared" si="368"/>
        <v>0</v>
      </c>
    </row>
    <row r="529" spans="1:11" s="142" customFormat="1" ht="25.5" x14ac:dyDescent="0.2">
      <c r="A529" s="152" t="s">
        <v>68</v>
      </c>
      <c r="B529" s="153"/>
      <c r="C529" s="154">
        <f t="shared" ref="C529:H529" si="370">C530</f>
        <v>145</v>
      </c>
      <c r="D529" s="154">
        <f t="shared" si="370"/>
        <v>0</v>
      </c>
      <c r="E529" s="154">
        <f t="shared" si="370"/>
        <v>145</v>
      </c>
      <c r="F529" s="154">
        <f t="shared" si="370"/>
        <v>0</v>
      </c>
      <c r="G529" s="154">
        <f t="shared" si="370"/>
        <v>0</v>
      </c>
      <c r="H529" s="155">
        <f t="shared" si="370"/>
        <v>0</v>
      </c>
      <c r="I529" s="137">
        <f t="shared" si="368"/>
        <v>145</v>
      </c>
    </row>
    <row r="530" spans="1:11" x14ac:dyDescent="0.2">
      <c r="A530" s="148" t="s">
        <v>61</v>
      </c>
      <c r="B530" s="149"/>
      <c r="C530" s="150">
        <f t="shared" ref="C530:H530" si="371">SUM(C531,C532,C533,C534)</f>
        <v>145</v>
      </c>
      <c r="D530" s="150">
        <f t="shared" si="371"/>
        <v>0</v>
      </c>
      <c r="E530" s="150">
        <f t="shared" si="371"/>
        <v>145</v>
      </c>
      <c r="F530" s="150">
        <f t="shared" si="371"/>
        <v>0</v>
      </c>
      <c r="G530" s="150">
        <f t="shared" si="371"/>
        <v>0</v>
      </c>
      <c r="H530" s="151">
        <f t="shared" si="371"/>
        <v>0</v>
      </c>
      <c r="I530" s="119">
        <f t="shared" ref="I530:I572" si="372">SUM(E530:H530)</f>
        <v>145</v>
      </c>
    </row>
    <row r="531" spans="1:11" x14ac:dyDescent="0.2">
      <c r="A531" s="20" t="s">
        <v>6</v>
      </c>
      <c r="B531" s="48"/>
      <c r="C531" s="101">
        <v>40</v>
      </c>
      <c r="D531" s="101"/>
      <c r="E531" s="101">
        <f t="shared" ref="E531:E533" si="373">C531+D531</f>
        <v>40</v>
      </c>
      <c r="F531" s="101"/>
      <c r="G531" s="101"/>
      <c r="H531" s="143"/>
      <c r="I531" s="119">
        <f t="shared" si="372"/>
        <v>40</v>
      </c>
    </row>
    <row r="532" spans="1:11" s="2" customFormat="1" hidden="1" x14ac:dyDescent="0.2">
      <c r="A532" s="20" t="s">
        <v>7</v>
      </c>
      <c r="B532" s="94"/>
      <c r="C532" s="21">
        <v>0</v>
      </c>
      <c r="D532" s="21"/>
      <c r="E532" s="21">
        <f t="shared" si="373"/>
        <v>0</v>
      </c>
      <c r="F532" s="21"/>
      <c r="G532" s="21"/>
      <c r="H532" s="22"/>
      <c r="I532" s="3">
        <f t="shared" si="372"/>
        <v>0</v>
      </c>
      <c r="J532" s="2">
        <v>0.98</v>
      </c>
    </row>
    <row r="533" spans="1:11" ht="38.25" x14ac:dyDescent="0.2">
      <c r="A533" s="20" t="s">
        <v>8</v>
      </c>
      <c r="B533" s="48">
        <v>420269</v>
      </c>
      <c r="C533" s="101">
        <f>ROUND(105*K533,1)</f>
        <v>13.9</v>
      </c>
      <c r="D533" s="101"/>
      <c r="E533" s="101">
        <f t="shared" si="373"/>
        <v>13.9</v>
      </c>
      <c r="F533" s="101"/>
      <c r="G533" s="101"/>
      <c r="H533" s="143"/>
      <c r="I533" s="119">
        <f t="shared" si="372"/>
        <v>13.9</v>
      </c>
      <c r="J533" s="117">
        <v>0.13</v>
      </c>
      <c r="K533" s="117">
        <f>J533/J532</f>
        <v>0.1326530612244898</v>
      </c>
    </row>
    <row r="534" spans="1:11" ht="25.5" x14ac:dyDescent="0.2">
      <c r="A534" s="23" t="s">
        <v>9</v>
      </c>
      <c r="B534" s="49" t="s">
        <v>10</v>
      </c>
      <c r="C534" s="24">
        <f>SUM(C535,C539,C543)</f>
        <v>91.1</v>
      </c>
      <c r="D534" s="24">
        <f t="shared" ref="D534" si="374">SUM(D535,D539,D543)</f>
        <v>0</v>
      </c>
      <c r="E534" s="24">
        <f t="shared" ref="E534" si="375">SUM(E535,E539,E543)</f>
        <v>91.1</v>
      </c>
      <c r="F534" s="24">
        <f t="shared" ref="F534" si="376">SUM(F535,F539,F543)</f>
        <v>0</v>
      </c>
      <c r="G534" s="24">
        <f t="shared" ref="G534" si="377">SUM(G535,G539,G543)</f>
        <v>0</v>
      </c>
      <c r="H534" s="25">
        <f t="shared" ref="H534" si="378">SUM(H535,H539,H543)</f>
        <v>0</v>
      </c>
      <c r="I534" s="119">
        <f t="shared" si="372"/>
        <v>91.1</v>
      </c>
    </row>
    <row r="535" spans="1:11" s="2" customFormat="1" hidden="1" x14ac:dyDescent="0.2">
      <c r="A535" s="26" t="s">
        <v>11</v>
      </c>
      <c r="B535" s="50" t="s">
        <v>12</v>
      </c>
      <c r="C535" s="24">
        <f>SUM(C536:C538)</f>
        <v>0</v>
      </c>
      <c r="D535" s="24">
        <f t="shared" ref="D535" si="379">SUM(D536:D538)</f>
        <v>0</v>
      </c>
      <c r="E535" s="24">
        <f t="shared" ref="E535" si="380">SUM(E536:E538)</f>
        <v>0</v>
      </c>
      <c r="F535" s="24">
        <f t="shared" ref="F535" si="381">SUM(F536:F538)</f>
        <v>0</v>
      </c>
      <c r="G535" s="24">
        <f t="shared" ref="G535" si="382">SUM(G536:G538)</f>
        <v>0</v>
      </c>
      <c r="H535" s="25">
        <f t="shared" ref="H535" si="383">SUM(H536:H538)</f>
        <v>0</v>
      </c>
      <c r="I535" s="3">
        <f t="shared" si="372"/>
        <v>0</v>
      </c>
    </row>
    <row r="536" spans="1:11" s="2" customFormat="1" hidden="1" x14ac:dyDescent="0.2">
      <c r="A536" s="27" t="s">
        <v>13</v>
      </c>
      <c r="B536" s="51" t="s">
        <v>14</v>
      </c>
      <c r="C536" s="21">
        <v>0</v>
      </c>
      <c r="D536" s="21"/>
      <c r="E536" s="21">
        <f t="shared" ref="E536:E538" si="384">C536+D536</f>
        <v>0</v>
      </c>
      <c r="F536" s="21"/>
      <c r="G536" s="21"/>
      <c r="H536" s="22"/>
      <c r="I536" s="3">
        <f t="shared" si="372"/>
        <v>0</v>
      </c>
    </row>
    <row r="537" spans="1:11" s="2" customFormat="1" hidden="1" x14ac:dyDescent="0.2">
      <c r="A537" s="27" t="s">
        <v>15</v>
      </c>
      <c r="B537" s="52" t="s">
        <v>16</v>
      </c>
      <c r="C537" s="21">
        <v>0</v>
      </c>
      <c r="D537" s="21"/>
      <c r="E537" s="21">
        <f t="shared" si="384"/>
        <v>0</v>
      </c>
      <c r="F537" s="21"/>
      <c r="G537" s="21"/>
      <c r="H537" s="22"/>
      <c r="I537" s="3">
        <f t="shared" si="372"/>
        <v>0</v>
      </c>
    </row>
    <row r="538" spans="1:11" s="2" customFormat="1" hidden="1" x14ac:dyDescent="0.2">
      <c r="A538" s="27" t="s">
        <v>17</v>
      </c>
      <c r="B538" s="52" t="s">
        <v>18</v>
      </c>
      <c r="C538" s="21">
        <v>0</v>
      </c>
      <c r="D538" s="21"/>
      <c r="E538" s="21">
        <f t="shared" si="384"/>
        <v>0</v>
      </c>
      <c r="F538" s="21"/>
      <c r="G538" s="21"/>
      <c r="H538" s="22"/>
      <c r="I538" s="3">
        <f t="shared" si="372"/>
        <v>0</v>
      </c>
    </row>
    <row r="539" spans="1:11" x14ac:dyDescent="0.2">
      <c r="A539" s="26" t="s">
        <v>19</v>
      </c>
      <c r="B539" s="53" t="s">
        <v>20</v>
      </c>
      <c r="C539" s="24">
        <f>SUM(C540:C542)</f>
        <v>91.1</v>
      </c>
      <c r="D539" s="24">
        <f t="shared" ref="D539" si="385">SUM(D540:D542)</f>
        <v>0</v>
      </c>
      <c r="E539" s="24">
        <f t="shared" ref="E539" si="386">SUM(E540:E542)</f>
        <v>91.1</v>
      </c>
      <c r="F539" s="24">
        <f t="shared" ref="F539" si="387">SUM(F540:F542)</f>
        <v>0</v>
      </c>
      <c r="G539" s="24">
        <f t="shared" ref="G539" si="388">SUM(G540:G542)</f>
        <v>0</v>
      </c>
      <c r="H539" s="25">
        <f t="shared" ref="H539" si="389">SUM(H540:H542)</f>
        <v>0</v>
      </c>
      <c r="I539" s="119">
        <f t="shared" si="372"/>
        <v>91.1</v>
      </c>
    </row>
    <row r="540" spans="1:11" x14ac:dyDescent="0.2">
      <c r="A540" s="27" t="s">
        <v>13</v>
      </c>
      <c r="B540" s="52" t="s">
        <v>21</v>
      </c>
      <c r="C540" s="101">
        <f>ROUND(105*K540,1)</f>
        <v>91.1</v>
      </c>
      <c r="D540" s="101"/>
      <c r="E540" s="101">
        <f t="shared" ref="E540:E542" si="390">C540+D540</f>
        <v>91.1</v>
      </c>
      <c r="F540" s="101"/>
      <c r="G540" s="101"/>
      <c r="H540" s="143"/>
      <c r="I540" s="119">
        <f t="shared" si="372"/>
        <v>91.1</v>
      </c>
      <c r="J540" s="117">
        <v>0.85</v>
      </c>
      <c r="K540" s="117">
        <f>J540/J532</f>
        <v>0.86734693877551017</v>
      </c>
    </row>
    <row r="541" spans="1:11" s="2" customFormat="1" hidden="1" x14ac:dyDescent="0.2">
      <c r="A541" s="27" t="s">
        <v>15</v>
      </c>
      <c r="B541" s="52" t="s">
        <v>22</v>
      </c>
      <c r="C541" s="21"/>
      <c r="D541" s="21"/>
      <c r="E541" s="21">
        <f t="shared" si="390"/>
        <v>0</v>
      </c>
      <c r="F541" s="21"/>
      <c r="G541" s="21"/>
      <c r="H541" s="22"/>
      <c r="I541" s="3">
        <f t="shared" si="372"/>
        <v>0</v>
      </c>
    </row>
    <row r="542" spans="1:11" s="2" customFormat="1" hidden="1" x14ac:dyDescent="0.2">
      <c r="A542" s="27" t="s">
        <v>17</v>
      </c>
      <c r="B542" s="52" t="s">
        <v>23</v>
      </c>
      <c r="C542" s="21">
        <v>0</v>
      </c>
      <c r="D542" s="21"/>
      <c r="E542" s="21">
        <f t="shared" si="390"/>
        <v>0</v>
      </c>
      <c r="F542" s="21"/>
      <c r="G542" s="21"/>
      <c r="H542" s="22"/>
      <c r="I542" s="3">
        <f t="shared" si="372"/>
        <v>0</v>
      </c>
    </row>
    <row r="543" spans="1:11" s="2" customFormat="1" hidden="1" x14ac:dyDescent="0.2">
      <c r="A543" s="26" t="s">
        <v>24</v>
      </c>
      <c r="B543" s="53" t="s">
        <v>25</v>
      </c>
      <c r="C543" s="24">
        <f>SUM(C544:C546)</f>
        <v>0</v>
      </c>
      <c r="D543" s="24">
        <v>0</v>
      </c>
      <c r="E543" s="24">
        <v>0</v>
      </c>
      <c r="F543" s="24">
        <v>0</v>
      </c>
      <c r="G543" s="24">
        <v>0</v>
      </c>
      <c r="H543" s="25">
        <v>0</v>
      </c>
      <c r="I543" s="3">
        <f t="shared" si="372"/>
        <v>0</v>
      </c>
    </row>
    <row r="544" spans="1:11" s="2" customFormat="1" hidden="1" x14ac:dyDescent="0.2">
      <c r="A544" s="27" t="s">
        <v>13</v>
      </c>
      <c r="B544" s="52" t="s">
        <v>26</v>
      </c>
      <c r="C544" s="21">
        <v>0</v>
      </c>
      <c r="D544" s="21"/>
      <c r="E544" s="21">
        <f t="shared" ref="E544:E546" si="391">C544+D544</f>
        <v>0</v>
      </c>
      <c r="F544" s="21"/>
      <c r="G544" s="21"/>
      <c r="H544" s="22"/>
      <c r="I544" s="3">
        <f t="shared" si="372"/>
        <v>0</v>
      </c>
    </row>
    <row r="545" spans="1:11" s="2" customFormat="1" hidden="1" x14ac:dyDescent="0.2">
      <c r="A545" s="27" t="s">
        <v>15</v>
      </c>
      <c r="B545" s="52" t="s">
        <v>27</v>
      </c>
      <c r="C545" s="21">
        <v>0</v>
      </c>
      <c r="D545" s="21"/>
      <c r="E545" s="21">
        <f t="shared" si="391"/>
        <v>0</v>
      </c>
      <c r="F545" s="21"/>
      <c r="G545" s="21"/>
      <c r="H545" s="22"/>
      <c r="I545" s="3">
        <f t="shared" si="372"/>
        <v>0</v>
      </c>
    </row>
    <row r="546" spans="1:11" s="2" customFormat="1" hidden="1" x14ac:dyDescent="0.2">
      <c r="A546" s="27" t="s">
        <v>17</v>
      </c>
      <c r="B546" s="52" t="s">
        <v>28</v>
      </c>
      <c r="C546" s="21">
        <v>0</v>
      </c>
      <c r="D546" s="21"/>
      <c r="E546" s="21">
        <f t="shared" si="391"/>
        <v>0</v>
      </c>
      <c r="F546" s="21"/>
      <c r="G546" s="21"/>
      <c r="H546" s="22"/>
      <c r="I546" s="3">
        <f t="shared" si="372"/>
        <v>0</v>
      </c>
    </row>
    <row r="547" spans="1:11" x14ac:dyDescent="0.2">
      <c r="A547" s="148" t="s">
        <v>80</v>
      </c>
      <c r="B547" s="149"/>
      <c r="C547" s="150">
        <f t="shared" ref="C547:H547" si="392">SUM(C548,C551,C574)</f>
        <v>145</v>
      </c>
      <c r="D547" s="150">
        <f t="shared" si="392"/>
        <v>0</v>
      </c>
      <c r="E547" s="150">
        <f t="shared" si="392"/>
        <v>145</v>
      </c>
      <c r="F547" s="150">
        <f t="shared" si="392"/>
        <v>0</v>
      </c>
      <c r="G547" s="150">
        <f t="shared" si="392"/>
        <v>0</v>
      </c>
      <c r="H547" s="151">
        <f t="shared" si="392"/>
        <v>0</v>
      </c>
      <c r="I547" s="119">
        <f t="shared" si="372"/>
        <v>145</v>
      </c>
    </row>
    <row r="548" spans="1:11" s="2" customFormat="1" hidden="1" x14ac:dyDescent="0.2">
      <c r="A548" s="31" t="s">
        <v>30</v>
      </c>
      <c r="B548" s="55">
        <v>20</v>
      </c>
      <c r="C548" s="24">
        <v>0</v>
      </c>
      <c r="D548" s="24">
        <f t="shared" ref="D548:H548" si="393">SUM(D549)</f>
        <v>0</v>
      </c>
      <c r="E548" s="24">
        <f t="shared" si="393"/>
        <v>0</v>
      </c>
      <c r="F548" s="24">
        <f t="shared" si="393"/>
        <v>0</v>
      </c>
      <c r="G548" s="24">
        <f t="shared" si="393"/>
        <v>0</v>
      </c>
      <c r="H548" s="25">
        <f t="shared" si="393"/>
        <v>0</v>
      </c>
      <c r="I548" s="3">
        <f t="shared" si="372"/>
        <v>0</v>
      </c>
    </row>
    <row r="549" spans="1:11" s="2" customFormat="1" hidden="1" x14ac:dyDescent="0.2">
      <c r="A549" s="27" t="s">
        <v>31</v>
      </c>
      <c r="B549" s="56" t="s">
        <v>32</v>
      </c>
      <c r="C549" s="21">
        <v>0</v>
      </c>
      <c r="D549" s="21"/>
      <c r="E549" s="21">
        <f>C549+D549</f>
        <v>0</v>
      </c>
      <c r="F549" s="21"/>
      <c r="G549" s="21"/>
      <c r="H549" s="22"/>
      <c r="I549" s="3">
        <f t="shared" si="372"/>
        <v>0</v>
      </c>
    </row>
    <row r="550" spans="1:11" s="2" customFormat="1" hidden="1" x14ac:dyDescent="0.2">
      <c r="A550" s="27"/>
      <c r="B550" s="51"/>
      <c r="C550" s="21"/>
      <c r="D550" s="21"/>
      <c r="E550" s="21"/>
      <c r="F550" s="21"/>
      <c r="G550" s="21"/>
      <c r="H550" s="22"/>
      <c r="I550" s="3">
        <f t="shared" si="372"/>
        <v>0</v>
      </c>
    </row>
    <row r="551" spans="1:11" ht="25.5" x14ac:dyDescent="0.2">
      <c r="A551" s="31" t="s">
        <v>33</v>
      </c>
      <c r="B551" s="57">
        <v>58</v>
      </c>
      <c r="C551" s="24">
        <f>SUM(C552,C559,C566)</f>
        <v>145</v>
      </c>
      <c r="D551" s="24">
        <f t="shared" ref="D551:H551" si="394">SUM(D552,D559,D566)</f>
        <v>0</v>
      </c>
      <c r="E551" s="24">
        <f t="shared" si="394"/>
        <v>145</v>
      </c>
      <c r="F551" s="24">
        <f t="shared" si="394"/>
        <v>0</v>
      </c>
      <c r="G551" s="24">
        <f t="shared" si="394"/>
        <v>0</v>
      </c>
      <c r="H551" s="25">
        <f t="shared" si="394"/>
        <v>0</v>
      </c>
      <c r="I551" s="119">
        <f t="shared" si="372"/>
        <v>145</v>
      </c>
    </row>
    <row r="552" spans="1:11" s="2" customFormat="1" hidden="1" x14ac:dyDescent="0.2">
      <c r="A552" s="31" t="s">
        <v>34</v>
      </c>
      <c r="B552" s="58" t="s">
        <v>35</v>
      </c>
      <c r="C552" s="24">
        <f t="shared" ref="C552:H552" si="395">SUM(C556,C557,C558)</f>
        <v>0</v>
      </c>
      <c r="D552" s="24">
        <f t="shared" si="395"/>
        <v>0</v>
      </c>
      <c r="E552" s="24">
        <f t="shared" si="395"/>
        <v>0</v>
      </c>
      <c r="F552" s="24">
        <f t="shared" si="395"/>
        <v>0</v>
      </c>
      <c r="G552" s="24">
        <f t="shared" si="395"/>
        <v>0</v>
      </c>
      <c r="H552" s="25">
        <f t="shared" si="395"/>
        <v>0</v>
      </c>
      <c r="I552" s="3">
        <f t="shared" si="372"/>
        <v>0</v>
      </c>
    </row>
    <row r="553" spans="1:11" s="2" customFormat="1" hidden="1" x14ac:dyDescent="0.2">
      <c r="A553" s="32" t="s">
        <v>1</v>
      </c>
      <c r="B553" s="59"/>
      <c r="C553" s="24"/>
      <c r="D553" s="24"/>
      <c r="E553" s="24"/>
      <c r="F553" s="24"/>
      <c r="G553" s="24"/>
      <c r="H553" s="25"/>
      <c r="I553" s="3">
        <f t="shared" si="372"/>
        <v>0</v>
      </c>
    </row>
    <row r="554" spans="1:11" s="2" customFormat="1" hidden="1" x14ac:dyDescent="0.2">
      <c r="A554" s="32" t="s">
        <v>36</v>
      </c>
      <c r="B554" s="59"/>
      <c r="C554" s="24">
        <v>0</v>
      </c>
      <c r="D554" s="24">
        <f t="shared" ref="D554:H554" si="396">D556+D557+D558-D555</f>
        <v>0</v>
      </c>
      <c r="E554" s="24">
        <f t="shared" si="396"/>
        <v>0</v>
      </c>
      <c r="F554" s="24">
        <f t="shared" si="396"/>
        <v>0</v>
      </c>
      <c r="G554" s="24">
        <f t="shared" si="396"/>
        <v>0</v>
      </c>
      <c r="H554" s="25">
        <f t="shared" si="396"/>
        <v>0</v>
      </c>
      <c r="I554" s="3">
        <f t="shared" si="372"/>
        <v>0</v>
      </c>
    </row>
    <row r="555" spans="1:11" s="2" customFormat="1" hidden="1" x14ac:dyDescent="0.2">
      <c r="A555" s="32" t="s">
        <v>37</v>
      </c>
      <c r="B555" s="59"/>
      <c r="C555" s="24"/>
      <c r="D555" s="24"/>
      <c r="E555" s="24">
        <f t="shared" ref="E555:E558" si="397">C555+D555</f>
        <v>0</v>
      </c>
      <c r="F555" s="24"/>
      <c r="G555" s="24"/>
      <c r="H555" s="25"/>
      <c r="I555" s="3">
        <f t="shared" si="372"/>
        <v>0</v>
      </c>
    </row>
    <row r="556" spans="1:11" s="2" customFormat="1" hidden="1" x14ac:dyDescent="0.2">
      <c r="A556" s="20" t="s">
        <v>38</v>
      </c>
      <c r="B556" s="60" t="s">
        <v>39</v>
      </c>
      <c r="C556" s="21"/>
      <c r="D556" s="21"/>
      <c r="E556" s="21">
        <f t="shared" si="397"/>
        <v>0</v>
      </c>
      <c r="F556" s="21"/>
      <c r="G556" s="21"/>
      <c r="H556" s="22"/>
      <c r="I556" s="3">
        <f t="shared" si="372"/>
        <v>0</v>
      </c>
      <c r="K556" s="2">
        <v>0.15</v>
      </c>
    </row>
    <row r="557" spans="1:11" s="2" customFormat="1" hidden="1" x14ac:dyDescent="0.2">
      <c r="A557" s="20" t="s">
        <v>40</v>
      </c>
      <c r="B557" s="60" t="s">
        <v>41</v>
      </c>
      <c r="C557" s="21"/>
      <c r="D557" s="21"/>
      <c r="E557" s="21">
        <f t="shared" si="397"/>
        <v>0</v>
      </c>
      <c r="F557" s="21"/>
      <c r="G557" s="21"/>
      <c r="H557" s="22"/>
      <c r="I557" s="3">
        <f t="shared" si="372"/>
        <v>0</v>
      </c>
      <c r="K557" s="2">
        <v>0.85</v>
      </c>
    </row>
    <row r="558" spans="1:11" s="2" customFormat="1" hidden="1" x14ac:dyDescent="0.2">
      <c r="A558" s="20" t="s">
        <v>42</v>
      </c>
      <c r="B558" s="61" t="s">
        <v>43</v>
      </c>
      <c r="C558" s="21"/>
      <c r="D558" s="21"/>
      <c r="E558" s="21">
        <f t="shared" si="397"/>
        <v>0</v>
      </c>
      <c r="F558" s="21"/>
      <c r="G558" s="21"/>
      <c r="H558" s="22"/>
      <c r="I558" s="3">
        <f t="shared" si="372"/>
        <v>0</v>
      </c>
    </row>
    <row r="559" spans="1:11" x14ac:dyDescent="0.2">
      <c r="A559" s="31" t="s">
        <v>44</v>
      </c>
      <c r="B559" s="62" t="s">
        <v>45</v>
      </c>
      <c r="C559" s="24">
        <f t="shared" ref="C559:H559" si="398">SUM(C563,C564,C565)</f>
        <v>145</v>
      </c>
      <c r="D559" s="24">
        <f t="shared" si="398"/>
        <v>0</v>
      </c>
      <c r="E559" s="24">
        <f t="shared" si="398"/>
        <v>145</v>
      </c>
      <c r="F559" s="24">
        <f t="shared" si="398"/>
        <v>0</v>
      </c>
      <c r="G559" s="24">
        <f t="shared" si="398"/>
        <v>0</v>
      </c>
      <c r="H559" s="25">
        <f t="shared" si="398"/>
        <v>0</v>
      </c>
      <c r="I559" s="119">
        <f t="shared" si="372"/>
        <v>145</v>
      </c>
    </row>
    <row r="560" spans="1:11" s="2" customFormat="1" hidden="1" x14ac:dyDescent="0.2">
      <c r="A560" s="82" t="s">
        <v>1</v>
      </c>
      <c r="B560" s="62"/>
      <c r="C560" s="24"/>
      <c r="D560" s="24"/>
      <c r="E560" s="24"/>
      <c r="F560" s="24"/>
      <c r="G560" s="24"/>
      <c r="H560" s="25"/>
      <c r="I560" s="3">
        <f t="shared" si="372"/>
        <v>0</v>
      </c>
    </row>
    <row r="561" spans="1:11" x14ac:dyDescent="0.2">
      <c r="A561" s="32" t="s">
        <v>36</v>
      </c>
      <c r="B561" s="59"/>
      <c r="C561" s="24">
        <f t="shared" ref="C561:H561" si="399">C563+C564+C565-C562</f>
        <v>145</v>
      </c>
      <c r="D561" s="24">
        <f t="shared" si="399"/>
        <v>0</v>
      </c>
      <c r="E561" s="24">
        <f t="shared" si="399"/>
        <v>145</v>
      </c>
      <c r="F561" s="24">
        <f t="shared" si="399"/>
        <v>0</v>
      </c>
      <c r="G561" s="24">
        <f t="shared" si="399"/>
        <v>0</v>
      </c>
      <c r="H561" s="25">
        <f t="shared" si="399"/>
        <v>0</v>
      </c>
      <c r="I561" s="119">
        <f t="shared" si="372"/>
        <v>145</v>
      </c>
    </row>
    <row r="562" spans="1:11" s="2" customFormat="1" hidden="1" x14ac:dyDescent="0.2">
      <c r="A562" s="32" t="s">
        <v>37</v>
      </c>
      <c r="B562" s="59"/>
      <c r="C562" s="24"/>
      <c r="D562" s="24"/>
      <c r="E562" s="24">
        <f t="shared" ref="E562:E565" si="400">C562+D562</f>
        <v>0</v>
      </c>
      <c r="F562" s="24"/>
      <c r="G562" s="24"/>
      <c r="H562" s="25"/>
      <c r="I562" s="3">
        <f t="shared" si="372"/>
        <v>0</v>
      </c>
    </row>
    <row r="563" spans="1:11" x14ac:dyDescent="0.2">
      <c r="A563" s="20" t="s">
        <v>38</v>
      </c>
      <c r="B563" s="61" t="s">
        <v>46</v>
      </c>
      <c r="C563" s="101">
        <f>ROUND(145*K563,1)</f>
        <v>21.8</v>
      </c>
      <c r="D563" s="101"/>
      <c r="E563" s="101">
        <f t="shared" si="400"/>
        <v>21.8</v>
      </c>
      <c r="F563" s="101"/>
      <c r="G563" s="101"/>
      <c r="H563" s="143"/>
      <c r="I563" s="119">
        <f t="shared" si="372"/>
        <v>21.8</v>
      </c>
      <c r="K563" s="117">
        <v>0.15</v>
      </c>
    </row>
    <row r="564" spans="1:11" x14ac:dyDescent="0.2">
      <c r="A564" s="20" t="s">
        <v>40</v>
      </c>
      <c r="B564" s="61" t="s">
        <v>47</v>
      </c>
      <c r="C564" s="101">
        <f>ROUND(145*K564,1)-0.1</f>
        <v>123.2</v>
      </c>
      <c r="D564" s="101"/>
      <c r="E564" s="101">
        <f t="shared" si="400"/>
        <v>123.2</v>
      </c>
      <c r="F564" s="101"/>
      <c r="G564" s="101"/>
      <c r="H564" s="143"/>
      <c r="I564" s="119">
        <f t="shared" si="372"/>
        <v>123.2</v>
      </c>
      <c r="K564" s="117">
        <v>0.85</v>
      </c>
    </row>
    <row r="565" spans="1:11" s="2" customFormat="1" hidden="1" x14ac:dyDescent="0.2">
      <c r="A565" s="20" t="s">
        <v>42</v>
      </c>
      <c r="B565" s="61" t="s">
        <v>48</v>
      </c>
      <c r="C565" s="21"/>
      <c r="D565" s="21"/>
      <c r="E565" s="21">
        <f t="shared" si="400"/>
        <v>0</v>
      </c>
      <c r="F565" s="21"/>
      <c r="G565" s="21"/>
      <c r="H565" s="22"/>
      <c r="I565" s="3">
        <f t="shared" si="372"/>
        <v>0</v>
      </c>
    </row>
    <row r="566" spans="1:11" s="2" customFormat="1" hidden="1" x14ac:dyDescent="0.2">
      <c r="A566" s="31" t="s">
        <v>49</v>
      </c>
      <c r="B566" s="63" t="s">
        <v>50</v>
      </c>
      <c r="C566" s="24">
        <f t="shared" ref="C566:H566" si="401">SUM(C570,C571,C572)</f>
        <v>0</v>
      </c>
      <c r="D566" s="24">
        <f t="shared" si="401"/>
        <v>0</v>
      </c>
      <c r="E566" s="24">
        <f t="shared" si="401"/>
        <v>0</v>
      </c>
      <c r="F566" s="24">
        <f t="shared" si="401"/>
        <v>0</v>
      </c>
      <c r="G566" s="24">
        <f t="shared" si="401"/>
        <v>0</v>
      </c>
      <c r="H566" s="25">
        <f t="shared" si="401"/>
        <v>0</v>
      </c>
      <c r="I566" s="3">
        <f t="shared" si="372"/>
        <v>0</v>
      </c>
    </row>
    <row r="567" spans="1:11" s="2" customFormat="1" hidden="1" x14ac:dyDescent="0.2">
      <c r="A567" s="82" t="s">
        <v>1</v>
      </c>
      <c r="B567" s="63"/>
      <c r="C567" s="24"/>
      <c r="D567" s="24"/>
      <c r="E567" s="24"/>
      <c r="F567" s="24"/>
      <c r="G567" s="24"/>
      <c r="H567" s="25"/>
      <c r="I567" s="3">
        <f t="shared" si="372"/>
        <v>0</v>
      </c>
    </row>
    <row r="568" spans="1:11" s="2" customFormat="1" hidden="1" x14ac:dyDescent="0.2">
      <c r="A568" s="32" t="s">
        <v>36</v>
      </c>
      <c r="B568" s="59"/>
      <c r="C568" s="24">
        <v>0</v>
      </c>
      <c r="D568" s="24">
        <f t="shared" ref="D568:H568" si="402">D570+D571+D572-D569</f>
        <v>0</v>
      </c>
      <c r="E568" s="24">
        <f t="shared" si="402"/>
        <v>0</v>
      </c>
      <c r="F568" s="24">
        <f t="shared" si="402"/>
        <v>0</v>
      </c>
      <c r="G568" s="24">
        <f t="shared" si="402"/>
        <v>0</v>
      </c>
      <c r="H568" s="25">
        <f t="shared" si="402"/>
        <v>0</v>
      </c>
      <c r="I568" s="3">
        <f t="shared" si="372"/>
        <v>0</v>
      </c>
    </row>
    <row r="569" spans="1:11" s="2" customFormat="1" hidden="1" x14ac:dyDescent="0.2">
      <c r="A569" s="32" t="s">
        <v>37</v>
      </c>
      <c r="B569" s="59"/>
      <c r="C569" s="24"/>
      <c r="D569" s="24"/>
      <c r="E569" s="24">
        <f t="shared" ref="E569:E572" si="403">C569+D569</f>
        <v>0</v>
      </c>
      <c r="F569" s="24"/>
      <c r="G569" s="24"/>
      <c r="H569" s="25"/>
      <c r="I569" s="3">
        <f t="shared" si="372"/>
        <v>0</v>
      </c>
    </row>
    <row r="570" spans="1:11" s="2" customFormat="1" hidden="1" x14ac:dyDescent="0.2">
      <c r="A570" s="20" t="s">
        <v>38</v>
      </c>
      <c r="B570" s="61" t="s">
        <v>51</v>
      </c>
      <c r="C570" s="21"/>
      <c r="D570" s="21"/>
      <c r="E570" s="21">
        <f t="shared" si="403"/>
        <v>0</v>
      </c>
      <c r="F570" s="21"/>
      <c r="G570" s="21"/>
      <c r="H570" s="22"/>
      <c r="I570" s="3">
        <f t="shared" si="372"/>
        <v>0</v>
      </c>
      <c r="K570" s="2">
        <v>0.15</v>
      </c>
    </row>
    <row r="571" spans="1:11" s="2" customFormat="1" hidden="1" x14ac:dyDescent="0.2">
      <c r="A571" s="20" t="s">
        <v>40</v>
      </c>
      <c r="B571" s="61" t="s">
        <v>52</v>
      </c>
      <c r="C571" s="21"/>
      <c r="D571" s="21"/>
      <c r="E571" s="21">
        <f t="shared" si="403"/>
        <v>0</v>
      </c>
      <c r="F571" s="21"/>
      <c r="G571" s="21"/>
      <c r="H571" s="22"/>
      <c r="I571" s="3">
        <f t="shared" si="372"/>
        <v>0</v>
      </c>
      <c r="K571" s="2">
        <v>0.85</v>
      </c>
    </row>
    <row r="572" spans="1:11" s="2" customFormat="1" hidden="1" x14ac:dyDescent="0.2">
      <c r="A572" s="20" t="s">
        <v>42</v>
      </c>
      <c r="B572" s="61" t="s">
        <v>53</v>
      </c>
      <c r="C572" s="21"/>
      <c r="D572" s="21"/>
      <c r="E572" s="21">
        <f t="shared" si="403"/>
        <v>0</v>
      </c>
      <c r="F572" s="21"/>
      <c r="G572" s="21"/>
      <c r="H572" s="22"/>
      <c r="I572" s="3">
        <f t="shared" si="372"/>
        <v>0</v>
      </c>
    </row>
    <row r="573" spans="1:11" s="2" customFormat="1" hidden="1" x14ac:dyDescent="0.2">
      <c r="A573" s="83"/>
      <c r="B573" s="95"/>
      <c r="C573" s="21"/>
      <c r="D573" s="21"/>
      <c r="E573" s="21"/>
      <c r="F573" s="21"/>
      <c r="G573" s="21"/>
      <c r="H573" s="22"/>
      <c r="I573" s="3">
        <f t="shared" ref="I573:I576" si="404">SUM(E573:H573)</f>
        <v>0</v>
      </c>
    </row>
    <row r="574" spans="1:11" s="2" customFormat="1" hidden="1" x14ac:dyDescent="0.2">
      <c r="A574" s="26" t="s">
        <v>54</v>
      </c>
      <c r="B574" s="63" t="s">
        <v>55</v>
      </c>
      <c r="C574" s="24">
        <v>0</v>
      </c>
      <c r="D574" s="24"/>
      <c r="E574" s="24">
        <f>C574+D574</f>
        <v>0</v>
      </c>
      <c r="F574" s="24"/>
      <c r="G574" s="24"/>
      <c r="H574" s="25"/>
      <c r="I574" s="3">
        <f t="shared" si="404"/>
        <v>0</v>
      </c>
    </row>
    <row r="575" spans="1:11" s="2" customFormat="1" hidden="1" x14ac:dyDescent="0.2">
      <c r="A575" s="83"/>
      <c r="B575" s="95"/>
      <c r="C575" s="21"/>
      <c r="D575" s="21"/>
      <c r="E575" s="21"/>
      <c r="F575" s="21"/>
      <c r="G575" s="21"/>
      <c r="H575" s="22"/>
      <c r="I575" s="3">
        <f t="shared" si="404"/>
        <v>0</v>
      </c>
    </row>
    <row r="576" spans="1:11" s="2" customFormat="1" hidden="1" x14ac:dyDescent="0.2">
      <c r="A576" s="26" t="s">
        <v>56</v>
      </c>
      <c r="B576" s="63"/>
      <c r="C576" s="24">
        <f t="shared" ref="C576:H576" si="405">C529-C547</f>
        <v>0</v>
      </c>
      <c r="D576" s="24">
        <f t="shared" si="405"/>
        <v>0</v>
      </c>
      <c r="E576" s="24">
        <f t="shared" si="405"/>
        <v>0</v>
      </c>
      <c r="F576" s="24">
        <f t="shared" si="405"/>
        <v>0</v>
      </c>
      <c r="G576" s="24">
        <f t="shared" si="405"/>
        <v>0</v>
      </c>
      <c r="H576" s="25">
        <f t="shared" si="405"/>
        <v>0</v>
      </c>
      <c r="I576" s="3">
        <f t="shared" si="404"/>
        <v>0</v>
      </c>
    </row>
    <row r="577" spans="1:11" s="2" customFormat="1" hidden="1" x14ac:dyDescent="0.2">
      <c r="A577" s="81"/>
      <c r="B577" s="95"/>
      <c r="C577" s="21"/>
      <c r="D577" s="21"/>
      <c r="E577" s="21"/>
      <c r="F577" s="21"/>
      <c r="G577" s="21"/>
      <c r="H577" s="22"/>
      <c r="I577" s="3">
        <f t="shared" ref="I577" si="406">SUM(E577:H577)</f>
        <v>0</v>
      </c>
    </row>
    <row r="578" spans="1:11" s="142" customFormat="1" x14ac:dyDescent="0.2">
      <c r="A578" s="152" t="s">
        <v>99</v>
      </c>
      <c r="B578" s="153"/>
      <c r="C578" s="154">
        <f t="shared" ref="C578:H578" si="407">C579</f>
        <v>500</v>
      </c>
      <c r="D578" s="154">
        <f t="shared" si="407"/>
        <v>0</v>
      </c>
      <c r="E578" s="154">
        <f t="shared" si="407"/>
        <v>500</v>
      </c>
      <c r="F578" s="154">
        <f t="shared" si="407"/>
        <v>0</v>
      </c>
      <c r="G578" s="154">
        <f t="shared" si="407"/>
        <v>0</v>
      </c>
      <c r="H578" s="155">
        <f t="shared" si="407"/>
        <v>0</v>
      </c>
      <c r="I578" s="137">
        <f t="shared" ref="I578" si="408">SUM(E578:H578)</f>
        <v>500</v>
      </c>
    </row>
    <row r="579" spans="1:11" x14ac:dyDescent="0.2">
      <c r="A579" s="148" t="s">
        <v>61</v>
      </c>
      <c r="B579" s="149"/>
      <c r="C579" s="150">
        <f t="shared" ref="C579:H579" si="409">SUM(C580,C581,C582,C583)</f>
        <v>500</v>
      </c>
      <c r="D579" s="150">
        <f t="shared" si="409"/>
        <v>0</v>
      </c>
      <c r="E579" s="150">
        <f t="shared" si="409"/>
        <v>500</v>
      </c>
      <c r="F579" s="150">
        <f t="shared" si="409"/>
        <v>0</v>
      </c>
      <c r="G579" s="150">
        <f t="shared" si="409"/>
        <v>0</v>
      </c>
      <c r="H579" s="151">
        <f t="shared" si="409"/>
        <v>0</v>
      </c>
      <c r="I579" s="119">
        <f t="shared" ref="I579:I621" si="410">SUM(E579:H579)</f>
        <v>500</v>
      </c>
    </row>
    <row r="580" spans="1:11" x14ac:dyDescent="0.2">
      <c r="A580" s="20" t="s">
        <v>6</v>
      </c>
      <c r="B580" s="48"/>
      <c r="C580" s="101">
        <v>110</v>
      </c>
      <c r="D580" s="101"/>
      <c r="E580" s="101">
        <f t="shared" ref="E580:E582" si="411">C580+D580</f>
        <v>110</v>
      </c>
      <c r="F580" s="101"/>
      <c r="G580" s="101"/>
      <c r="H580" s="143"/>
      <c r="I580" s="119">
        <f t="shared" si="410"/>
        <v>110</v>
      </c>
    </row>
    <row r="581" spans="1:11" s="2" customFormat="1" hidden="1" x14ac:dyDescent="0.2">
      <c r="A581" s="20" t="s">
        <v>7</v>
      </c>
      <c r="B581" s="94"/>
      <c r="C581" s="21">
        <v>0</v>
      </c>
      <c r="D581" s="21"/>
      <c r="E581" s="21">
        <f t="shared" si="411"/>
        <v>0</v>
      </c>
      <c r="F581" s="21"/>
      <c r="G581" s="21"/>
      <c r="H581" s="22"/>
      <c r="I581" s="3">
        <f t="shared" si="410"/>
        <v>0</v>
      </c>
      <c r="J581" s="2">
        <v>0.98</v>
      </c>
    </row>
    <row r="582" spans="1:11" ht="38.25" x14ac:dyDescent="0.2">
      <c r="A582" s="20" t="s">
        <v>8</v>
      </c>
      <c r="B582" s="48">
        <v>420269</v>
      </c>
      <c r="C582" s="101">
        <f>ROUND(390*K582,1)</f>
        <v>51.7</v>
      </c>
      <c r="D582" s="101"/>
      <c r="E582" s="101">
        <f t="shared" si="411"/>
        <v>51.7</v>
      </c>
      <c r="F582" s="101"/>
      <c r="G582" s="101"/>
      <c r="H582" s="143"/>
      <c r="I582" s="119">
        <f t="shared" si="410"/>
        <v>51.7</v>
      </c>
      <c r="J582" s="117">
        <v>0.13</v>
      </c>
      <c r="K582" s="117">
        <f>J582/J581</f>
        <v>0.1326530612244898</v>
      </c>
    </row>
    <row r="583" spans="1:11" ht="25.5" x14ac:dyDescent="0.2">
      <c r="A583" s="23" t="s">
        <v>9</v>
      </c>
      <c r="B583" s="49" t="s">
        <v>10</v>
      </c>
      <c r="C583" s="24">
        <f>SUM(C584,C588,C592)</f>
        <v>338.3</v>
      </c>
      <c r="D583" s="24">
        <f t="shared" ref="D583" si="412">SUM(D584,D588,D592)</f>
        <v>0</v>
      </c>
      <c r="E583" s="24">
        <f t="shared" ref="E583" si="413">SUM(E584,E588,E592)</f>
        <v>338.3</v>
      </c>
      <c r="F583" s="24">
        <f t="shared" ref="F583" si="414">SUM(F584,F588,F592)</f>
        <v>0</v>
      </c>
      <c r="G583" s="24">
        <f t="shared" ref="G583" si="415">SUM(G584,G588,G592)</f>
        <v>0</v>
      </c>
      <c r="H583" s="25">
        <f t="shared" ref="H583" si="416">SUM(H584,H588,H592)</f>
        <v>0</v>
      </c>
      <c r="I583" s="119">
        <f t="shared" si="410"/>
        <v>338.3</v>
      </c>
    </row>
    <row r="584" spans="1:11" s="2" customFormat="1" hidden="1" x14ac:dyDescent="0.2">
      <c r="A584" s="26" t="s">
        <v>11</v>
      </c>
      <c r="B584" s="50" t="s">
        <v>12</v>
      </c>
      <c r="C584" s="24">
        <f>SUM(C585:C587)</f>
        <v>0</v>
      </c>
      <c r="D584" s="24">
        <f t="shared" ref="D584" si="417">SUM(D585:D587)</f>
        <v>0</v>
      </c>
      <c r="E584" s="24">
        <f t="shared" ref="E584" si="418">SUM(E585:E587)</f>
        <v>0</v>
      </c>
      <c r="F584" s="24">
        <f t="shared" ref="F584" si="419">SUM(F585:F587)</f>
        <v>0</v>
      </c>
      <c r="G584" s="24">
        <f t="shared" ref="G584" si="420">SUM(G585:G587)</f>
        <v>0</v>
      </c>
      <c r="H584" s="25">
        <f t="shared" ref="H584" si="421">SUM(H585:H587)</f>
        <v>0</v>
      </c>
      <c r="I584" s="3">
        <f t="shared" si="410"/>
        <v>0</v>
      </c>
    </row>
    <row r="585" spans="1:11" s="2" customFormat="1" hidden="1" x14ac:dyDescent="0.2">
      <c r="A585" s="27" t="s">
        <v>13</v>
      </c>
      <c r="B585" s="51" t="s">
        <v>14</v>
      </c>
      <c r="C585" s="21">
        <v>0</v>
      </c>
      <c r="D585" s="21"/>
      <c r="E585" s="21">
        <f t="shared" ref="E585:E587" si="422">C585+D585</f>
        <v>0</v>
      </c>
      <c r="F585" s="21"/>
      <c r="G585" s="21"/>
      <c r="H585" s="22"/>
      <c r="I585" s="3">
        <f t="shared" si="410"/>
        <v>0</v>
      </c>
    </row>
    <row r="586" spans="1:11" s="2" customFormat="1" hidden="1" x14ac:dyDescent="0.2">
      <c r="A586" s="27" t="s">
        <v>15</v>
      </c>
      <c r="B586" s="52" t="s">
        <v>16</v>
      </c>
      <c r="C586" s="21">
        <v>0</v>
      </c>
      <c r="D586" s="21"/>
      <c r="E586" s="21">
        <f t="shared" si="422"/>
        <v>0</v>
      </c>
      <c r="F586" s="21"/>
      <c r="G586" s="21"/>
      <c r="H586" s="22"/>
      <c r="I586" s="3">
        <f t="shared" si="410"/>
        <v>0</v>
      </c>
    </row>
    <row r="587" spans="1:11" s="2" customFormat="1" hidden="1" x14ac:dyDescent="0.2">
      <c r="A587" s="27" t="s">
        <v>17</v>
      </c>
      <c r="B587" s="52" t="s">
        <v>18</v>
      </c>
      <c r="C587" s="21">
        <v>0</v>
      </c>
      <c r="D587" s="21"/>
      <c r="E587" s="21">
        <f t="shared" si="422"/>
        <v>0</v>
      </c>
      <c r="F587" s="21"/>
      <c r="G587" s="21"/>
      <c r="H587" s="22"/>
      <c r="I587" s="3">
        <f t="shared" si="410"/>
        <v>0</v>
      </c>
    </row>
    <row r="588" spans="1:11" x14ac:dyDescent="0.2">
      <c r="A588" s="26" t="s">
        <v>19</v>
      </c>
      <c r="B588" s="53" t="s">
        <v>20</v>
      </c>
      <c r="C588" s="24">
        <f>SUM(C589:C591)</f>
        <v>338.3</v>
      </c>
      <c r="D588" s="24">
        <f t="shared" ref="D588" si="423">SUM(D589:D591)</f>
        <v>0</v>
      </c>
      <c r="E588" s="24">
        <f t="shared" ref="E588" si="424">SUM(E589:E591)</f>
        <v>338.3</v>
      </c>
      <c r="F588" s="24">
        <f t="shared" ref="F588" si="425">SUM(F589:F591)</f>
        <v>0</v>
      </c>
      <c r="G588" s="24">
        <f t="shared" ref="G588" si="426">SUM(G589:G591)</f>
        <v>0</v>
      </c>
      <c r="H588" s="25">
        <f t="shared" ref="H588" si="427">SUM(H589:H591)</f>
        <v>0</v>
      </c>
      <c r="I588" s="119">
        <f t="shared" si="410"/>
        <v>338.3</v>
      </c>
    </row>
    <row r="589" spans="1:11" x14ac:dyDescent="0.2">
      <c r="A589" s="27" t="s">
        <v>13</v>
      </c>
      <c r="B589" s="52" t="s">
        <v>21</v>
      </c>
      <c r="C589" s="101">
        <f>ROUND(390*K589,1)</f>
        <v>338.3</v>
      </c>
      <c r="D589" s="101"/>
      <c r="E589" s="101">
        <f t="shared" ref="E589:E591" si="428">C589+D589</f>
        <v>338.3</v>
      </c>
      <c r="F589" s="101"/>
      <c r="G589" s="101"/>
      <c r="H589" s="143"/>
      <c r="I589" s="119">
        <f t="shared" si="410"/>
        <v>338.3</v>
      </c>
      <c r="J589" s="117">
        <v>0.85</v>
      </c>
      <c r="K589" s="117">
        <f>J589/J581</f>
        <v>0.86734693877551017</v>
      </c>
    </row>
    <row r="590" spans="1:11" s="2" customFormat="1" hidden="1" x14ac:dyDescent="0.2">
      <c r="A590" s="27" t="s">
        <v>15</v>
      </c>
      <c r="B590" s="52" t="s">
        <v>22</v>
      </c>
      <c r="C590" s="21"/>
      <c r="D590" s="21"/>
      <c r="E590" s="21">
        <f t="shared" si="428"/>
        <v>0</v>
      </c>
      <c r="F590" s="21"/>
      <c r="G590" s="21"/>
      <c r="H590" s="22"/>
      <c r="I590" s="3">
        <f t="shared" si="410"/>
        <v>0</v>
      </c>
    </row>
    <row r="591" spans="1:11" s="2" customFormat="1" hidden="1" x14ac:dyDescent="0.2">
      <c r="A591" s="27" t="s">
        <v>17</v>
      </c>
      <c r="B591" s="52" t="s">
        <v>23</v>
      </c>
      <c r="C591" s="21">
        <v>0</v>
      </c>
      <c r="D591" s="21"/>
      <c r="E591" s="21">
        <f t="shared" si="428"/>
        <v>0</v>
      </c>
      <c r="F591" s="21"/>
      <c r="G591" s="21"/>
      <c r="H591" s="22"/>
      <c r="I591" s="3">
        <f t="shared" si="410"/>
        <v>0</v>
      </c>
    </row>
    <row r="592" spans="1:11" s="2" customFormat="1" hidden="1" x14ac:dyDescent="0.2">
      <c r="A592" s="26" t="s">
        <v>24</v>
      </c>
      <c r="B592" s="53" t="s">
        <v>25</v>
      </c>
      <c r="C592" s="24">
        <f>SUM(C593:C595)</f>
        <v>0</v>
      </c>
      <c r="D592" s="24">
        <v>0</v>
      </c>
      <c r="E592" s="24">
        <v>0</v>
      </c>
      <c r="F592" s="24">
        <v>0</v>
      </c>
      <c r="G592" s="24">
        <v>0</v>
      </c>
      <c r="H592" s="25">
        <v>0</v>
      </c>
      <c r="I592" s="3">
        <f t="shared" si="410"/>
        <v>0</v>
      </c>
    </row>
    <row r="593" spans="1:11" s="2" customFormat="1" hidden="1" x14ac:dyDescent="0.2">
      <c r="A593" s="27" t="s">
        <v>13</v>
      </c>
      <c r="B593" s="52" t="s">
        <v>26</v>
      </c>
      <c r="C593" s="21">
        <v>0</v>
      </c>
      <c r="D593" s="21"/>
      <c r="E593" s="21">
        <f t="shared" ref="E593:E595" si="429">C593+D593</f>
        <v>0</v>
      </c>
      <c r="F593" s="21"/>
      <c r="G593" s="21"/>
      <c r="H593" s="22"/>
      <c r="I593" s="3">
        <f t="shared" si="410"/>
        <v>0</v>
      </c>
    </row>
    <row r="594" spans="1:11" s="2" customFormat="1" hidden="1" x14ac:dyDescent="0.2">
      <c r="A594" s="27" t="s">
        <v>15</v>
      </c>
      <c r="B594" s="52" t="s">
        <v>27</v>
      </c>
      <c r="C594" s="21">
        <v>0</v>
      </c>
      <c r="D594" s="21"/>
      <c r="E594" s="21">
        <f t="shared" si="429"/>
        <v>0</v>
      </c>
      <c r="F594" s="21"/>
      <c r="G594" s="21"/>
      <c r="H594" s="22"/>
      <c r="I594" s="3">
        <f t="shared" si="410"/>
        <v>0</v>
      </c>
    </row>
    <row r="595" spans="1:11" s="2" customFormat="1" hidden="1" x14ac:dyDescent="0.2">
      <c r="A595" s="27" t="s">
        <v>17</v>
      </c>
      <c r="B595" s="52" t="s">
        <v>28</v>
      </c>
      <c r="C595" s="21">
        <v>0</v>
      </c>
      <c r="D595" s="21"/>
      <c r="E595" s="21">
        <f t="shared" si="429"/>
        <v>0</v>
      </c>
      <c r="F595" s="21"/>
      <c r="G595" s="21"/>
      <c r="H595" s="22"/>
      <c r="I595" s="3">
        <f t="shared" si="410"/>
        <v>0</v>
      </c>
    </row>
    <row r="596" spans="1:11" x14ac:dyDescent="0.2">
      <c r="A596" s="148" t="s">
        <v>80</v>
      </c>
      <c r="B596" s="149"/>
      <c r="C596" s="150">
        <f t="shared" ref="C596:H596" si="430">SUM(C597,C600,C623)</f>
        <v>500</v>
      </c>
      <c r="D596" s="150">
        <f t="shared" si="430"/>
        <v>0</v>
      </c>
      <c r="E596" s="150">
        <f t="shared" si="430"/>
        <v>500</v>
      </c>
      <c r="F596" s="150">
        <f t="shared" si="430"/>
        <v>0</v>
      </c>
      <c r="G596" s="150">
        <f t="shared" si="430"/>
        <v>0</v>
      </c>
      <c r="H596" s="151">
        <f t="shared" si="430"/>
        <v>0</v>
      </c>
      <c r="I596" s="119">
        <f t="shared" si="410"/>
        <v>500</v>
      </c>
    </row>
    <row r="597" spans="1:11" s="2" customFormat="1" hidden="1" x14ac:dyDescent="0.2">
      <c r="A597" s="31" t="s">
        <v>30</v>
      </c>
      <c r="B597" s="55">
        <v>20</v>
      </c>
      <c r="C597" s="24">
        <v>0</v>
      </c>
      <c r="D597" s="24">
        <f t="shared" ref="D597:H597" si="431">SUM(D598)</f>
        <v>0</v>
      </c>
      <c r="E597" s="24">
        <f t="shared" si="431"/>
        <v>0</v>
      </c>
      <c r="F597" s="24">
        <f t="shared" si="431"/>
        <v>0</v>
      </c>
      <c r="G597" s="24">
        <f t="shared" si="431"/>
        <v>0</v>
      </c>
      <c r="H597" s="25">
        <f t="shared" si="431"/>
        <v>0</v>
      </c>
      <c r="I597" s="3">
        <f t="shared" si="410"/>
        <v>0</v>
      </c>
    </row>
    <row r="598" spans="1:11" s="2" customFormat="1" hidden="1" x14ac:dyDescent="0.2">
      <c r="A598" s="27" t="s">
        <v>31</v>
      </c>
      <c r="B598" s="56" t="s">
        <v>32</v>
      </c>
      <c r="C598" s="21">
        <v>0</v>
      </c>
      <c r="D598" s="21"/>
      <c r="E598" s="21">
        <f>C598+D598</f>
        <v>0</v>
      </c>
      <c r="F598" s="21"/>
      <c r="G598" s="21"/>
      <c r="H598" s="22"/>
      <c r="I598" s="3">
        <f t="shared" si="410"/>
        <v>0</v>
      </c>
    </row>
    <row r="599" spans="1:11" s="2" customFormat="1" hidden="1" x14ac:dyDescent="0.2">
      <c r="A599" s="27"/>
      <c r="B599" s="51"/>
      <c r="C599" s="21"/>
      <c r="D599" s="21"/>
      <c r="E599" s="21"/>
      <c r="F599" s="21"/>
      <c r="G599" s="21"/>
      <c r="H599" s="22"/>
      <c r="I599" s="3">
        <f t="shared" si="410"/>
        <v>0</v>
      </c>
    </row>
    <row r="600" spans="1:11" ht="25.5" x14ac:dyDescent="0.2">
      <c r="A600" s="31" t="s">
        <v>33</v>
      </c>
      <c r="B600" s="57">
        <v>58</v>
      </c>
      <c r="C600" s="24">
        <f>SUM(C601,C608,C615)</f>
        <v>500</v>
      </c>
      <c r="D600" s="24">
        <f t="shared" ref="D600:H600" si="432">SUM(D601,D608,D615)</f>
        <v>0</v>
      </c>
      <c r="E600" s="24">
        <f t="shared" si="432"/>
        <v>500</v>
      </c>
      <c r="F600" s="24">
        <f t="shared" si="432"/>
        <v>0</v>
      </c>
      <c r="G600" s="24">
        <f t="shared" si="432"/>
        <v>0</v>
      </c>
      <c r="H600" s="25">
        <f t="shared" si="432"/>
        <v>0</v>
      </c>
      <c r="I600" s="119">
        <f t="shared" si="410"/>
        <v>500</v>
      </c>
    </row>
    <row r="601" spans="1:11" s="2" customFormat="1" hidden="1" x14ac:dyDescent="0.2">
      <c r="A601" s="31" t="s">
        <v>34</v>
      </c>
      <c r="B601" s="58" t="s">
        <v>35</v>
      </c>
      <c r="C601" s="24">
        <f t="shared" ref="C601:H601" si="433">SUM(C605,C606,C607)</f>
        <v>0</v>
      </c>
      <c r="D601" s="24">
        <f t="shared" si="433"/>
        <v>0</v>
      </c>
      <c r="E601" s="24">
        <f t="shared" si="433"/>
        <v>0</v>
      </c>
      <c r="F601" s="24">
        <f t="shared" si="433"/>
        <v>0</v>
      </c>
      <c r="G601" s="24">
        <f t="shared" si="433"/>
        <v>0</v>
      </c>
      <c r="H601" s="25">
        <f t="shared" si="433"/>
        <v>0</v>
      </c>
      <c r="I601" s="3">
        <f t="shared" si="410"/>
        <v>0</v>
      </c>
    </row>
    <row r="602" spans="1:11" s="2" customFormat="1" hidden="1" x14ac:dyDescent="0.2">
      <c r="A602" s="32" t="s">
        <v>1</v>
      </c>
      <c r="B602" s="59"/>
      <c r="C602" s="24"/>
      <c r="D602" s="24"/>
      <c r="E602" s="24"/>
      <c r="F602" s="24"/>
      <c r="G602" s="24"/>
      <c r="H602" s="25"/>
      <c r="I602" s="3">
        <f t="shared" si="410"/>
        <v>0</v>
      </c>
    </row>
    <row r="603" spans="1:11" s="2" customFormat="1" hidden="1" x14ac:dyDescent="0.2">
      <c r="A603" s="32" t="s">
        <v>36</v>
      </c>
      <c r="B603" s="59"/>
      <c r="C603" s="24">
        <v>0</v>
      </c>
      <c r="D603" s="24">
        <f t="shared" ref="D603:H603" si="434">D605+D606+D607-D604</f>
        <v>0</v>
      </c>
      <c r="E603" s="24">
        <f t="shared" si="434"/>
        <v>0</v>
      </c>
      <c r="F603" s="24">
        <f t="shared" si="434"/>
        <v>0</v>
      </c>
      <c r="G603" s="24">
        <f t="shared" si="434"/>
        <v>0</v>
      </c>
      <c r="H603" s="25">
        <f t="shared" si="434"/>
        <v>0</v>
      </c>
      <c r="I603" s="3">
        <f t="shared" si="410"/>
        <v>0</v>
      </c>
    </row>
    <row r="604" spans="1:11" s="2" customFormat="1" hidden="1" x14ac:dyDescent="0.2">
      <c r="A604" s="32" t="s">
        <v>37</v>
      </c>
      <c r="B604" s="59"/>
      <c r="C604" s="24"/>
      <c r="D604" s="24"/>
      <c r="E604" s="24">
        <f t="shared" ref="E604:E607" si="435">C604+D604</f>
        <v>0</v>
      </c>
      <c r="F604" s="24"/>
      <c r="G604" s="24"/>
      <c r="H604" s="25"/>
      <c r="I604" s="3">
        <f t="shared" si="410"/>
        <v>0</v>
      </c>
    </row>
    <row r="605" spans="1:11" s="2" customFormat="1" hidden="1" x14ac:dyDescent="0.2">
      <c r="A605" s="20" t="s">
        <v>38</v>
      </c>
      <c r="B605" s="60" t="s">
        <v>39</v>
      </c>
      <c r="C605" s="21"/>
      <c r="D605" s="21"/>
      <c r="E605" s="21">
        <f t="shared" si="435"/>
        <v>0</v>
      </c>
      <c r="F605" s="21"/>
      <c r="G605" s="21"/>
      <c r="H605" s="22"/>
      <c r="I605" s="3">
        <f t="shared" si="410"/>
        <v>0</v>
      </c>
      <c r="K605" s="2">
        <v>0.15</v>
      </c>
    </row>
    <row r="606" spans="1:11" s="2" customFormat="1" hidden="1" x14ac:dyDescent="0.2">
      <c r="A606" s="20" t="s">
        <v>40</v>
      </c>
      <c r="B606" s="60" t="s">
        <v>41</v>
      </c>
      <c r="C606" s="21"/>
      <c r="D606" s="21"/>
      <c r="E606" s="21">
        <f t="shared" si="435"/>
        <v>0</v>
      </c>
      <c r="F606" s="21"/>
      <c r="G606" s="21"/>
      <c r="H606" s="22"/>
      <c r="I606" s="3">
        <f t="shared" si="410"/>
        <v>0</v>
      </c>
      <c r="K606" s="2">
        <v>0.85</v>
      </c>
    </row>
    <row r="607" spans="1:11" s="2" customFormat="1" hidden="1" x14ac:dyDescent="0.2">
      <c r="A607" s="20" t="s">
        <v>42</v>
      </c>
      <c r="B607" s="61" t="s">
        <v>43</v>
      </c>
      <c r="C607" s="21"/>
      <c r="D607" s="21"/>
      <c r="E607" s="21">
        <f t="shared" si="435"/>
        <v>0</v>
      </c>
      <c r="F607" s="21"/>
      <c r="G607" s="21"/>
      <c r="H607" s="22"/>
      <c r="I607" s="3">
        <f t="shared" si="410"/>
        <v>0</v>
      </c>
    </row>
    <row r="608" spans="1:11" x14ac:dyDescent="0.2">
      <c r="A608" s="31" t="s">
        <v>44</v>
      </c>
      <c r="B608" s="62" t="s">
        <v>45</v>
      </c>
      <c r="C608" s="24">
        <f t="shared" ref="C608:H608" si="436">SUM(C612,C613,C614)</f>
        <v>500</v>
      </c>
      <c r="D608" s="24">
        <f t="shared" si="436"/>
        <v>0</v>
      </c>
      <c r="E608" s="24">
        <f t="shared" si="436"/>
        <v>500</v>
      </c>
      <c r="F608" s="24">
        <f t="shared" si="436"/>
        <v>0</v>
      </c>
      <c r="G608" s="24">
        <f t="shared" si="436"/>
        <v>0</v>
      </c>
      <c r="H608" s="25">
        <f t="shared" si="436"/>
        <v>0</v>
      </c>
      <c r="I608" s="119">
        <f t="shared" si="410"/>
        <v>500</v>
      </c>
    </row>
    <row r="609" spans="1:11" s="2" customFormat="1" hidden="1" x14ac:dyDescent="0.2">
      <c r="A609" s="82" t="s">
        <v>1</v>
      </c>
      <c r="B609" s="62"/>
      <c r="C609" s="24"/>
      <c r="D609" s="24"/>
      <c r="E609" s="24"/>
      <c r="F609" s="24"/>
      <c r="G609" s="24"/>
      <c r="H609" s="25"/>
      <c r="I609" s="3">
        <f t="shared" si="410"/>
        <v>0</v>
      </c>
    </row>
    <row r="610" spans="1:11" x14ac:dyDescent="0.2">
      <c r="A610" s="32" t="s">
        <v>36</v>
      </c>
      <c r="B610" s="59"/>
      <c r="C610" s="24">
        <f t="shared" ref="C610:H610" si="437">C612+C613+C614-C611</f>
        <v>500</v>
      </c>
      <c r="D610" s="24">
        <f t="shared" si="437"/>
        <v>0</v>
      </c>
      <c r="E610" s="24">
        <f t="shared" si="437"/>
        <v>500</v>
      </c>
      <c r="F610" s="24">
        <f t="shared" si="437"/>
        <v>0</v>
      </c>
      <c r="G610" s="24">
        <f t="shared" si="437"/>
        <v>0</v>
      </c>
      <c r="H610" s="25">
        <f t="shared" si="437"/>
        <v>0</v>
      </c>
      <c r="I610" s="119">
        <f t="shared" si="410"/>
        <v>500</v>
      </c>
    </row>
    <row r="611" spans="1:11" s="2" customFormat="1" hidden="1" x14ac:dyDescent="0.2">
      <c r="A611" s="32" t="s">
        <v>37</v>
      </c>
      <c r="B611" s="59"/>
      <c r="C611" s="24"/>
      <c r="D611" s="24"/>
      <c r="E611" s="24">
        <f t="shared" ref="E611:E614" si="438">C611+D611</f>
        <v>0</v>
      </c>
      <c r="F611" s="24"/>
      <c r="G611" s="24"/>
      <c r="H611" s="25"/>
      <c r="I611" s="3">
        <f t="shared" si="410"/>
        <v>0</v>
      </c>
    </row>
    <row r="612" spans="1:11" x14ac:dyDescent="0.2">
      <c r="A612" s="20" t="s">
        <v>38</v>
      </c>
      <c r="B612" s="61" t="s">
        <v>46</v>
      </c>
      <c r="C612" s="101">
        <f>ROUND(500*K612,1)</f>
        <v>75</v>
      </c>
      <c r="D612" s="101"/>
      <c r="E612" s="101">
        <f t="shared" si="438"/>
        <v>75</v>
      </c>
      <c r="F612" s="101"/>
      <c r="G612" s="101"/>
      <c r="H612" s="143"/>
      <c r="I612" s="119">
        <f t="shared" si="410"/>
        <v>75</v>
      </c>
      <c r="K612" s="117">
        <v>0.15</v>
      </c>
    </row>
    <row r="613" spans="1:11" x14ac:dyDescent="0.2">
      <c r="A613" s="20" t="s">
        <v>40</v>
      </c>
      <c r="B613" s="61" t="s">
        <v>47</v>
      </c>
      <c r="C613" s="101">
        <f>ROUND(500*K613,1)</f>
        <v>425</v>
      </c>
      <c r="D613" s="101"/>
      <c r="E613" s="101">
        <f t="shared" si="438"/>
        <v>425</v>
      </c>
      <c r="F613" s="101"/>
      <c r="G613" s="101"/>
      <c r="H613" s="143"/>
      <c r="I613" s="119">
        <f t="shared" si="410"/>
        <v>425</v>
      </c>
      <c r="K613" s="117">
        <v>0.85</v>
      </c>
    </row>
    <row r="614" spans="1:11" s="2" customFormat="1" hidden="1" x14ac:dyDescent="0.2">
      <c r="A614" s="20" t="s">
        <v>42</v>
      </c>
      <c r="B614" s="61" t="s">
        <v>48</v>
      </c>
      <c r="C614" s="21"/>
      <c r="D614" s="21"/>
      <c r="E614" s="21">
        <f t="shared" si="438"/>
        <v>0</v>
      </c>
      <c r="F614" s="21"/>
      <c r="G614" s="21"/>
      <c r="H614" s="22"/>
      <c r="I614" s="3">
        <f t="shared" si="410"/>
        <v>0</v>
      </c>
    </row>
    <row r="615" spans="1:11" s="2" customFormat="1" hidden="1" x14ac:dyDescent="0.2">
      <c r="A615" s="31" t="s">
        <v>49</v>
      </c>
      <c r="B615" s="63" t="s">
        <v>50</v>
      </c>
      <c r="C615" s="24">
        <f t="shared" ref="C615:H615" si="439">SUM(C619,C620,C621)</f>
        <v>0</v>
      </c>
      <c r="D615" s="24">
        <f t="shared" si="439"/>
        <v>0</v>
      </c>
      <c r="E615" s="24">
        <f t="shared" si="439"/>
        <v>0</v>
      </c>
      <c r="F615" s="24">
        <f t="shared" si="439"/>
        <v>0</v>
      </c>
      <c r="G615" s="24">
        <f t="shared" si="439"/>
        <v>0</v>
      </c>
      <c r="H615" s="25">
        <f t="shared" si="439"/>
        <v>0</v>
      </c>
      <c r="I615" s="3">
        <f t="shared" si="410"/>
        <v>0</v>
      </c>
    </row>
    <row r="616" spans="1:11" s="2" customFormat="1" hidden="1" x14ac:dyDescent="0.2">
      <c r="A616" s="82" t="s">
        <v>1</v>
      </c>
      <c r="B616" s="63"/>
      <c r="C616" s="24"/>
      <c r="D616" s="24"/>
      <c r="E616" s="24"/>
      <c r="F616" s="24"/>
      <c r="G616" s="24"/>
      <c r="H616" s="25"/>
      <c r="I616" s="3">
        <f t="shared" si="410"/>
        <v>0</v>
      </c>
    </row>
    <row r="617" spans="1:11" s="2" customFormat="1" hidden="1" x14ac:dyDescent="0.2">
      <c r="A617" s="32" t="s">
        <v>36</v>
      </c>
      <c r="B617" s="59"/>
      <c r="C617" s="24">
        <v>0</v>
      </c>
      <c r="D617" s="24">
        <f t="shared" ref="D617:H617" si="440">D619+D620+D621-D618</f>
        <v>0</v>
      </c>
      <c r="E617" s="24">
        <f t="shared" si="440"/>
        <v>0</v>
      </c>
      <c r="F617" s="24">
        <f t="shared" si="440"/>
        <v>0</v>
      </c>
      <c r="G617" s="24">
        <f t="shared" si="440"/>
        <v>0</v>
      </c>
      <c r="H617" s="25">
        <f t="shared" si="440"/>
        <v>0</v>
      </c>
      <c r="I617" s="3">
        <f t="shared" si="410"/>
        <v>0</v>
      </c>
    </row>
    <row r="618" spans="1:11" s="2" customFormat="1" hidden="1" x14ac:dyDescent="0.2">
      <c r="A618" s="32" t="s">
        <v>37</v>
      </c>
      <c r="B618" s="59"/>
      <c r="C618" s="24"/>
      <c r="D618" s="24"/>
      <c r="E618" s="24">
        <f t="shared" ref="E618:E621" si="441">C618+D618</f>
        <v>0</v>
      </c>
      <c r="F618" s="24"/>
      <c r="G618" s="24"/>
      <c r="H618" s="25"/>
      <c r="I618" s="3">
        <f t="shared" si="410"/>
        <v>0</v>
      </c>
    </row>
    <row r="619" spans="1:11" s="2" customFormat="1" hidden="1" x14ac:dyDescent="0.2">
      <c r="A619" s="20" t="s">
        <v>38</v>
      </c>
      <c r="B619" s="61" t="s">
        <v>51</v>
      </c>
      <c r="C619" s="21"/>
      <c r="D619" s="21"/>
      <c r="E619" s="21">
        <f t="shared" si="441"/>
        <v>0</v>
      </c>
      <c r="F619" s="21"/>
      <c r="G619" s="21"/>
      <c r="H619" s="22"/>
      <c r="I619" s="3">
        <f t="shared" si="410"/>
        <v>0</v>
      </c>
      <c r="K619" s="2">
        <v>0.15</v>
      </c>
    </row>
    <row r="620" spans="1:11" s="2" customFormat="1" hidden="1" x14ac:dyDescent="0.2">
      <c r="A620" s="20" t="s">
        <v>40</v>
      </c>
      <c r="B620" s="61" t="s">
        <v>52</v>
      </c>
      <c r="C620" s="21"/>
      <c r="D620" s="21"/>
      <c r="E620" s="21">
        <f t="shared" si="441"/>
        <v>0</v>
      </c>
      <c r="F620" s="21"/>
      <c r="G620" s="21"/>
      <c r="H620" s="22"/>
      <c r="I620" s="3">
        <f t="shared" si="410"/>
        <v>0</v>
      </c>
      <c r="K620" s="2">
        <v>0.85</v>
      </c>
    </row>
    <row r="621" spans="1:11" s="2" customFormat="1" hidden="1" x14ac:dyDescent="0.2">
      <c r="A621" s="20" t="s">
        <v>42</v>
      </c>
      <c r="B621" s="61" t="s">
        <v>53</v>
      </c>
      <c r="C621" s="21"/>
      <c r="D621" s="21"/>
      <c r="E621" s="21">
        <f t="shared" si="441"/>
        <v>0</v>
      </c>
      <c r="F621" s="21"/>
      <c r="G621" s="21"/>
      <c r="H621" s="22"/>
      <c r="I621" s="3">
        <f t="shared" si="410"/>
        <v>0</v>
      </c>
    </row>
    <row r="622" spans="1:11" s="2" customFormat="1" hidden="1" x14ac:dyDescent="0.2">
      <c r="A622" s="83"/>
      <c r="B622" s="95"/>
      <c r="C622" s="21"/>
      <c r="D622" s="21"/>
      <c r="E622" s="21"/>
      <c r="F622" s="21"/>
      <c r="G622" s="21"/>
      <c r="H622" s="22"/>
      <c r="I622" s="3">
        <f t="shared" ref="I622:I625" si="442">SUM(E622:H622)</f>
        <v>0</v>
      </c>
    </row>
    <row r="623" spans="1:11" s="2" customFormat="1" hidden="1" x14ac:dyDescent="0.2">
      <c r="A623" s="26" t="s">
        <v>54</v>
      </c>
      <c r="B623" s="63" t="s">
        <v>55</v>
      </c>
      <c r="C623" s="24">
        <v>0</v>
      </c>
      <c r="D623" s="24"/>
      <c r="E623" s="24">
        <f>C623+D623</f>
        <v>0</v>
      </c>
      <c r="F623" s="24"/>
      <c r="G623" s="24"/>
      <c r="H623" s="25"/>
      <c r="I623" s="3">
        <f t="shared" si="442"/>
        <v>0</v>
      </c>
    </row>
    <row r="624" spans="1:11" s="2" customFormat="1" hidden="1" x14ac:dyDescent="0.2">
      <c r="A624" s="83"/>
      <c r="B624" s="95"/>
      <c r="C624" s="21"/>
      <c r="D624" s="21"/>
      <c r="E624" s="21"/>
      <c r="F624" s="21"/>
      <c r="G624" s="21"/>
      <c r="H624" s="22"/>
      <c r="I624" s="3">
        <f t="shared" si="442"/>
        <v>0</v>
      </c>
    </row>
    <row r="625" spans="1:9" s="2" customFormat="1" hidden="1" x14ac:dyDescent="0.2">
      <c r="A625" s="26" t="s">
        <v>56</v>
      </c>
      <c r="B625" s="63"/>
      <c r="C625" s="24">
        <f t="shared" ref="C625:H625" si="443">C578-C596</f>
        <v>0</v>
      </c>
      <c r="D625" s="24">
        <f t="shared" si="443"/>
        <v>0</v>
      </c>
      <c r="E625" s="24">
        <f t="shared" si="443"/>
        <v>0</v>
      </c>
      <c r="F625" s="24">
        <f t="shared" si="443"/>
        <v>0</v>
      </c>
      <c r="G625" s="24">
        <f t="shared" si="443"/>
        <v>0</v>
      </c>
      <c r="H625" s="25">
        <f t="shared" si="443"/>
        <v>0</v>
      </c>
      <c r="I625" s="3">
        <f t="shared" si="442"/>
        <v>0</v>
      </c>
    </row>
    <row r="626" spans="1:9" s="2" customFormat="1" hidden="1" x14ac:dyDescent="0.2">
      <c r="A626" s="81"/>
      <c r="B626" s="95"/>
      <c r="C626" s="21"/>
      <c r="D626" s="21"/>
      <c r="E626" s="21"/>
      <c r="F626" s="21"/>
      <c r="G626" s="21"/>
      <c r="H626" s="22"/>
      <c r="I626" s="3">
        <f t="shared" ref="I626" si="444">SUM(E626:H626)</f>
        <v>0</v>
      </c>
    </row>
    <row r="627" spans="1:9" s="142" customFormat="1" x14ac:dyDescent="0.2">
      <c r="A627" s="144" t="s">
        <v>95</v>
      </c>
      <c r="B627" s="145" t="s">
        <v>29</v>
      </c>
      <c r="C627" s="146">
        <f t="shared" ref="C627" si="445">C657</f>
        <v>4678.7999999999993</v>
      </c>
      <c r="D627" s="146">
        <f t="shared" ref="D627:H627" si="446">D657</f>
        <v>0</v>
      </c>
      <c r="E627" s="146">
        <f t="shared" si="446"/>
        <v>4678.7999999999993</v>
      </c>
      <c r="F627" s="146">
        <f t="shared" si="446"/>
        <v>588.1</v>
      </c>
      <c r="G627" s="146">
        <f t="shared" si="446"/>
        <v>588.1</v>
      </c>
      <c r="H627" s="147">
        <f t="shared" si="446"/>
        <v>588.1</v>
      </c>
      <c r="I627" s="137">
        <f t="shared" ref="I627:I657" si="447">SUM(E627:H627)</f>
        <v>6443.1</v>
      </c>
    </row>
    <row r="628" spans="1:9" x14ac:dyDescent="0.2">
      <c r="A628" s="148" t="s">
        <v>80</v>
      </c>
      <c r="B628" s="149"/>
      <c r="C628" s="150">
        <f t="shared" ref="C628" si="448">SUM(C629,C632,C655)</f>
        <v>4678.8</v>
      </c>
      <c r="D628" s="150">
        <f t="shared" ref="D628:H628" si="449">SUM(D629,D632,D655)</f>
        <v>0</v>
      </c>
      <c r="E628" s="150">
        <f t="shared" si="449"/>
        <v>4678.8</v>
      </c>
      <c r="F628" s="150">
        <f t="shared" si="449"/>
        <v>588.1</v>
      </c>
      <c r="G628" s="150">
        <f t="shared" si="449"/>
        <v>588.1</v>
      </c>
      <c r="H628" s="151">
        <f t="shared" si="449"/>
        <v>588.1</v>
      </c>
      <c r="I628" s="119">
        <f t="shared" si="447"/>
        <v>6443.1000000000013</v>
      </c>
    </row>
    <row r="629" spans="1:9" x14ac:dyDescent="0.2">
      <c r="A629" s="31" t="s">
        <v>30</v>
      </c>
      <c r="B629" s="55">
        <v>20</v>
      </c>
      <c r="C629" s="24">
        <f t="shared" ref="C629:H629" si="450">SUM(C630)</f>
        <v>2</v>
      </c>
      <c r="D629" s="24">
        <f t="shared" si="450"/>
        <v>0</v>
      </c>
      <c r="E629" s="24">
        <f t="shared" si="450"/>
        <v>2</v>
      </c>
      <c r="F629" s="24">
        <f t="shared" si="450"/>
        <v>0</v>
      </c>
      <c r="G629" s="24">
        <f t="shared" si="450"/>
        <v>0</v>
      </c>
      <c r="H629" s="25">
        <f t="shared" si="450"/>
        <v>0</v>
      </c>
      <c r="I629" s="119">
        <f t="shared" si="447"/>
        <v>2</v>
      </c>
    </row>
    <row r="630" spans="1:9" x14ac:dyDescent="0.2">
      <c r="A630" s="27" t="s">
        <v>31</v>
      </c>
      <c r="B630" s="56" t="s">
        <v>32</v>
      </c>
      <c r="C630" s="101">
        <f>C677</f>
        <v>2</v>
      </c>
      <c r="D630" s="101">
        <f>D677</f>
        <v>0</v>
      </c>
      <c r="E630" s="101">
        <f>C630+D630</f>
        <v>2</v>
      </c>
      <c r="F630" s="101">
        <f t="shared" ref="F630:H630" si="451">F677</f>
        <v>0</v>
      </c>
      <c r="G630" s="101">
        <f t="shared" si="451"/>
        <v>0</v>
      </c>
      <c r="H630" s="143">
        <f t="shared" si="451"/>
        <v>0</v>
      </c>
      <c r="I630" s="119">
        <f t="shared" si="447"/>
        <v>2</v>
      </c>
    </row>
    <row r="631" spans="1:9" s="2" customFormat="1" hidden="1" x14ac:dyDescent="0.2">
      <c r="A631" s="27"/>
      <c r="B631" s="51"/>
      <c r="C631" s="21"/>
      <c r="D631" s="21"/>
      <c r="E631" s="21"/>
      <c r="F631" s="21"/>
      <c r="G631" s="21"/>
      <c r="H631" s="22"/>
      <c r="I631" s="3">
        <f t="shared" si="447"/>
        <v>0</v>
      </c>
    </row>
    <row r="632" spans="1:9" ht="25.5" x14ac:dyDescent="0.2">
      <c r="A632" s="31" t="s">
        <v>33</v>
      </c>
      <c r="B632" s="57">
        <v>58</v>
      </c>
      <c r="C632" s="24">
        <f t="shared" ref="C632" si="452">SUM(C633,C640,C647)</f>
        <v>4676.8</v>
      </c>
      <c r="D632" s="24">
        <f t="shared" ref="D632:H632" si="453">SUM(D633,D640,D647)</f>
        <v>0</v>
      </c>
      <c r="E632" s="24">
        <f t="shared" si="453"/>
        <v>4676.8</v>
      </c>
      <c r="F632" s="24">
        <f t="shared" si="453"/>
        <v>588.1</v>
      </c>
      <c r="G632" s="24">
        <f t="shared" si="453"/>
        <v>588.1</v>
      </c>
      <c r="H632" s="25">
        <f t="shared" si="453"/>
        <v>588.1</v>
      </c>
      <c r="I632" s="119">
        <f t="shared" si="447"/>
        <v>6441.1000000000013</v>
      </c>
    </row>
    <row r="633" spans="1:9" x14ac:dyDescent="0.2">
      <c r="A633" s="31" t="s">
        <v>34</v>
      </c>
      <c r="B633" s="58" t="s">
        <v>35</v>
      </c>
      <c r="C633" s="24">
        <f t="shared" ref="C633" si="454">SUM(C637,C638,C639)</f>
        <v>4676.8</v>
      </c>
      <c r="D633" s="24">
        <f t="shared" ref="D633:H633" si="455">SUM(D637,D638,D639)</f>
        <v>0</v>
      </c>
      <c r="E633" s="24">
        <f t="shared" si="455"/>
        <v>4676.8</v>
      </c>
      <c r="F633" s="24">
        <f t="shared" si="455"/>
        <v>588.1</v>
      </c>
      <c r="G633" s="24">
        <f t="shared" si="455"/>
        <v>588.1</v>
      </c>
      <c r="H633" s="25">
        <f t="shared" si="455"/>
        <v>588.1</v>
      </c>
      <c r="I633" s="119">
        <f t="shared" si="447"/>
        <v>6441.1000000000013</v>
      </c>
    </row>
    <row r="634" spans="1:9" s="2" customFormat="1" hidden="1" x14ac:dyDescent="0.2">
      <c r="A634" s="32" t="s">
        <v>1</v>
      </c>
      <c r="B634" s="59"/>
      <c r="C634" s="24"/>
      <c r="D634" s="24"/>
      <c r="E634" s="24"/>
      <c r="F634" s="24"/>
      <c r="G634" s="24"/>
      <c r="H634" s="25"/>
      <c r="I634" s="3">
        <f t="shared" si="447"/>
        <v>0</v>
      </c>
    </row>
    <row r="635" spans="1:9" x14ac:dyDescent="0.2">
      <c r="A635" s="32" t="s">
        <v>36</v>
      </c>
      <c r="B635" s="59"/>
      <c r="C635" s="24">
        <f t="shared" ref="C635" si="456">C637+C638+C639-C636</f>
        <v>629.70000000000027</v>
      </c>
      <c r="D635" s="24">
        <f t="shared" ref="D635:H635" si="457">D637+D638+D639-D636</f>
        <v>0</v>
      </c>
      <c r="E635" s="24">
        <f t="shared" si="457"/>
        <v>629.70000000000027</v>
      </c>
      <c r="F635" s="24">
        <f t="shared" si="457"/>
        <v>588.1</v>
      </c>
      <c r="G635" s="24">
        <f t="shared" si="457"/>
        <v>588.1</v>
      </c>
      <c r="H635" s="25">
        <f t="shared" si="457"/>
        <v>588.1</v>
      </c>
      <c r="I635" s="119">
        <f t="shared" si="447"/>
        <v>2394</v>
      </c>
    </row>
    <row r="636" spans="1:9" x14ac:dyDescent="0.2">
      <c r="A636" s="32" t="s">
        <v>37</v>
      </c>
      <c r="B636" s="59"/>
      <c r="C636" s="24">
        <f t="shared" ref="C636" si="458">C683</f>
        <v>4047.1</v>
      </c>
      <c r="D636" s="24">
        <f t="shared" ref="D636:H639" si="459">D683</f>
        <v>0</v>
      </c>
      <c r="E636" s="24">
        <f t="shared" si="459"/>
        <v>4047.1</v>
      </c>
      <c r="F636" s="24">
        <f>F683</f>
        <v>0</v>
      </c>
      <c r="G636" s="24">
        <f t="shared" si="459"/>
        <v>0</v>
      </c>
      <c r="H636" s="25">
        <f t="shared" si="459"/>
        <v>0</v>
      </c>
      <c r="I636" s="119">
        <f t="shared" si="447"/>
        <v>4047.1</v>
      </c>
    </row>
    <row r="637" spans="1:9" x14ac:dyDescent="0.2">
      <c r="A637" s="20" t="s">
        <v>38</v>
      </c>
      <c r="B637" s="60" t="s">
        <v>39</v>
      </c>
      <c r="C637" s="101">
        <f t="shared" ref="C637" si="460">C684</f>
        <v>701.5</v>
      </c>
      <c r="D637" s="101">
        <f t="shared" si="459"/>
        <v>0</v>
      </c>
      <c r="E637" s="101">
        <f t="shared" ref="E637:E639" si="461">C637+D637</f>
        <v>701.5</v>
      </c>
      <c r="F637" s="101">
        <f t="shared" si="459"/>
        <v>0</v>
      </c>
      <c r="G637" s="101">
        <f t="shared" si="459"/>
        <v>0</v>
      </c>
      <c r="H637" s="143">
        <f t="shared" si="459"/>
        <v>0</v>
      </c>
      <c r="I637" s="119">
        <f t="shared" si="447"/>
        <v>701.5</v>
      </c>
    </row>
    <row r="638" spans="1:9" x14ac:dyDescent="0.2">
      <c r="A638" s="20" t="s">
        <v>40</v>
      </c>
      <c r="B638" s="60" t="s">
        <v>41</v>
      </c>
      <c r="C638" s="101">
        <f t="shared" ref="C638" si="462">C685</f>
        <v>3305.5</v>
      </c>
      <c r="D638" s="101">
        <f t="shared" si="459"/>
        <v>0</v>
      </c>
      <c r="E638" s="101">
        <f t="shared" si="461"/>
        <v>3305.5</v>
      </c>
      <c r="F638" s="101">
        <f t="shared" si="459"/>
        <v>0</v>
      </c>
      <c r="G638" s="101">
        <f t="shared" si="459"/>
        <v>0</v>
      </c>
      <c r="H638" s="143">
        <f t="shared" si="459"/>
        <v>0</v>
      </c>
      <c r="I638" s="119">
        <f t="shared" si="447"/>
        <v>3305.5</v>
      </c>
    </row>
    <row r="639" spans="1:9" x14ac:dyDescent="0.2">
      <c r="A639" s="20" t="s">
        <v>42</v>
      </c>
      <c r="B639" s="61" t="s">
        <v>43</v>
      </c>
      <c r="C639" s="101">
        <f t="shared" ref="C639" si="463">C686</f>
        <v>669.8</v>
      </c>
      <c r="D639" s="101">
        <f t="shared" si="459"/>
        <v>0</v>
      </c>
      <c r="E639" s="101">
        <f t="shared" si="461"/>
        <v>669.8</v>
      </c>
      <c r="F639" s="101">
        <f t="shared" si="459"/>
        <v>588.1</v>
      </c>
      <c r="G639" s="101">
        <f t="shared" si="459"/>
        <v>588.1</v>
      </c>
      <c r="H639" s="143">
        <f t="shared" si="459"/>
        <v>588.1</v>
      </c>
      <c r="I639" s="119">
        <f t="shared" si="447"/>
        <v>2434.1</v>
      </c>
    </row>
    <row r="640" spans="1:9" s="2" customFormat="1" hidden="1" x14ac:dyDescent="0.2">
      <c r="A640" s="31" t="s">
        <v>44</v>
      </c>
      <c r="B640" s="62" t="s">
        <v>45</v>
      </c>
      <c r="C640" s="24">
        <v>0</v>
      </c>
      <c r="D640" s="24">
        <f t="shared" ref="D640:H640" si="464">SUM(D644,D645,D646)</f>
        <v>0</v>
      </c>
      <c r="E640" s="24">
        <f t="shared" si="464"/>
        <v>0</v>
      </c>
      <c r="F640" s="24">
        <f t="shared" si="464"/>
        <v>0</v>
      </c>
      <c r="G640" s="24">
        <f t="shared" si="464"/>
        <v>0</v>
      </c>
      <c r="H640" s="25">
        <f t="shared" si="464"/>
        <v>0</v>
      </c>
      <c r="I640" s="3">
        <f t="shared" si="447"/>
        <v>0</v>
      </c>
    </row>
    <row r="641" spans="1:9" s="2" customFormat="1" hidden="1" x14ac:dyDescent="0.2">
      <c r="A641" s="82" t="s">
        <v>1</v>
      </c>
      <c r="B641" s="62"/>
      <c r="C641" s="24"/>
      <c r="D641" s="24"/>
      <c r="E641" s="24"/>
      <c r="F641" s="24"/>
      <c r="G641" s="24"/>
      <c r="H641" s="25"/>
      <c r="I641" s="3">
        <f t="shared" si="447"/>
        <v>0</v>
      </c>
    </row>
    <row r="642" spans="1:9" s="2" customFormat="1" hidden="1" x14ac:dyDescent="0.2">
      <c r="A642" s="32" t="s">
        <v>36</v>
      </c>
      <c r="B642" s="59"/>
      <c r="C642" s="24">
        <v>0</v>
      </c>
      <c r="D642" s="24">
        <f t="shared" ref="D642:H642" si="465">D644+D645+D646-D643</f>
        <v>0</v>
      </c>
      <c r="E642" s="24">
        <f t="shared" si="465"/>
        <v>0</v>
      </c>
      <c r="F642" s="24">
        <f t="shared" si="465"/>
        <v>0</v>
      </c>
      <c r="G642" s="24">
        <f t="shared" si="465"/>
        <v>0</v>
      </c>
      <c r="H642" s="25">
        <f t="shared" si="465"/>
        <v>0</v>
      </c>
      <c r="I642" s="3">
        <f t="shared" si="447"/>
        <v>0</v>
      </c>
    </row>
    <row r="643" spans="1:9" s="2" customFormat="1" hidden="1" x14ac:dyDescent="0.2">
      <c r="A643" s="32" t="s">
        <v>37</v>
      </c>
      <c r="B643" s="59"/>
      <c r="C643" s="24">
        <v>0</v>
      </c>
      <c r="D643" s="24">
        <f t="shared" ref="D643:H646" si="466">D690</f>
        <v>0</v>
      </c>
      <c r="E643" s="24">
        <f t="shared" si="466"/>
        <v>0</v>
      </c>
      <c r="F643" s="24">
        <f t="shared" si="466"/>
        <v>0</v>
      </c>
      <c r="G643" s="24">
        <f t="shared" si="466"/>
        <v>0</v>
      </c>
      <c r="H643" s="25">
        <f t="shared" si="466"/>
        <v>0</v>
      </c>
      <c r="I643" s="3">
        <f t="shared" si="447"/>
        <v>0</v>
      </c>
    </row>
    <row r="644" spans="1:9" s="2" customFormat="1" hidden="1" x14ac:dyDescent="0.2">
      <c r="A644" s="20" t="s">
        <v>38</v>
      </c>
      <c r="B644" s="61" t="s">
        <v>46</v>
      </c>
      <c r="C644" s="21">
        <v>0</v>
      </c>
      <c r="D644" s="21">
        <f t="shared" si="466"/>
        <v>0</v>
      </c>
      <c r="E644" s="21">
        <f t="shared" ref="E644:E646" si="467">C644+D644</f>
        <v>0</v>
      </c>
      <c r="F644" s="21">
        <f t="shared" si="466"/>
        <v>0</v>
      </c>
      <c r="G644" s="21">
        <f t="shared" si="466"/>
        <v>0</v>
      </c>
      <c r="H644" s="22">
        <f t="shared" si="466"/>
        <v>0</v>
      </c>
      <c r="I644" s="3">
        <f t="shared" si="447"/>
        <v>0</v>
      </c>
    </row>
    <row r="645" spans="1:9" s="2" customFormat="1" hidden="1" x14ac:dyDescent="0.2">
      <c r="A645" s="20" t="s">
        <v>40</v>
      </c>
      <c r="B645" s="61" t="s">
        <v>47</v>
      </c>
      <c r="C645" s="21">
        <v>0</v>
      </c>
      <c r="D645" s="21">
        <f t="shared" si="466"/>
        <v>0</v>
      </c>
      <c r="E645" s="21">
        <f t="shared" si="467"/>
        <v>0</v>
      </c>
      <c r="F645" s="21">
        <f t="shared" si="466"/>
        <v>0</v>
      </c>
      <c r="G645" s="21">
        <f t="shared" si="466"/>
        <v>0</v>
      </c>
      <c r="H645" s="22">
        <f t="shared" si="466"/>
        <v>0</v>
      </c>
      <c r="I645" s="3">
        <f t="shared" si="447"/>
        <v>0</v>
      </c>
    </row>
    <row r="646" spans="1:9" s="2" customFormat="1" hidden="1" x14ac:dyDescent="0.2">
      <c r="A646" s="20" t="s">
        <v>42</v>
      </c>
      <c r="B646" s="61" t="s">
        <v>48</v>
      </c>
      <c r="C646" s="21">
        <v>0</v>
      </c>
      <c r="D646" s="21">
        <f t="shared" si="466"/>
        <v>0</v>
      </c>
      <c r="E646" s="21">
        <f t="shared" si="467"/>
        <v>0</v>
      </c>
      <c r="F646" s="21">
        <f t="shared" si="466"/>
        <v>0</v>
      </c>
      <c r="G646" s="21">
        <f t="shared" si="466"/>
        <v>0</v>
      </c>
      <c r="H646" s="22">
        <f t="shared" si="466"/>
        <v>0</v>
      </c>
      <c r="I646" s="3">
        <f t="shared" si="447"/>
        <v>0</v>
      </c>
    </row>
    <row r="647" spans="1:9" s="2" customFormat="1" hidden="1" x14ac:dyDescent="0.2">
      <c r="A647" s="31" t="s">
        <v>49</v>
      </c>
      <c r="B647" s="63" t="s">
        <v>50</v>
      </c>
      <c r="C647" s="24">
        <v>0</v>
      </c>
      <c r="D647" s="24">
        <f t="shared" ref="D647:H647" si="468">SUM(D651,D652,D653)</f>
        <v>0</v>
      </c>
      <c r="E647" s="24">
        <f t="shared" si="468"/>
        <v>0</v>
      </c>
      <c r="F647" s="24">
        <f t="shared" si="468"/>
        <v>0</v>
      </c>
      <c r="G647" s="24">
        <f t="shared" si="468"/>
        <v>0</v>
      </c>
      <c r="H647" s="25">
        <f t="shared" si="468"/>
        <v>0</v>
      </c>
      <c r="I647" s="3">
        <f t="shared" si="447"/>
        <v>0</v>
      </c>
    </row>
    <row r="648" spans="1:9" s="2" customFormat="1" hidden="1" x14ac:dyDescent="0.2">
      <c r="A648" s="82" t="s">
        <v>1</v>
      </c>
      <c r="B648" s="63"/>
      <c r="C648" s="24"/>
      <c r="D648" s="24"/>
      <c r="E648" s="24"/>
      <c r="F648" s="24"/>
      <c r="G648" s="24"/>
      <c r="H648" s="25"/>
      <c r="I648" s="3">
        <f t="shared" si="447"/>
        <v>0</v>
      </c>
    </row>
    <row r="649" spans="1:9" s="2" customFormat="1" hidden="1" x14ac:dyDescent="0.2">
      <c r="A649" s="32" t="s">
        <v>36</v>
      </c>
      <c r="B649" s="59"/>
      <c r="C649" s="24">
        <v>0</v>
      </c>
      <c r="D649" s="24">
        <f t="shared" ref="D649:H649" si="469">D651+D652+D653-D650</f>
        <v>0</v>
      </c>
      <c r="E649" s="24">
        <f t="shared" si="469"/>
        <v>0</v>
      </c>
      <c r="F649" s="24">
        <f t="shared" si="469"/>
        <v>0</v>
      </c>
      <c r="G649" s="24">
        <f t="shared" si="469"/>
        <v>0</v>
      </c>
      <c r="H649" s="25">
        <f t="shared" si="469"/>
        <v>0</v>
      </c>
      <c r="I649" s="3">
        <f t="shared" si="447"/>
        <v>0</v>
      </c>
    </row>
    <row r="650" spans="1:9" s="2" customFormat="1" hidden="1" x14ac:dyDescent="0.2">
      <c r="A650" s="32" t="s">
        <v>37</v>
      </c>
      <c r="B650" s="59"/>
      <c r="C650" s="24">
        <v>0</v>
      </c>
      <c r="D650" s="24">
        <f t="shared" ref="D650:H653" si="470">D697</f>
        <v>0</v>
      </c>
      <c r="E650" s="24">
        <f t="shared" si="470"/>
        <v>0</v>
      </c>
      <c r="F650" s="24">
        <f t="shared" si="470"/>
        <v>0</v>
      </c>
      <c r="G650" s="24">
        <f t="shared" si="470"/>
        <v>0</v>
      </c>
      <c r="H650" s="25">
        <f t="shared" si="470"/>
        <v>0</v>
      </c>
      <c r="I650" s="3">
        <f t="shared" si="447"/>
        <v>0</v>
      </c>
    </row>
    <row r="651" spans="1:9" s="2" customFormat="1" hidden="1" x14ac:dyDescent="0.2">
      <c r="A651" s="20" t="s">
        <v>38</v>
      </c>
      <c r="B651" s="61" t="s">
        <v>51</v>
      </c>
      <c r="C651" s="21">
        <v>0</v>
      </c>
      <c r="D651" s="21">
        <f t="shared" si="470"/>
        <v>0</v>
      </c>
      <c r="E651" s="21">
        <f t="shared" ref="E651:E653" si="471">C651+D651</f>
        <v>0</v>
      </c>
      <c r="F651" s="21">
        <f t="shared" si="470"/>
        <v>0</v>
      </c>
      <c r="G651" s="21">
        <f t="shared" si="470"/>
        <v>0</v>
      </c>
      <c r="H651" s="22">
        <f t="shared" si="470"/>
        <v>0</v>
      </c>
      <c r="I651" s="3">
        <f t="shared" si="447"/>
        <v>0</v>
      </c>
    </row>
    <row r="652" spans="1:9" s="2" customFormat="1" hidden="1" x14ac:dyDescent="0.2">
      <c r="A652" s="20" t="s">
        <v>40</v>
      </c>
      <c r="B652" s="61" t="s">
        <v>52</v>
      </c>
      <c r="C652" s="21">
        <v>0</v>
      </c>
      <c r="D652" s="21">
        <f t="shared" si="470"/>
        <v>0</v>
      </c>
      <c r="E652" s="21">
        <f t="shared" si="471"/>
        <v>0</v>
      </c>
      <c r="F652" s="21">
        <f t="shared" si="470"/>
        <v>0</v>
      </c>
      <c r="G652" s="21">
        <f t="shared" si="470"/>
        <v>0</v>
      </c>
      <c r="H652" s="22">
        <f t="shared" si="470"/>
        <v>0</v>
      </c>
      <c r="I652" s="3">
        <f t="shared" si="447"/>
        <v>0</v>
      </c>
    </row>
    <row r="653" spans="1:9" s="2" customFormat="1" hidden="1" x14ac:dyDescent="0.2">
      <c r="A653" s="20" t="s">
        <v>42</v>
      </c>
      <c r="B653" s="61" t="s">
        <v>53</v>
      </c>
      <c r="C653" s="21">
        <v>0</v>
      </c>
      <c r="D653" s="21">
        <f t="shared" si="470"/>
        <v>0</v>
      </c>
      <c r="E653" s="21">
        <f t="shared" si="471"/>
        <v>0</v>
      </c>
      <c r="F653" s="21">
        <f t="shared" si="470"/>
        <v>0</v>
      </c>
      <c r="G653" s="21">
        <f t="shared" si="470"/>
        <v>0</v>
      </c>
      <c r="H653" s="22">
        <f t="shared" si="470"/>
        <v>0</v>
      </c>
      <c r="I653" s="3">
        <f t="shared" si="447"/>
        <v>0</v>
      </c>
    </row>
    <row r="654" spans="1:9" s="2" customFormat="1" hidden="1" x14ac:dyDescent="0.2">
      <c r="A654" s="83"/>
      <c r="B654" s="95"/>
      <c r="C654" s="21"/>
      <c r="D654" s="21"/>
      <c r="E654" s="21"/>
      <c r="F654" s="21"/>
      <c r="G654" s="21"/>
      <c r="H654" s="22"/>
      <c r="I654" s="3">
        <f t="shared" si="447"/>
        <v>0</v>
      </c>
    </row>
    <row r="655" spans="1:9" s="2" customFormat="1" hidden="1" x14ac:dyDescent="0.2">
      <c r="A655" s="26" t="s">
        <v>54</v>
      </c>
      <c r="B655" s="63" t="s">
        <v>55</v>
      </c>
      <c r="C655" s="24">
        <v>0</v>
      </c>
      <c r="D655" s="24">
        <f t="shared" ref="D655" si="472">D702</f>
        <v>0</v>
      </c>
      <c r="E655" s="24">
        <f>C655+D655</f>
        <v>0</v>
      </c>
      <c r="F655" s="24">
        <f t="shared" ref="F655:H655" si="473">F702</f>
        <v>0</v>
      </c>
      <c r="G655" s="24">
        <f t="shared" si="473"/>
        <v>0</v>
      </c>
      <c r="H655" s="25">
        <f t="shared" si="473"/>
        <v>0</v>
      </c>
      <c r="I655" s="3">
        <f t="shared" si="447"/>
        <v>0</v>
      </c>
    </row>
    <row r="656" spans="1:9" s="2" customFormat="1" hidden="1" x14ac:dyDescent="0.2">
      <c r="A656" s="81"/>
      <c r="B656" s="95"/>
      <c r="C656" s="21"/>
      <c r="D656" s="21"/>
      <c r="E656" s="21"/>
      <c r="F656" s="21"/>
      <c r="G656" s="21"/>
      <c r="H656" s="22"/>
      <c r="I656" s="3">
        <f t="shared" si="447"/>
        <v>0</v>
      </c>
    </row>
    <row r="657" spans="1:9" s="142" customFormat="1" ht="25.5" x14ac:dyDescent="0.2">
      <c r="A657" s="152" t="s">
        <v>71</v>
      </c>
      <c r="B657" s="153"/>
      <c r="C657" s="154">
        <f t="shared" ref="C657:H657" si="474">C658</f>
        <v>4678.7999999999993</v>
      </c>
      <c r="D657" s="154">
        <f t="shared" si="474"/>
        <v>0</v>
      </c>
      <c r="E657" s="154">
        <f t="shared" si="474"/>
        <v>4678.7999999999993</v>
      </c>
      <c r="F657" s="154">
        <f t="shared" si="474"/>
        <v>588.1</v>
      </c>
      <c r="G657" s="154">
        <f t="shared" si="474"/>
        <v>588.1</v>
      </c>
      <c r="H657" s="155">
        <f t="shared" si="474"/>
        <v>588.1</v>
      </c>
      <c r="I657" s="137">
        <f t="shared" si="447"/>
        <v>6443.1</v>
      </c>
    </row>
    <row r="658" spans="1:9" s="161" customFormat="1" x14ac:dyDescent="0.2">
      <c r="A658" s="156" t="s">
        <v>61</v>
      </c>
      <c r="B658" s="157"/>
      <c r="C658" s="158">
        <f t="shared" ref="C658" si="475">SUM(C659,C660,C661,C662)</f>
        <v>4678.7999999999993</v>
      </c>
      <c r="D658" s="158">
        <f t="shared" ref="D658:H658" si="476">SUM(D659,D660,D661,D662)</f>
        <v>0</v>
      </c>
      <c r="E658" s="158">
        <f t="shared" si="476"/>
        <v>4678.7999999999993</v>
      </c>
      <c r="F658" s="158">
        <f t="shared" si="476"/>
        <v>588.1</v>
      </c>
      <c r="G658" s="158">
        <f t="shared" si="476"/>
        <v>588.1</v>
      </c>
      <c r="H658" s="159">
        <f t="shared" si="476"/>
        <v>588.1</v>
      </c>
      <c r="I658" s="160">
        <f t="shared" ref="I658:I721" si="477">SUM(E658:H658)</f>
        <v>6443.1</v>
      </c>
    </row>
    <row r="659" spans="1:9" x14ac:dyDescent="0.2">
      <c r="A659" s="20" t="s">
        <v>6</v>
      </c>
      <c r="B659" s="48"/>
      <c r="C659" s="101">
        <f>1806.1+2</f>
        <v>1808.1</v>
      </c>
      <c r="D659" s="101"/>
      <c r="E659" s="101">
        <f>SUM(C659,D659)</f>
        <v>1808.1</v>
      </c>
      <c r="F659" s="101">
        <v>588.1</v>
      </c>
      <c r="G659" s="101">
        <v>588.1</v>
      </c>
      <c r="H659" s="143">
        <v>588.1</v>
      </c>
      <c r="I659" s="119">
        <f t="shared" si="477"/>
        <v>3572.3999999999996</v>
      </c>
    </row>
    <row r="660" spans="1:9" s="2" customFormat="1" hidden="1" x14ac:dyDescent="0.2">
      <c r="A660" s="20" t="s">
        <v>7</v>
      </c>
      <c r="B660" s="94"/>
      <c r="C660" s="21">
        <v>0</v>
      </c>
      <c r="D660" s="21"/>
      <c r="E660" s="21">
        <f t="shared" ref="E660:E661" si="478">SUM(C660,D660)</f>
        <v>0</v>
      </c>
      <c r="F660" s="21"/>
      <c r="G660" s="21"/>
      <c r="H660" s="22"/>
      <c r="I660" s="3">
        <f t="shared" si="477"/>
        <v>0</v>
      </c>
    </row>
    <row r="661" spans="1:9" s="2" customFormat="1" ht="38.25" hidden="1" x14ac:dyDescent="0.2">
      <c r="A661" s="20" t="s">
        <v>8</v>
      </c>
      <c r="B661" s="48">
        <v>420269</v>
      </c>
      <c r="C661" s="21">
        <v>0</v>
      </c>
      <c r="D661" s="21"/>
      <c r="E661" s="21">
        <f t="shared" si="478"/>
        <v>0</v>
      </c>
      <c r="F661" s="21"/>
      <c r="G661" s="21"/>
      <c r="H661" s="22"/>
      <c r="I661" s="3">
        <f t="shared" si="477"/>
        <v>0</v>
      </c>
    </row>
    <row r="662" spans="1:9" ht="25.5" x14ac:dyDescent="0.2">
      <c r="A662" s="23" t="s">
        <v>9</v>
      </c>
      <c r="B662" s="49" t="s">
        <v>10</v>
      </c>
      <c r="C662" s="24">
        <f t="shared" ref="C662" si="479">SUM(C663,C667,C671)</f>
        <v>2870.7</v>
      </c>
      <c r="D662" s="24">
        <f t="shared" ref="D662:H662" si="480">SUM(D663,D667,D671)</f>
        <v>0</v>
      </c>
      <c r="E662" s="24">
        <f t="shared" si="480"/>
        <v>2870.7</v>
      </c>
      <c r="F662" s="24">
        <f t="shared" si="480"/>
        <v>0</v>
      </c>
      <c r="G662" s="24">
        <f t="shared" si="480"/>
        <v>0</v>
      </c>
      <c r="H662" s="25">
        <f t="shared" si="480"/>
        <v>0</v>
      </c>
      <c r="I662" s="119">
        <f t="shared" si="477"/>
        <v>2870.7</v>
      </c>
    </row>
    <row r="663" spans="1:9" x14ac:dyDescent="0.2">
      <c r="A663" s="26" t="s">
        <v>11</v>
      </c>
      <c r="B663" s="50" t="s">
        <v>12</v>
      </c>
      <c r="C663" s="24">
        <f t="shared" ref="C663" si="481">SUM(C664:C666)</f>
        <v>2870.7</v>
      </c>
      <c r="D663" s="24">
        <f t="shared" ref="D663:H663" si="482">SUM(D664:D666)</f>
        <v>0</v>
      </c>
      <c r="E663" s="24">
        <f t="shared" si="482"/>
        <v>2870.7</v>
      </c>
      <c r="F663" s="24">
        <f t="shared" si="482"/>
        <v>0</v>
      </c>
      <c r="G663" s="24">
        <f t="shared" si="482"/>
        <v>0</v>
      </c>
      <c r="H663" s="25">
        <f t="shared" si="482"/>
        <v>0</v>
      </c>
      <c r="I663" s="119">
        <f t="shared" si="477"/>
        <v>2870.7</v>
      </c>
    </row>
    <row r="664" spans="1:9" x14ac:dyDescent="0.2">
      <c r="A664" s="27" t="s">
        <v>13</v>
      </c>
      <c r="B664" s="51" t="s">
        <v>14</v>
      </c>
      <c r="C664" s="101">
        <v>2870.7</v>
      </c>
      <c r="D664" s="101"/>
      <c r="E664" s="101">
        <f t="shared" ref="E664:E666" si="483">SUM(C664,D664)</f>
        <v>2870.7</v>
      </c>
      <c r="F664" s="101"/>
      <c r="G664" s="101"/>
      <c r="H664" s="143"/>
      <c r="I664" s="119">
        <f t="shared" si="477"/>
        <v>2870.7</v>
      </c>
    </row>
    <row r="665" spans="1:9" s="2" customFormat="1" hidden="1" x14ac:dyDescent="0.2">
      <c r="A665" s="27" t="s">
        <v>15</v>
      </c>
      <c r="B665" s="52" t="s">
        <v>16</v>
      </c>
      <c r="C665" s="21">
        <v>0</v>
      </c>
      <c r="D665" s="21"/>
      <c r="E665" s="21">
        <f t="shared" si="483"/>
        <v>0</v>
      </c>
      <c r="F665" s="21"/>
      <c r="G665" s="21"/>
      <c r="H665" s="22"/>
      <c r="I665" s="3">
        <f t="shared" si="477"/>
        <v>0</v>
      </c>
    </row>
    <row r="666" spans="1:9" s="2" customFormat="1" hidden="1" x14ac:dyDescent="0.2">
      <c r="A666" s="27" t="s">
        <v>17</v>
      </c>
      <c r="B666" s="52" t="s">
        <v>18</v>
      </c>
      <c r="C666" s="21">
        <v>0</v>
      </c>
      <c r="D666" s="21"/>
      <c r="E666" s="21">
        <f t="shared" si="483"/>
        <v>0</v>
      </c>
      <c r="F666" s="21"/>
      <c r="G666" s="21"/>
      <c r="H666" s="22"/>
      <c r="I666" s="3">
        <f t="shared" si="477"/>
        <v>0</v>
      </c>
    </row>
    <row r="667" spans="1:9" s="2" customFormat="1" hidden="1" x14ac:dyDescent="0.2">
      <c r="A667" s="26" t="s">
        <v>19</v>
      </c>
      <c r="B667" s="53" t="s">
        <v>20</v>
      </c>
      <c r="C667" s="24">
        <v>0</v>
      </c>
      <c r="D667" s="24">
        <f t="shared" ref="D667:H667" si="484">SUM(D668:D670)</f>
        <v>0</v>
      </c>
      <c r="E667" s="24">
        <f t="shared" si="484"/>
        <v>0</v>
      </c>
      <c r="F667" s="24">
        <f t="shared" si="484"/>
        <v>0</v>
      </c>
      <c r="G667" s="24">
        <f t="shared" si="484"/>
        <v>0</v>
      </c>
      <c r="H667" s="25">
        <f t="shared" si="484"/>
        <v>0</v>
      </c>
      <c r="I667" s="3">
        <f t="shared" si="477"/>
        <v>0</v>
      </c>
    </row>
    <row r="668" spans="1:9" s="2" customFormat="1" hidden="1" x14ac:dyDescent="0.2">
      <c r="A668" s="27" t="s">
        <v>13</v>
      </c>
      <c r="B668" s="52" t="s">
        <v>21</v>
      </c>
      <c r="C668" s="21">
        <v>0</v>
      </c>
      <c r="D668" s="21"/>
      <c r="E668" s="21">
        <f t="shared" ref="E668:E670" si="485">SUM(C668,D668)</f>
        <v>0</v>
      </c>
      <c r="F668" s="21"/>
      <c r="G668" s="21"/>
      <c r="H668" s="22"/>
      <c r="I668" s="3">
        <f t="shared" si="477"/>
        <v>0</v>
      </c>
    </row>
    <row r="669" spans="1:9" s="2" customFormat="1" hidden="1" x14ac:dyDescent="0.2">
      <c r="A669" s="27" t="s">
        <v>15</v>
      </c>
      <c r="B669" s="52" t="s">
        <v>22</v>
      </c>
      <c r="C669" s="21">
        <v>0</v>
      </c>
      <c r="D669" s="21"/>
      <c r="E669" s="21">
        <f t="shared" si="485"/>
        <v>0</v>
      </c>
      <c r="F669" s="21"/>
      <c r="G669" s="21"/>
      <c r="H669" s="22"/>
      <c r="I669" s="3">
        <f t="shared" si="477"/>
        <v>0</v>
      </c>
    </row>
    <row r="670" spans="1:9" s="2" customFormat="1" hidden="1" x14ac:dyDescent="0.2">
      <c r="A670" s="27" t="s">
        <v>17</v>
      </c>
      <c r="B670" s="52" t="s">
        <v>23</v>
      </c>
      <c r="C670" s="21">
        <v>0</v>
      </c>
      <c r="D670" s="21"/>
      <c r="E670" s="21">
        <f t="shared" si="485"/>
        <v>0</v>
      </c>
      <c r="F670" s="21"/>
      <c r="G670" s="21"/>
      <c r="H670" s="22"/>
      <c r="I670" s="3">
        <f t="shared" si="477"/>
        <v>0</v>
      </c>
    </row>
    <row r="671" spans="1:9" s="2" customFormat="1" hidden="1" x14ac:dyDescent="0.2">
      <c r="A671" s="26" t="s">
        <v>24</v>
      </c>
      <c r="B671" s="53" t="s">
        <v>25</v>
      </c>
      <c r="C671" s="24">
        <v>0</v>
      </c>
      <c r="D671" s="24">
        <f t="shared" ref="D671:H671" si="486">SUM(D672:D674)</f>
        <v>0</v>
      </c>
      <c r="E671" s="24">
        <f t="shared" si="486"/>
        <v>0</v>
      </c>
      <c r="F671" s="24">
        <f t="shared" si="486"/>
        <v>0</v>
      </c>
      <c r="G671" s="24">
        <f t="shared" si="486"/>
        <v>0</v>
      </c>
      <c r="H671" s="25">
        <f t="shared" si="486"/>
        <v>0</v>
      </c>
      <c r="I671" s="3">
        <f t="shared" si="477"/>
        <v>0</v>
      </c>
    </row>
    <row r="672" spans="1:9" s="2" customFormat="1" hidden="1" x14ac:dyDescent="0.2">
      <c r="A672" s="27" t="s">
        <v>13</v>
      </c>
      <c r="B672" s="52" t="s">
        <v>26</v>
      </c>
      <c r="C672" s="21">
        <v>0</v>
      </c>
      <c r="D672" s="21"/>
      <c r="E672" s="21">
        <f t="shared" ref="E672:E674" si="487">SUM(C672,D672)</f>
        <v>0</v>
      </c>
      <c r="F672" s="21"/>
      <c r="G672" s="21"/>
      <c r="H672" s="22"/>
      <c r="I672" s="3">
        <f t="shared" si="477"/>
        <v>0</v>
      </c>
    </row>
    <row r="673" spans="1:11" s="2" customFormat="1" hidden="1" x14ac:dyDescent="0.2">
      <c r="A673" s="27" t="s">
        <v>15</v>
      </c>
      <c r="B673" s="52" t="s">
        <v>27</v>
      </c>
      <c r="C673" s="21">
        <v>0</v>
      </c>
      <c r="D673" s="21"/>
      <c r="E673" s="21">
        <f t="shared" si="487"/>
        <v>0</v>
      </c>
      <c r="F673" s="21"/>
      <c r="G673" s="21"/>
      <c r="H673" s="22"/>
      <c r="I673" s="3">
        <f t="shared" si="477"/>
        <v>0</v>
      </c>
    </row>
    <row r="674" spans="1:11" s="2" customFormat="1" hidden="1" x14ac:dyDescent="0.2">
      <c r="A674" s="27" t="s">
        <v>17</v>
      </c>
      <c r="B674" s="52" t="s">
        <v>28</v>
      </c>
      <c r="C674" s="21">
        <v>0</v>
      </c>
      <c r="D674" s="21"/>
      <c r="E674" s="21">
        <f t="shared" si="487"/>
        <v>0</v>
      </c>
      <c r="F674" s="21"/>
      <c r="G674" s="21"/>
      <c r="H674" s="22"/>
      <c r="I674" s="3">
        <f t="shared" si="477"/>
        <v>0</v>
      </c>
    </row>
    <row r="675" spans="1:11" s="161" customFormat="1" x14ac:dyDescent="0.2">
      <c r="A675" s="156" t="s">
        <v>80</v>
      </c>
      <c r="B675" s="157"/>
      <c r="C675" s="158">
        <f t="shared" ref="C675" si="488">SUM(C676,C679,C702)</f>
        <v>4678.8</v>
      </c>
      <c r="D675" s="158">
        <f t="shared" ref="D675:H675" si="489">SUM(D676,D679,D702)</f>
        <v>0</v>
      </c>
      <c r="E675" s="158">
        <f t="shared" si="489"/>
        <v>4678.8</v>
      </c>
      <c r="F675" s="158">
        <f t="shared" si="489"/>
        <v>588.1</v>
      </c>
      <c r="G675" s="158">
        <f t="shared" si="489"/>
        <v>588.1</v>
      </c>
      <c r="H675" s="159">
        <f t="shared" si="489"/>
        <v>588.1</v>
      </c>
      <c r="I675" s="160">
        <f t="shared" si="477"/>
        <v>6443.1000000000013</v>
      </c>
    </row>
    <row r="676" spans="1:11" x14ac:dyDescent="0.2">
      <c r="A676" s="31" t="s">
        <v>30</v>
      </c>
      <c r="B676" s="55">
        <v>20</v>
      </c>
      <c r="C676" s="24">
        <f t="shared" ref="C676:H676" si="490">SUM(C677)</f>
        <v>2</v>
      </c>
      <c r="D676" s="24">
        <f t="shared" si="490"/>
        <v>0</v>
      </c>
      <c r="E676" s="24">
        <f t="shared" si="490"/>
        <v>2</v>
      </c>
      <c r="F676" s="24">
        <f t="shared" si="490"/>
        <v>0</v>
      </c>
      <c r="G676" s="24">
        <f t="shared" si="490"/>
        <v>0</v>
      </c>
      <c r="H676" s="25">
        <f t="shared" si="490"/>
        <v>0</v>
      </c>
      <c r="I676" s="119">
        <f t="shared" si="477"/>
        <v>2</v>
      </c>
    </row>
    <row r="677" spans="1:11" x14ac:dyDescent="0.2">
      <c r="A677" s="27" t="s">
        <v>31</v>
      </c>
      <c r="B677" s="56" t="s">
        <v>32</v>
      </c>
      <c r="C677" s="101">
        <v>2</v>
      </c>
      <c r="D677" s="101"/>
      <c r="E677" s="101">
        <f>C677+D677</f>
        <v>2</v>
      </c>
      <c r="F677" s="101"/>
      <c r="G677" s="101"/>
      <c r="H677" s="143"/>
      <c r="I677" s="119">
        <f t="shared" si="477"/>
        <v>2</v>
      </c>
    </row>
    <row r="678" spans="1:11" s="2" customFormat="1" hidden="1" x14ac:dyDescent="0.2">
      <c r="A678" s="27"/>
      <c r="B678" s="51"/>
      <c r="C678" s="21"/>
      <c r="D678" s="21"/>
      <c r="E678" s="21"/>
      <c r="F678" s="21"/>
      <c r="G678" s="21"/>
      <c r="H678" s="22"/>
      <c r="I678" s="3">
        <f t="shared" si="477"/>
        <v>0</v>
      </c>
    </row>
    <row r="679" spans="1:11" ht="25.5" x14ac:dyDescent="0.2">
      <c r="A679" s="31" t="s">
        <v>33</v>
      </c>
      <c r="B679" s="57">
        <v>58</v>
      </c>
      <c r="C679" s="24">
        <f t="shared" ref="C679" si="491">SUM(C680,C687,C694)</f>
        <v>4676.8</v>
      </c>
      <c r="D679" s="24">
        <f t="shared" ref="D679:H679" si="492">SUM(D680,D687,D694)</f>
        <v>0</v>
      </c>
      <c r="E679" s="24">
        <f t="shared" si="492"/>
        <v>4676.8</v>
      </c>
      <c r="F679" s="24">
        <f t="shared" si="492"/>
        <v>588.1</v>
      </c>
      <c r="G679" s="24">
        <f t="shared" si="492"/>
        <v>588.1</v>
      </c>
      <c r="H679" s="25">
        <f t="shared" si="492"/>
        <v>588.1</v>
      </c>
      <c r="I679" s="119">
        <f t="shared" si="477"/>
        <v>6441.1000000000013</v>
      </c>
    </row>
    <row r="680" spans="1:11" x14ac:dyDescent="0.2">
      <c r="A680" s="31" t="s">
        <v>34</v>
      </c>
      <c r="B680" s="58" t="s">
        <v>35</v>
      </c>
      <c r="C680" s="24">
        <f t="shared" ref="C680" si="493">SUM(C684,C685,C686)</f>
        <v>4676.8</v>
      </c>
      <c r="D680" s="24">
        <f t="shared" ref="D680:H680" si="494">SUM(D684,D685,D686)</f>
        <v>0</v>
      </c>
      <c r="E680" s="24">
        <f>SUM(E684,E685,E686)</f>
        <v>4676.8</v>
      </c>
      <c r="F680" s="24">
        <f t="shared" si="494"/>
        <v>588.1</v>
      </c>
      <c r="G680" s="24">
        <f t="shared" si="494"/>
        <v>588.1</v>
      </c>
      <c r="H680" s="25">
        <f t="shared" si="494"/>
        <v>588.1</v>
      </c>
      <c r="I680" s="119">
        <f t="shared" si="477"/>
        <v>6441.1000000000013</v>
      </c>
    </row>
    <row r="681" spans="1:11" s="2" customFormat="1" hidden="1" x14ac:dyDescent="0.2">
      <c r="A681" s="32" t="s">
        <v>1</v>
      </c>
      <c r="B681" s="59"/>
      <c r="C681" s="24"/>
      <c r="D681" s="24"/>
      <c r="E681" s="24"/>
      <c r="F681" s="24"/>
      <c r="G681" s="24"/>
      <c r="H681" s="25"/>
      <c r="I681" s="3">
        <f t="shared" si="477"/>
        <v>0</v>
      </c>
    </row>
    <row r="682" spans="1:11" x14ac:dyDescent="0.2">
      <c r="A682" s="32" t="s">
        <v>36</v>
      </c>
      <c r="B682" s="59"/>
      <c r="C682" s="24">
        <f t="shared" ref="C682" si="495">C684+C685+C686-C683</f>
        <v>629.70000000000027</v>
      </c>
      <c r="D682" s="24">
        <f t="shared" ref="D682:H682" si="496">D684+D685+D686-D683</f>
        <v>0</v>
      </c>
      <c r="E682" s="24">
        <f t="shared" si="496"/>
        <v>629.70000000000027</v>
      </c>
      <c r="F682" s="24">
        <f t="shared" si="496"/>
        <v>588.1</v>
      </c>
      <c r="G682" s="24">
        <f t="shared" si="496"/>
        <v>588.1</v>
      </c>
      <c r="H682" s="25">
        <f t="shared" si="496"/>
        <v>588.1</v>
      </c>
      <c r="I682" s="119">
        <f t="shared" si="477"/>
        <v>2394</v>
      </c>
    </row>
    <row r="683" spans="1:11" x14ac:dyDescent="0.2">
      <c r="A683" s="32" t="s">
        <v>37</v>
      </c>
      <c r="B683" s="59"/>
      <c r="C683" s="24">
        <f>4676.8-4.6-23.2-13.8-588.1</f>
        <v>4047.1</v>
      </c>
      <c r="D683" s="24"/>
      <c r="E683" s="24">
        <f t="shared" ref="E683:E686" si="497">C683+D683</f>
        <v>4047.1</v>
      </c>
      <c r="F683" s="24"/>
      <c r="G683" s="24"/>
      <c r="H683" s="25"/>
      <c r="I683" s="119">
        <f t="shared" si="477"/>
        <v>4047.1</v>
      </c>
    </row>
    <row r="684" spans="1:11" x14ac:dyDescent="0.2">
      <c r="A684" s="20" t="s">
        <v>38</v>
      </c>
      <c r="B684" s="60" t="s">
        <v>39</v>
      </c>
      <c r="C684" s="101">
        <f>ROUND(4676.8*(J684+K684),1)</f>
        <v>701.5</v>
      </c>
      <c r="D684" s="101"/>
      <c r="E684" s="101">
        <f t="shared" si="497"/>
        <v>701.5</v>
      </c>
      <c r="F684" s="101"/>
      <c r="G684" s="101"/>
      <c r="H684" s="143"/>
      <c r="I684" s="119">
        <f t="shared" si="477"/>
        <v>701.5</v>
      </c>
      <c r="J684" s="117">
        <v>0.02</v>
      </c>
      <c r="K684" s="117">
        <v>0.13</v>
      </c>
    </row>
    <row r="685" spans="1:11" x14ac:dyDescent="0.2">
      <c r="A685" s="20" t="s">
        <v>40</v>
      </c>
      <c r="B685" s="60" t="s">
        <v>41</v>
      </c>
      <c r="C685" s="101">
        <f>ROUND(4676.8*(J685+K685),1)-669.8</f>
        <v>3305.5</v>
      </c>
      <c r="D685" s="101"/>
      <c r="E685" s="101">
        <f t="shared" si="497"/>
        <v>3305.5</v>
      </c>
      <c r="F685" s="101"/>
      <c r="G685" s="101"/>
      <c r="H685" s="143"/>
      <c r="I685" s="119">
        <f t="shared" si="477"/>
        <v>3305.5</v>
      </c>
      <c r="J685" s="117">
        <v>0.85</v>
      </c>
    </row>
    <row r="686" spans="1:11" x14ac:dyDescent="0.2">
      <c r="A686" s="20" t="s">
        <v>42</v>
      </c>
      <c r="B686" s="61" t="s">
        <v>43</v>
      </c>
      <c r="C686" s="101">
        <v>669.8</v>
      </c>
      <c r="D686" s="101"/>
      <c r="E686" s="101">
        <f t="shared" si="497"/>
        <v>669.8</v>
      </c>
      <c r="F686" s="101">
        <v>588.1</v>
      </c>
      <c r="G686" s="101">
        <v>588.1</v>
      </c>
      <c r="H686" s="143">
        <v>588.1</v>
      </c>
      <c r="I686" s="119">
        <f t="shared" si="477"/>
        <v>2434.1</v>
      </c>
    </row>
    <row r="687" spans="1:11" s="2" customFormat="1" hidden="1" x14ac:dyDescent="0.2">
      <c r="A687" s="31" t="s">
        <v>44</v>
      </c>
      <c r="B687" s="62" t="s">
        <v>45</v>
      </c>
      <c r="C687" s="24">
        <v>0</v>
      </c>
      <c r="D687" s="24">
        <f t="shared" ref="D687:H687" si="498">SUM(D691,D692,D693)</f>
        <v>0</v>
      </c>
      <c r="E687" s="24">
        <f t="shared" si="498"/>
        <v>0</v>
      </c>
      <c r="F687" s="24">
        <f t="shared" si="498"/>
        <v>0</v>
      </c>
      <c r="G687" s="24">
        <f t="shared" si="498"/>
        <v>0</v>
      </c>
      <c r="H687" s="25">
        <f t="shared" si="498"/>
        <v>0</v>
      </c>
      <c r="I687" s="3">
        <f t="shared" si="477"/>
        <v>0</v>
      </c>
    </row>
    <row r="688" spans="1:11" s="2" customFormat="1" hidden="1" x14ac:dyDescent="0.2">
      <c r="A688" s="82" t="s">
        <v>1</v>
      </c>
      <c r="B688" s="62"/>
      <c r="C688" s="24"/>
      <c r="D688" s="24"/>
      <c r="E688" s="24"/>
      <c r="F688" s="24"/>
      <c r="G688" s="24"/>
      <c r="H688" s="25"/>
      <c r="I688" s="3">
        <f t="shared" si="477"/>
        <v>0</v>
      </c>
    </row>
    <row r="689" spans="1:9" s="2" customFormat="1" hidden="1" x14ac:dyDescent="0.2">
      <c r="A689" s="32" t="s">
        <v>36</v>
      </c>
      <c r="B689" s="59"/>
      <c r="C689" s="24">
        <v>0</v>
      </c>
      <c r="D689" s="24">
        <f t="shared" ref="D689:H689" si="499">D691+D692+D693-D690</f>
        <v>0</v>
      </c>
      <c r="E689" s="24">
        <f t="shared" si="499"/>
        <v>0</v>
      </c>
      <c r="F689" s="24">
        <f t="shared" si="499"/>
        <v>0</v>
      </c>
      <c r="G689" s="24">
        <f t="shared" si="499"/>
        <v>0</v>
      </c>
      <c r="H689" s="25">
        <f t="shared" si="499"/>
        <v>0</v>
      </c>
      <c r="I689" s="3">
        <f t="shared" si="477"/>
        <v>0</v>
      </c>
    </row>
    <row r="690" spans="1:9" s="2" customFormat="1" hidden="1" x14ac:dyDescent="0.2">
      <c r="A690" s="32" t="s">
        <v>37</v>
      </c>
      <c r="B690" s="59"/>
      <c r="C690" s="24">
        <v>0</v>
      </c>
      <c r="D690" s="24"/>
      <c r="E690" s="24">
        <f t="shared" ref="E690:E693" si="500">C690+D690</f>
        <v>0</v>
      </c>
      <c r="F690" s="24"/>
      <c r="G690" s="24"/>
      <c r="H690" s="25"/>
      <c r="I690" s="3">
        <f t="shared" si="477"/>
        <v>0</v>
      </c>
    </row>
    <row r="691" spans="1:9" s="2" customFormat="1" hidden="1" x14ac:dyDescent="0.2">
      <c r="A691" s="20" t="s">
        <v>38</v>
      </c>
      <c r="B691" s="61" t="s">
        <v>46</v>
      </c>
      <c r="C691" s="21">
        <v>0</v>
      </c>
      <c r="D691" s="21"/>
      <c r="E691" s="21">
        <f t="shared" si="500"/>
        <v>0</v>
      </c>
      <c r="F691" s="21"/>
      <c r="G691" s="21"/>
      <c r="H691" s="22"/>
      <c r="I691" s="3">
        <f t="shared" si="477"/>
        <v>0</v>
      </c>
    </row>
    <row r="692" spans="1:9" s="2" customFormat="1" hidden="1" x14ac:dyDescent="0.2">
      <c r="A692" s="20" t="s">
        <v>40</v>
      </c>
      <c r="B692" s="61" t="s">
        <v>47</v>
      </c>
      <c r="C692" s="21">
        <v>0</v>
      </c>
      <c r="D692" s="21"/>
      <c r="E692" s="21">
        <f t="shared" si="500"/>
        <v>0</v>
      </c>
      <c r="F692" s="21"/>
      <c r="G692" s="21"/>
      <c r="H692" s="22"/>
      <c r="I692" s="3">
        <f t="shared" si="477"/>
        <v>0</v>
      </c>
    </row>
    <row r="693" spans="1:9" s="2" customFormat="1" hidden="1" x14ac:dyDescent="0.2">
      <c r="A693" s="20" t="s">
        <v>42</v>
      </c>
      <c r="B693" s="61" t="s">
        <v>48</v>
      </c>
      <c r="C693" s="21">
        <v>0</v>
      </c>
      <c r="D693" s="21"/>
      <c r="E693" s="21">
        <f t="shared" si="500"/>
        <v>0</v>
      </c>
      <c r="F693" s="21"/>
      <c r="G693" s="21"/>
      <c r="H693" s="22"/>
      <c r="I693" s="3">
        <f t="shared" si="477"/>
        <v>0</v>
      </c>
    </row>
    <row r="694" spans="1:9" s="2" customFormat="1" hidden="1" x14ac:dyDescent="0.2">
      <c r="A694" s="31" t="s">
        <v>49</v>
      </c>
      <c r="B694" s="63" t="s">
        <v>50</v>
      </c>
      <c r="C694" s="24">
        <v>0</v>
      </c>
      <c r="D694" s="24">
        <f t="shared" ref="D694:H694" si="501">SUM(D698,D699,D700)</f>
        <v>0</v>
      </c>
      <c r="E694" s="24">
        <f t="shared" si="501"/>
        <v>0</v>
      </c>
      <c r="F694" s="24">
        <f t="shared" si="501"/>
        <v>0</v>
      </c>
      <c r="G694" s="24">
        <f t="shared" si="501"/>
        <v>0</v>
      </c>
      <c r="H694" s="25">
        <f t="shared" si="501"/>
        <v>0</v>
      </c>
      <c r="I694" s="3">
        <f t="shared" si="477"/>
        <v>0</v>
      </c>
    </row>
    <row r="695" spans="1:9" s="2" customFormat="1" hidden="1" x14ac:dyDescent="0.2">
      <c r="A695" s="82" t="s">
        <v>1</v>
      </c>
      <c r="B695" s="63"/>
      <c r="C695" s="24"/>
      <c r="D695" s="24"/>
      <c r="E695" s="24"/>
      <c r="F695" s="24"/>
      <c r="G695" s="24"/>
      <c r="H695" s="25"/>
      <c r="I695" s="3">
        <f t="shared" si="477"/>
        <v>0</v>
      </c>
    </row>
    <row r="696" spans="1:9" s="2" customFormat="1" hidden="1" x14ac:dyDescent="0.2">
      <c r="A696" s="32" t="s">
        <v>36</v>
      </c>
      <c r="B696" s="59"/>
      <c r="C696" s="24">
        <v>0</v>
      </c>
      <c r="D696" s="24">
        <f t="shared" ref="D696:H696" si="502">D698+D699+D700-D697</f>
        <v>0</v>
      </c>
      <c r="E696" s="24">
        <f t="shared" si="502"/>
        <v>0</v>
      </c>
      <c r="F696" s="24">
        <f t="shared" si="502"/>
        <v>0</v>
      </c>
      <c r="G696" s="24">
        <f t="shared" si="502"/>
        <v>0</v>
      </c>
      <c r="H696" s="25">
        <f t="shared" si="502"/>
        <v>0</v>
      </c>
      <c r="I696" s="3">
        <f t="shared" si="477"/>
        <v>0</v>
      </c>
    </row>
    <row r="697" spans="1:9" s="2" customFormat="1" hidden="1" x14ac:dyDescent="0.2">
      <c r="A697" s="32" t="s">
        <v>37</v>
      </c>
      <c r="B697" s="59"/>
      <c r="C697" s="24">
        <v>0</v>
      </c>
      <c r="D697" s="24"/>
      <c r="E697" s="24">
        <f t="shared" ref="E697:E700" si="503">C697+D697</f>
        <v>0</v>
      </c>
      <c r="F697" s="24"/>
      <c r="G697" s="24"/>
      <c r="H697" s="25"/>
      <c r="I697" s="3">
        <f t="shared" si="477"/>
        <v>0</v>
      </c>
    </row>
    <row r="698" spans="1:9" s="2" customFormat="1" hidden="1" x14ac:dyDescent="0.2">
      <c r="A698" s="20" t="s">
        <v>38</v>
      </c>
      <c r="B698" s="61" t="s">
        <v>51</v>
      </c>
      <c r="C698" s="21">
        <v>0</v>
      </c>
      <c r="D698" s="21"/>
      <c r="E698" s="21">
        <f t="shared" si="503"/>
        <v>0</v>
      </c>
      <c r="F698" s="21"/>
      <c r="G698" s="21"/>
      <c r="H698" s="22"/>
      <c r="I698" s="3">
        <f t="shared" si="477"/>
        <v>0</v>
      </c>
    </row>
    <row r="699" spans="1:9" s="2" customFormat="1" hidden="1" x14ac:dyDescent="0.2">
      <c r="A699" s="20" t="s">
        <v>40</v>
      </c>
      <c r="B699" s="61" t="s">
        <v>52</v>
      </c>
      <c r="C699" s="21">
        <v>0</v>
      </c>
      <c r="D699" s="21"/>
      <c r="E699" s="21">
        <f t="shared" si="503"/>
        <v>0</v>
      </c>
      <c r="F699" s="21"/>
      <c r="G699" s="21"/>
      <c r="H699" s="22"/>
      <c r="I699" s="3">
        <f t="shared" si="477"/>
        <v>0</v>
      </c>
    </row>
    <row r="700" spans="1:9" s="2" customFormat="1" hidden="1" x14ac:dyDescent="0.2">
      <c r="A700" s="20" t="s">
        <v>42</v>
      </c>
      <c r="B700" s="61" t="s">
        <v>53</v>
      </c>
      <c r="C700" s="21">
        <v>0</v>
      </c>
      <c r="D700" s="21"/>
      <c r="E700" s="21">
        <f t="shared" si="503"/>
        <v>0</v>
      </c>
      <c r="F700" s="21"/>
      <c r="G700" s="21"/>
      <c r="H700" s="22"/>
      <c r="I700" s="3">
        <f t="shared" si="477"/>
        <v>0</v>
      </c>
    </row>
    <row r="701" spans="1:9" s="2" customFormat="1" hidden="1" x14ac:dyDescent="0.2">
      <c r="A701" s="83"/>
      <c r="B701" s="95"/>
      <c r="C701" s="21"/>
      <c r="D701" s="21"/>
      <c r="E701" s="21"/>
      <c r="F701" s="21"/>
      <c r="G701" s="21"/>
      <c r="H701" s="22"/>
      <c r="I701" s="3">
        <f t="shared" si="477"/>
        <v>0</v>
      </c>
    </row>
    <row r="702" spans="1:9" s="2" customFormat="1" hidden="1" x14ac:dyDescent="0.2">
      <c r="A702" s="26" t="s">
        <v>54</v>
      </c>
      <c r="B702" s="63" t="s">
        <v>55</v>
      </c>
      <c r="C702" s="24">
        <v>0</v>
      </c>
      <c r="D702" s="24"/>
      <c r="E702" s="24">
        <f>C702+D702</f>
        <v>0</v>
      </c>
      <c r="F702" s="24"/>
      <c r="G702" s="24"/>
      <c r="H702" s="25"/>
      <c r="I702" s="3">
        <f t="shared" si="477"/>
        <v>0</v>
      </c>
    </row>
    <row r="703" spans="1:9" s="2" customFormat="1" hidden="1" x14ac:dyDescent="0.2">
      <c r="A703" s="83"/>
      <c r="B703" s="95"/>
      <c r="C703" s="21"/>
      <c r="D703" s="21"/>
      <c r="E703" s="21"/>
      <c r="F703" s="21"/>
      <c r="G703" s="21"/>
      <c r="H703" s="22"/>
      <c r="I703" s="3">
        <f t="shared" si="477"/>
        <v>0</v>
      </c>
    </row>
    <row r="704" spans="1:9" s="2" customFormat="1" hidden="1" x14ac:dyDescent="0.2">
      <c r="A704" s="26" t="s">
        <v>56</v>
      </c>
      <c r="B704" s="63"/>
      <c r="C704" s="24">
        <v>0</v>
      </c>
      <c r="D704" s="24">
        <f t="shared" ref="D704:H704" si="504">D657-D675</f>
        <v>0</v>
      </c>
      <c r="E704" s="24">
        <f t="shared" si="504"/>
        <v>0</v>
      </c>
      <c r="F704" s="24">
        <f t="shared" si="504"/>
        <v>0</v>
      </c>
      <c r="G704" s="24">
        <f t="shared" si="504"/>
        <v>0</v>
      </c>
      <c r="H704" s="25">
        <f t="shared" si="504"/>
        <v>0</v>
      </c>
      <c r="I704" s="3">
        <f t="shared" si="477"/>
        <v>0</v>
      </c>
    </row>
    <row r="705" spans="1:9" s="2" customFormat="1" hidden="1" x14ac:dyDescent="0.2">
      <c r="A705" s="81"/>
      <c r="B705" s="95"/>
      <c r="C705" s="21"/>
      <c r="D705" s="21"/>
      <c r="E705" s="21"/>
      <c r="F705" s="21"/>
      <c r="G705" s="21"/>
      <c r="H705" s="22"/>
      <c r="I705" s="3">
        <f t="shared" si="477"/>
        <v>0</v>
      </c>
    </row>
    <row r="706" spans="1:9" s="142" customFormat="1" x14ac:dyDescent="0.2">
      <c r="A706" s="144" t="s">
        <v>81</v>
      </c>
      <c r="B706" s="145" t="s">
        <v>5</v>
      </c>
      <c r="C706" s="146">
        <f t="shared" ref="C706" si="505">SUM(C736,C785,C833,C882)</f>
        <v>71630</v>
      </c>
      <c r="D706" s="146">
        <f t="shared" ref="D706:H706" si="506">SUM(D736,D785,D833,D882)</f>
        <v>0</v>
      </c>
      <c r="E706" s="146">
        <f t="shared" si="506"/>
        <v>71630</v>
      </c>
      <c r="F706" s="146">
        <f t="shared" si="506"/>
        <v>0</v>
      </c>
      <c r="G706" s="146">
        <f t="shared" si="506"/>
        <v>0</v>
      </c>
      <c r="H706" s="147">
        <f t="shared" si="506"/>
        <v>0</v>
      </c>
      <c r="I706" s="137">
        <f t="shared" si="477"/>
        <v>71630</v>
      </c>
    </row>
    <row r="707" spans="1:9" s="161" customFormat="1" x14ac:dyDescent="0.2">
      <c r="A707" s="156" t="s">
        <v>82</v>
      </c>
      <c r="B707" s="157"/>
      <c r="C707" s="158">
        <f t="shared" ref="C707" si="507">SUM(C708,C711,C734)</f>
        <v>71630</v>
      </c>
      <c r="D707" s="158">
        <f t="shared" ref="D707:H707" si="508">SUM(D708,D711,D734)</f>
        <v>0</v>
      </c>
      <c r="E707" s="158">
        <f t="shared" si="508"/>
        <v>71630</v>
      </c>
      <c r="F707" s="158">
        <f t="shared" si="508"/>
        <v>0</v>
      </c>
      <c r="G707" s="158">
        <f t="shared" si="508"/>
        <v>0</v>
      </c>
      <c r="H707" s="159">
        <f t="shared" si="508"/>
        <v>0</v>
      </c>
      <c r="I707" s="160">
        <f t="shared" si="477"/>
        <v>71630</v>
      </c>
    </row>
    <row r="708" spans="1:9" x14ac:dyDescent="0.2">
      <c r="A708" s="31" t="s">
        <v>30</v>
      </c>
      <c r="B708" s="55">
        <v>20</v>
      </c>
      <c r="C708" s="24">
        <f t="shared" ref="C708:H708" si="509">SUM(C709)</f>
        <v>4</v>
      </c>
      <c r="D708" s="24">
        <f t="shared" si="509"/>
        <v>0</v>
      </c>
      <c r="E708" s="24">
        <f t="shared" si="509"/>
        <v>4</v>
      </c>
      <c r="F708" s="24">
        <f t="shared" si="509"/>
        <v>0</v>
      </c>
      <c r="G708" s="24">
        <f t="shared" si="509"/>
        <v>0</v>
      </c>
      <c r="H708" s="25">
        <f t="shared" si="509"/>
        <v>0</v>
      </c>
      <c r="I708" s="119">
        <f t="shared" si="477"/>
        <v>4</v>
      </c>
    </row>
    <row r="709" spans="1:9" x14ac:dyDescent="0.2">
      <c r="A709" s="27" t="s">
        <v>31</v>
      </c>
      <c r="B709" s="56" t="s">
        <v>32</v>
      </c>
      <c r="C709" s="101">
        <f>SUM(C756,C805,C853,C902)</f>
        <v>4</v>
      </c>
      <c r="D709" s="101">
        <f>SUM(D756,D805,D853,D902)</f>
        <v>0</v>
      </c>
      <c r="E709" s="101">
        <f>C709+D709</f>
        <v>4</v>
      </c>
      <c r="F709" s="101">
        <f t="shared" ref="F709:H709" si="510">SUM(F756,F805,F853,F902)</f>
        <v>0</v>
      </c>
      <c r="G709" s="101">
        <f t="shared" si="510"/>
        <v>0</v>
      </c>
      <c r="H709" s="143">
        <f t="shared" si="510"/>
        <v>0</v>
      </c>
      <c r="I709" s="119">
        <f t="shared" si="477"/>
        <v>4</v>
      </c>
    </row>
    <row r="710" spans="1:9" s="2" customFormat="1" hidden="1" x14ac:dyDescent="0.2">
      <c r="A710" s="27"/>
      <c r="B710" s="51"/>
      <c r="C710" s="21"/>
      <c r="D710" s="21"/>
      <c r="E710" s="21"/>
      <c r="F710" s="21"/>
      <c r="G710" s="21"/>
      <c r="H710" s="22"/>
      <c r="I710" s="3">
        <f t="shared" si="477"/>
        <v>0</v>
      </c>
    </row>
    <row r="711" spans="1:9" ht="25.5" x14ac:dyDescent="0.2">
      <c r="A711" s="31" t="s">
        <v>33</v>
      </c>
      <c r="B711" s="57">
        <v>58</v>
      </c>
      <c r="C711" s="24">
        <f t="shared" ref="C711" si="511">SUM(C712,C719,C726)</f>
        <v>71626</v>
      </c>
      <c r="D711" s="24">
        <f t="shared" ref="D711:H711" si="512">SUM(D712,D719,D726)</f>
        <v>0</v>
      </c>
      <c r="E711" s="24">
        <f t="shared" si="512"/>
        <v>71626</v>
      </c>
      <c r="F711" s="24">
        <f t="shared" si="512"/>
        <v>0</v>
      </c>
      <c r="G711" s="24">
        <f t="shared" si="512"/>
        <v>0</v>
      </c>
      <c r="H711" s="25">
        <f t="shared" si="512"/>
        <v>0</v>
      </c>
      <c r="I711" s="119">
        <f t="shared" si="477"/>
        <v>71626</v>
      </c>
    </row>
    <row r="712" spans="1:9" x14ac:dyDescent="0.2">
      <c r="A712" s="31" t="s">
        <v>34</v>
      </c>
      <c r="B712" s="58" t="s">
        <v>35</v>
      </c>
      <c r="C712" s="24">
        <f t="shared" ref="C712" si="513">SUM(C716,C717,C718)</f>
        <v>71445.3</v>
      </c>
      <c r="D712" s="24">
        <f t="shared" ref="D712:H712" si="514">SUM(D716,D717,D718)</f>
        <v>0</v>
      </c>
      <c r="E712" s="24">
        <f t="shared" si="514"/>
        <v>71445.3</v>
      </c>
      <c r="F712" s="24">
        <f t="shared" si="514"/>
        <v>0</v>
      </c>
      <c r="G712" s="24">
        <f t="shared" si="514"/>
        <v>0</v>
      </c>
      <c r="H712" s="25">
        <f t="shared" si="514"/>
        <v>0</v>
      </c>
      <c r="I712" s="119">
        <f t="shared" si="477"/>
        <v>71445.3</v>
      </c>
    </row>
    <row r="713" spans="1:9" s="2" customFormat="1" hidden="1" x14ac:dyDescent="0.2">
      <c r="A713" s="32" t="s">
        <v>1</v>
      </c>
      <c r="B713" s="59"/>
      <c r="C713" s="24"/>
      <c r="D713" s="24"/>
      <c r="E713" s="24"/>
      <c r="F713" s="24"/>
      <c r="G713" s="24"/>
      <c r="H713" s="25"/>
      <c r="I713" s="3">
        <f t="shared" si="477"/>
        <v>0</v>
      </c>
    </row>
    <row r="714" spans="1:9" x14ac:dyDescent="0.2">
      <c r="A714" s="32" t="s">
        <v>36</v>
      </c>
      <c r="B714" s="59"/>
      <c r="C714" s="24">
        <f t="shared" ref="C714" si="515">C716+C717+C718-C715</f>
        <v>12.600000000005821</v>
      </c>
      <c r="D714" s="24">
        <f t="shared" ref="D714:H714" si="516">D716+D717+D718-D715</f>
        <v>0</v>
      </c>
      <c r="E714" s="24">
        <f t="shared" si="516"/>
        <v>12.600000000005821</v>
      </c>
      <c r="F714" s="24">
        <f t="shared" si="516"/>
        <v>0</v>
      </c>
      <c r="G714" s="24">
        <f t="shared" si="516"/>
        <v>0</v>
      </c>
      <c r="H714" s="25">
        <f t="shared" si="516"/>
        <v>0</v>
      </c>
      <c r="I714" s="119">
        <f t="shared" si="477"/>
        <v>12.600000000005821</v>
      </c>
    </row>
    <row r="715" spans="1:9" x14ac:dyDescent="0.2">
      <c r="A715" s="32" t="s">
        <v>37</v>
      </c>
      <c r="B715" s="59"/>
      <c r="C715" s="24">
        <f t="shared" ref="C715" si="517">SUM(C762,C811,C859,C908)</f>
        <v>71432.7</v>
      </c>
      <c r="D715" s="24">
        <f t="shared" ref="D715:H718" si="518">SUM(D762,D811,D859,D908)</f>
        <v>0</v>
      </c>
      <c r="E715" s="24">
        <f t="shared" si="518"/>
        <v>71432.7</v>
      </c>
      <c r="F715" s="24">
        <f t="shared" si="518"/>
        <v>0</v>
      </c>
      <c r="G715" s="24">
        <f t="shared" si="518"/>
        <v>0</v>
      </c>
      <c r="H715" s="25">
        <f t="shared" si="518"/>
        <v>0</v>
      </c>
      <c r="I715" s="119">
        <f t="shared" si="477"/>
        <v>71432.7</v>
      </c>
    </row>
    <row r="716" spans="1:9" x14ac:dyDescent="0.2">
      <c r="A716" s="20" t="s">
        <v>38</v>
      </c>
      <c r="B716" s="60" t="s">
        <v>39</v>
      </c>
      <c r="C716" s="101">
        <f t="shared" ref="C716" si="519">SUM(C763,C812,C860,C909)</f>
        <v>10907.300000000003</v>
      </c>
      <c r="D716" s="101">
        <f t="shared" si="518"/>
        <v>0</v>
      </c>
      <c r="E716" s="101">
        <f t="shared" ref="E716:E718" si="520">C716+D716</f>
        <v>10907.300000000003</v>
      </c>
      <c r="F716" s="101">
        <f t="shared" si="518"/>
        <v>0</v>
      </c>
      <c r="G716" s="101">
        <f t="shared" si="518"/>
        <v>0</v>
      </c>
      <c r="H716" s="143">
        <f t="shared" si="518"/>
        <v>0</v>
      </c>
      <c r="I716" s="119">
        <f t="shared" si="477"/>
        <v>10907.300000000003</v>
      </c>
    </row>
    <row r="717" spans="1:9" x14ac:dyDescent="0.2">
      <c r="A717" s="20" t="s">
        <v>40</v>
      </c>
      <c r="B717" s="60" t="s">
        <v>41</v>
      </c>
      <c r="C717" s="101">
        <f t="shared" ref="C717" si="521">SUM(C764,C813,C861,C910)</f>
        <v>60439.600000000006</v>
      </c>
      <c r="D717" s="101">
        <f t="shared" si="518"/>
        <v>0</v>
      </c>
      <c r="E717" s="101">
        <f t="shared" si="520"/>
        <v>60439.600000000006</v>
      </c>
      <c r="F717" s="101">
        <f t="shared" si="518"/>
        <v>0</v>
      </c>
      <c r="G717" s="101">
        <f t="shared" si="518"/>
        <v>0</v>
      </c>
      <c r="H717" s="143">
        <f t="shared" si="518"/>
        <v>0</v>
      </c>
      <c r="I717" s="119">
        <f t="shared" si="477"/>
        <v>60439.600000000006</v>
      </c>
    </row>
    <row r="718" spans="1:9" x14ac:dyDescent="0.2">
      <c r="A718" s="20" t="s">
        <v>42</v>
      </c>
      <c r="B718" s="61" t="s">
        <v>43</v>
      </c>
      <c r="C718" s="101">
        <f t="shared" ref="C718" si="522">SUM(C765,C814,C862,C911)</f>
        <v>98.399999999994179</v>
      </c>
      <c r="D718" s="101">
        <f t="shared" si="518"/>
        <v>0</v>
      </c>
      <c r="E718" s="101">
        <f t="shared" si="520"/>
        <v>98.399999999994179</v>
      </c>
      <c r="F718" s="101">
        <f t="shared" si="518"/>
        <v>0</v>
      </c>
      <c r="G718" s="101">
        <f t="shared" si="518"/>
        <v>0</v>
      </c>
      <c r="H718" s="143">
        <f t="shared" si="518"/>
        <v>0</v>
      </c>
      <c r="I718" s="119">
        <f t="shared" si="477"/>
        <v>98.399999999994179</v>
      </c>
    </row>
    <row r="719" spans="1:9" s="2" customFormat="1" hidden="1" x14ac:dyDescent="0.2">
      <c r="A719" s="31" t="s">
        <v>44</v>
      </c>
      <c r="B719" s="62" t="s">
        <v>45</v>
      </c>
      <c r="C719" s="24">
        <v>0</v>
      </c>
      <c r="D719" s="24">
        <f t="shared" ref="D719:H719" si="523">SUM(D723,D724,D725)</f>
        <v>0</v>
      </c>
      <c r="E719" s="24">
        <f t="shared" si="523"/>
        <v>0</v>
      </c>
      <c r="F719" s="24">
        <f t="shared" si="523"/>
        <v>0</v>
      </c>
      <c r="G719" s="24">
        <f t="shared" si="523"/>
        <v>0</v>
      </c>
      <c r="H719" s="25">
        <f t="shared" si="523"/>
        <v>0</v>
      </c>
      <c r="I719" s="3">
        <f t="shared" si="477"/>
        <v>0</v>
      </c>
    </row>
    <row r="720" spans="1:9" s="2" customFormat="1" hidden="1" x14ac:dyDescent="0.2">
      <c r="A720" s="82" t="s">
        <v>1</v>
      </c>
      <c r="B720" s="62"/>
      <c r="C720" s="24"/>
      <c r="D720" s="24"/>
      <c r="E720" s="24"/>
      <c r="F720" s="24"/>
      <c r="G720" s="24"/>
      <c r="H720" s="25"/>
      <c r="I720" s="3">
        <f t="shared" si="477"/>
        <v>0</v>
      </c>
    </row>
    <row r="721" spans="1:9" s="2" customFormat="1" hidden="1" x14ac:dyDescent="0.2">
      <c r="A721" s="32" t="s">
        <v>36</v>
      </c>
      <c r="B721" s="59"/>
      <c r="C721" s="24">
        <v>0</v>
      </c>
      <c r="D721" s="24">
        <f t="shared" ref="D721:H721" si="524">D723+D724+D725-D722</f>
        <v>0</v>
      </c>
      <c r="E721" s="24">
        <f t="shared" si="524"/>
        <v>0</v>
      </c>
      <c r="F721" s="24">
        <f t="shared" si="524"/>
        <v>0</v>
      </c>
      <c r="G721" s="24">
        <f t="shared" si="524"/>
        <v>0</v>
      </c>
      <c r="H721" s="25">
        <f t="shared" si="524"/>
        <v>0</v>
      </c>
      <c r="I721" s="3">
        <f t="shared" si="477"/>
        <v>0</v>
      </c>
    </row>
    <row r="722" spans="1:9" s="2" customFormat="1" hidden="1" x14ac:dyDescent="0.2">
      <c r="A722" s="32" t="s">
        <v>37</v>
      </c>
      <c r="B722" s="59"/>
      <c r="C722" s="24">
        <v>0</v>
      </c>
      <c r="D722" s="24">
        <f t="shared" ref="D722:H725" si="525">SUM(D769,D818,D866,D915)</f>
        <v>0</v>
      </c>
      <c r="E722" s="24">
        <f t="shared" si="525"/>
        <v>0</v>
      </c>
      <c r="F722" s="24">
        <f t="shared" si="525"/>
        <v>0</v>
      </c>
      <c r="G722" s="24">
        <f t="shared" si="525"/>
        <v>0</v>
      </c>
      <c r="H722" s="25">
        <f t="shared" si="525"/>
        <v>0</v>
      </c>
      <c r="I722" s="3">
        <f t="shared" ref="I722:I785" si="526">SUM(E722:H722)</f>
        <v>0</v>
      </c>
    </row>
    <row r="723" spans="1:9" s="2" customFormat="1" hidden="1" x14ac:dyDescent="0.2">
      <c r="A723" s="20" t="s">
        <v>38</v>
      </c>
      <c r="B723" s="61" t="s">
        <v>46</v>
      </c>
      <c r="C723" s="21">
        <v>0</v>
      </c>
      <c r="D723" s="21">
        <f t="shared" si="525"/>
        <v>0</v>
      </c>
      <c r="E723" s="21">
        <f t="shared" ref="E723:E725" si="527">C723+D723</f>
        <v>0</v>
      </c>
      <c r="F723" s="21">
        <f t="shared" si="525"/>
        <v>0</v>
      </c>
      <c r="G723" s="21">
        <f t="shared" si="525"/>
        <v>0</v>
      </c>
      <c r="H723" s="22">
        <f t="shared" si="525"/>
        <v>0</v>
      </c>
      <c r="I723" s="3">
        <f t="shared" si="526"/>
        <v>0</v>
      </c>
    </row>
    <row r="724" spans="1:9" s="2" customFormat="1" hidden="1" x14ac:dyDescent="0.2">
      <c r="A724" s="20" t="s">
        <v>40</v>
      </c>
      <c r="B724" s="61" t="s">
        <v>47</v>
      </c>
      <c r="C724" s="21">
        <v>0</v>
      </c>
      <c r="D724" s="21">
        <f t="shared" si="525"/>
        <v>0</v>
      </c>
      <c r="E724" s="21">
        <f t="shared" si="527"/>
        <v>0</v>
      </c>
      <c r="F724" s="21">
        <f t="shared" si="525"/>
        <v>0</v>
      </c>
      <c r="G724" s="21">
        <f t="shared" si="525"/>
        <v>0</v>
      </c>
      <c r="H724" s="22">
        <f t="shared" si="525"/>
        <v>0</v>
      </c>
      <c r="I724" s="3">
        <f t="shared" si="526"/>
        <v>0</v>
      </c>
    </row>
    <row r="725" spans="1:9" s="2" customFormat="1" hidden="1" x14ac:dyDescent="0.2">
      <c r="A725" s="20" t="s">
        <v>42</v>
      </c>
      <c r="B725" s="61" t="s">
        <v>48</v>
      </c>
      <c r="C725" s="21">
        <v>0</v>
      </c>
      <c r="D725" s="21">
        <f t="shared" si="525"/>
        <v>0</v>
      </c>
      <c r="E725" s="21">
        <f t="shared" si="527"/>
        <v>0</v>
      </c>
      <c r="F725" s="21">
        <f t="shared" si="525"/>
        <v>0</v>
      </c>
      <c r="G725" s="21">
        <f t="shared" si="525"/>
        <v>0</v>
      </c>
      <c r="H725" s="22">
        <f t="shared" si="525"/>
        <v>0</v>
      </c>
      <c r="I725" s="3">
        <f t="shared" si="526"/>
        <v>0</v>
      </c>
    </row>
    <row r="726" spans="1:9" x14ac:dyDescent="0.2">
      <c r="A726" s="31" t="s">
        <v>49</v>
      </c>
      <c r="B726" s="63" t="s">
        <v>50</v>
      </c>
      <c r="C726" s="24">
        <f t="shared" ref="C726:H726" si="528">SUM(C730,C731,C732)</f>
        <v>180.7</v>
      </c>
      <c r="D726" s="24">
        <f t="shared" si="528"/>
        <v>0</v>
      </c>
      <c r="E726" s="24">
        <f t="shared" si="528"/>
        <v>180.7</v>
      </c>
      <c r="F726" s="24">
        <f t="shared" si="528"/>
        <v>0</v>
      </c>
      <c r="G726" s="24">
        <f t="shared" si="528"/>
        <v>0</v>
      </c>
      <c r="H726" s="25">
        <f t="shared" si="528"/>
        <v>0</v>
      </c>
      <c r="I726" s="119">
        <f t="shared" si="526"/>
        <v>180.7</v>
      </c>
    </row>
    <row r="727" spans="1:9" s="2" customFormat="1" hidden="1" x14ac:dyDescent="0.2">
      <c r="A727" s="82" t="s">
        <v>1</v>
      </c>
      <c r="B727" s="63"/>
      <c r="C727" s="24"/>
      <c r="D727" s="24"/>
      <c r="E727" s="24"/>
      <c r="F727" s="24"/>
      <c r="G727" s="24"/>
      <c r="H727" s="25"/>
      <c r="I727" s="3">
        <f t="shared" si="526"/>
        <v>0</v>
      </c>
    </row>
    <row r="728" spans="1:9" x14ac:dyDescent="0.2">
      <c r="A728" s="32" t="s">
        <v>36</v>
      </c>
      <c r="B728" s="59"/>
      <c r="C728" s="24">
        <f t="shared" ref="C728" si="529">C730+C731+C732-C729</f>
        <v>180.7</v>
      </c>
      <c r="D728" s="24">
        <f t="shared" ref="D728:H728" si="530">D730+D731+D732-D729</f>
        <v>0</v>
      </c>
      <c r="E728" s="24">
        <f t="shared" si="530"/>
        <v>180.7</v>
      </c>
      <c r="F728" s="24">
        <f t="shared" si="530"/>
        <v>0</v>
      </c>
      <c r="G728" s="24">
        <f t="shared" si="530"/>
        <v>0</v>
      </c>
      <c r="H728" s="25">
        <f t="shared" si="530"/>
        <v>0</v>
      </c>
      <c r="I728" s="119">
        <f t="shared" si="526"/>
        <v>180.7</v>
      </c>
    </row>
    <row r="729" spans="1:9" s="2" customFormat="1" hidden="1" x14ac:dyDescent="0.2">
      <c r="A729" s="32" t="s">
        <v>37</v>
      </c>
      <c r="B729" s="59"/>
      <c r="C729" s="24">
        <f t="shared" ref="C729" si="531">SUM(C776,C825,C873,C922)</f>
        <v>0</v>
      </c>
      <c r="D729" s="24">
        <f t="shared" ref="D729:H732" si="532">SUM(D776,D825,D873,D922)</f>
        <v>0</v>
      </c>
      <c r="E729" s="24">
        <f t="shared" si="532"/>
        <v>0</v>
      </c>
      <c r="F729" s="24">
        <f t="shared" si="532"/>
        <v>0</v>
      </c>
      <c r="G729" s="24">
        <f t="shared" si="532"/>
        <v>0</v>
      </c>
      <c r="H729" s="25">
        <f t="shared" si="532"/>
        <v>0</v>
      </c>
      <c r="I729" s="3">
        <f t="shared" si="526"/>
        <v>0</v>
      </c>
    </row>
    <row r="730" spans="1:9" x14ac:dyDescent="0.2">
      <c r="A730" s="20" t="s">
        <v>38</v>
      </c>
      <c r="B730" s="61" t="s">
        <v>51</v>
      </c>
      <c r="C730" s="101">
        <f t="shared" ref="C730" si="533">SUM(C777,C826,C874,C923)</f>
        <v>18</v>
      </c>
      <c r="D730" s="101">
        <f t="shared" si="532"/>
        <v>0</v>
      </c>
      <c r="E730" s="101">
        <f t="shared" ref="E730:E732" si="534">C730+D730</f>
        <v>18</v>
      </c>
      <c r="F730" s="101">
        <f t="shared" si="532"/>
        <v>0</v>
      </c>
      <c r="G730" s="101">
        <f t="shared" si="532"/>
        <v>0</v>
      </c>
      <c r="H730" s="143">
        <f t="shared" si="532"/>
        <v>0</v>
      </c>
      <c r="I730" s="119">
        <f t="shared" si="526"/>
        <v>18</v>
      </c>
    </row>
    <row r="731" spans="1:9" x14ac:dyDescent="0.2">
      <c r="A731" s="20" t="s">
        <v>40</v>
      </c>
      <c r="B731" s="61" t="s">
        <v>52</v>
      </c>
      <c r="C731" s="101">
        <f t="shared" ref="C731" si="535">SUM(C778,C827,C875,C924)</f>
        <v>162.69999999999999</v>
      </c>
      <c r="D731" s="101">
        <f t="shared" si="532"/>
        <v>0</v>
      </c>
      <c r="E731" s="101">
        <f t="shared" si="534"/>
        <v>162.69999999999999</v>
      </c>
      <c r="F731" s="101">
        <f t="shared" si="532"/>
        <v>0</v>
      </c>
      <c r="G731" s="101">
        <f t="shared" si="532"/>
        <v>0</v>
      </c>
      <c r="H731" s="143">
        <f t="shared" si="532"/>
        <v>0</v>
      </c>
      <c r="I731" s="119">
        <f t="shared" si="526"/>
        <v>162.69999999999999</v>
      </c>
    </row>
    <row r="732" spans="1:9" s="2" customFormat="1" hidden="1" x14ac:dyDescent="0.2">
      <c r="A732" s="20" t="s">
        <v>42</v>
      </c>
      <c r="B732" s="61" t="s">
        <v>53</v>
      </c>
      <c r="C732" s="21">
        <v>0</v>
      </c>
      <c r="D732" s="21">
        <f t="shared" si="532"/>
        <v>0</v>
      </c>
      <c r="E732" s="21">
        <f t="shared" si="534"/>
        <v>0</v>
      </c>
      <c r="F732" s="21">
        <f t="shared" si="532"/>
        <v>0</v>
      </c>
      <c r="G732" s="21">
        <f t="shared" si="532"/>
        <v>0</v>
      </c>
      <c r="H732" s="22">
        <f t="shared" si="532"/>
        <v>0</v>
      </c>
      <c r="I732" s="3">
        <f t="shared" si="526"/>
        <v>0</v>
      </c>
    </row>
    <row r="733" spans="1:9" s="2" customFormat="1" hidden="1" x14ac:dyDescent="0.2">
      <c r="A733" s="83"/>
      <c r="B733" s="95"/>
      <c r="C733" s="21"/>
      <c r="D733" s="21"/>
      <c r="E733" s="21"/>
      <c r="F733" s="21"/>
      <c r="G733" s="21"/>
      <c r="H733" s="22"/>
      <c r="I733" s="3">
        <f t="shared" si="526"/>
        <v>0</v>
      </c>
    </row>
    <row r="734" spans="1:9" s="2" customFormat="1" hidden="1" x14ac:dyDescent="0.2">
      <c r="A734" s="26" t="s">
        <v>54</v>
      </c>
      <c r="B734" s="63" t="s">
        <v>55</v>
      </c>
      <c r="C734" s="24">
        <v>0</v>
      </c>
      <c r="D734" s="24">
        <f t="shared" ref="D734" si="536">SUM(D781,D830,D878,D927)</f>
        <v>0</v>
      </c>
      <c r="E734" s="24">
        <f>C734+D734</f>
        <v>0</v>
      </c>
      <c r="F734" s="24">
        <f t="shared" ref="F734:H734" si="537">SUM(F781,F830,F878,F927)</f>
        <v>0</v>
      </c>
      <c r="G734" s="24">
        <f t="shared" si="537"/>
        <v>0</v>
      </c>
      <c r="H734" s="25">
        <f t="shared" si="537"/>
        <v>0</v>
      </c>
      <c r="I734" s="3">
        <f t="shared" si="526"/>
        <v>0</v>
      </c>
    </row>
    <row r="735" spans="1:9" s="2" customFormat="1" hidden="1" x14ac:dyDescent="0.2">
      <c r="A735" s="83"/>
      <c r="B735" s="95"/>
      <c r="C735" s="21"/>
      <c r="D735" s="21"/>
      <c r="E735" s="21"/>
      <c r="F735" s="21"/>
      <c r="G735" s="21"/>
      <c r="H735" s="22"/>
      <c r="I735" s="3">
        <f t="shared" si="526"/>
        <v>0</v>
      </c>
    </row>
    <row r="736" spans="1:9" s="142" customFormat="1" ht="38.25" x14ac:dyDescent="0.2">
      <c r="A736" s="152" t="s">
        <v>72</v>
      </c>
      <c r="B736" s="153"/>
      <c r="C736" s="154">
        <f t="shared" ref="C736:H736" si="538">C737</f>
        <v>71445.3</v>
      </c>
      <c r="D736" s="154">
        <f t="shared" si="538"/>
        <v>0</v>
      </c>
      <c r="E736" s="154">
        <f t="shared" si="538"/>
        <v>71445.3</v>
      </c>
      <c r="F736" s="154">
        <f t="shared" si="538"/>
        <v>0</v>
      </c>
      <c r="G736" s="154">
        <f t="shared" si="538"/>
        <v>0</v>
      </c>
      <c r="H736" s="155">
        <f t="shared" si="538"/>
        <v>0</v>
      </c>
      <c r="I736" s="137">
        <f t="shared" si="526"/>
        <v>71445.3</v>
      </c>
    </row>
    <row r="737" spans="1:11" s="161" customFormat="1" x14ac:dyDescent="0.2">
      <c r="A737" s="156" t="s">
        <v>61</v>
      </c>
      <c r="B737" s="157"/>
      <c r="C737" s="158">
        <f t="shared" ref="C737" si="539">SUM(C738,C739,C740,C741)</f>
        <v>71445.3</v>
      </c>
      <c r="D737" s="158">
        <f t="shared" ref="D737:H737" si="540">SUM(D738,D739,D740,D741)</f>
        <v>0</v>
      </c>
      <c r="E737" s="158">
        <f t="shared" si="540"/>
        <v>71445.3</v>
      </c>
      <c r="F737" s="158">
        <f t="shared" si="540"/>
        <v>0</v>
      </c>
      <c r="G737" s="158">
        <f t="shared" si="540"/>
        <v>0</v>
      </c>
      <c r="H737" s="159">
        <f t="shared" si="540"/>
        <v>0</v>
      </c>
      <c r="I737" s="160">
        <f t="shared" si="526"/>
        <v>71445.3</v>
      </c>
    </row>
    <row r="738" spans="1:11" x14ac:dyDescent="0.2">
      <c r="A738" s="20" t="s">
        <v>6</v>
      </c>
      <c r="B738" s="48"/>
      <c r="C738" s="101">
        <v>7998</v>
      </c>
      <c r="D738" s="101"/>
      <c r="E738" s="101">
        <f>SUM(C738,D738)</f>
        <v>7998</v>
      </c>
      <c r="F738" s="101"/>
      <c r="G738" s="101"/>
      <c r="H738" s="143"/>
      <c r="I738" s="119">
        <f t="shared" si="526"/>
        <v>7998</v>
      </c>
    </row>
    <row r="739" spans="1:11" s="2" customFormat="1" hidden="1" x14ac:dyDescent="0.2">
      <c r="A739" s="20" t="s">
        <v>7</v>
      </c>
      <c r="B739" s="94"/>
      <c r="C739" s="21">
        <v>0</v>
      </c>
      <c r="D739" s="21"/>
      <c r="E739" s="21">
        <f t="shared" ref="E739:E740" si="541">SUM(C739,D739)</f>
        <v>0</v>
      </c>
      <c r="F739" s="21"/>
      <c r="G739" s="21"/>
      <c r="H739" s="22"/>
      <c r="I739" s="3">
        <f t="shared" si="526"/>
        <v>0</v>
      </c>
      <c r="J739" s="2">
        <f>J740+J743</f>
        <v>0.98</v>
      </c>
      <c r="K739" s="2">
        <v>1</v>
      </c>
    </row>
    <row r="740" spans="1:11" s="2" customFormat="1" ht="38.25" hidden="1" x14ac:dyDescent="0.2">
      <c r="A740" s="20" t="s">
        <v>8</v>
      </c>
      <c r="B740" s="48">
        <v>420269</v>
      </c>
      <c r="C740" s="21"/>
      <c r="D740" s="21"/>
      <c r="E740" s="21">
        <f t="shared" si="541"/>
        <v>0</v>
      </c>
      <c r="F740" s="21"/>
      <c r="G740" s="21"/>
      <c r="H740" s="22"/>
      <c r="I740" s="3">
        <f t="shared" si="526"/>
        <v>0</v>
      </c>
      <c r="J740" s="2">
        <v>0.13</v>
      </c>
      <c r="K740" s="2">
        <f>K739*J740/J739</f>
        <v>0.1326530612244898</v>
      </c>
    </row>
    <row r="741" spans="1:11" ht="25.5" x14ac:dyDescent="0.2">
      <c r="A741" s="23" t="s">
        <v>9</v>
      </c>
      <c r="B741" s="49" t="s">
        <v>10</v>
      </c>
      <c r="C741" s="24">
        <f t="shared" ref="C741" si="542">SUM(C742,C746,C750)</f>
        <v>63447.3</v>
      </c>
      <c r="D741" s="24">
        <f t="shared" ref="D741:H741" si="543">SUM(D742,D746,D750)</f>
        <v>0</v>
      </c>
      <c r="E741" s="24">
        <f t="shared" si="543"/>
        <v>63447.3</v>
      </c>
      <c r="F741" s="24">
        <f t="shared" si="543"/>
        <v>0</v>
      </c>
      <c r="G741" s="24">
        <f t="shared" si="543"/>
        <v>0</v>
      </c>
      <c r="H741" s="25">
        <f t="shared" si="543"/>
        <v>0</v>
      </c>
      <c r="I741" s="119">
        <f t="shared" si="526"/>
        <v>63447.3</v>
      </c>
    </row>
    <row r="742" spans="1:11" x14ac:dyDescent="0.2">
      <c r="A742" s="26" t="s">
        <v>11</v>
      </c>
      <c r="B742" s="50" t="s">
        <v>12</v>
      </c>
      <c r="C742" s="24">
        <f t="shared" ref="C742" si="544">SUM(C743:C745)</f>
        <v>63447.3</v>
      </c>
      <c r="D742" s="24">
        <f t="shared" ref="D742:H742" si="545">SUM(D743:D745)</f>
        <v>0</v>
      </c>
      <c r="E742" s="24">
        <f t="shared" si="545"/>
        <v>63447.3</v>
      </c>
      <c r="F742" s="24">
        <f t="shared" si="545"/>
        <v>0</v>
      </c>
      <c r="G742" s="24">
        <f t="shared" si="545"/>
        <v>0</v>
      </c>
      <c r="H742" s="25">
        <f t="shared" si="545"/>
        <v>0</v>
      </c>
      <c r="I742" s="119">
        <f t="shared" si="526"/>
        <v>63447.3</v>
      </c>
    </row>
    <row r="743" spans="1:11" s="2" customFormat="1" hidden="1" x14ac:dyDescent="0.2">
      <c r="A743" s="27" t="s">
        <v>13</v>
      </c>
      <c r="B743" s="51" t="s">
        <v>14</v>
      </c>
      <c r="C743" s="21"/>
      <c r="D743" s="21"/>
      <c r="E743" s="21">
        <f t="shared" ref="E743:E745" si="546">SUM(C743,D743)</f>
        <v>0</v>
      </c>
      <c r="F743" s="21"/>
      <c r="G743" s="21"/>
      <c r="H743" s="22"/>
      <c r="I743" s="3">
        <f t="shared" si="526"/>
        <v>0</v>
      </c>
      <c r="J743" s="2">
        <v>0.85</v>
      </c>
      <c r="K743" s="2">
        <f>K739*J743/J739</f>
        <v>0.86734693877551017</v>
      </c>
    </row>
    <row r="744" spans="1:11" s="2" customFormat="1" hidden="1" x14ac:dyDescent="0.2">
      <c r="A744" s="27" t="s">
        <v>15</v>
      </c>
      <c r="B744" s="52" t="s">
        <v>16</v>
      </c>
      <c r="C744" s="21">
        <v>0</v>
      </c>
      <c r="D744" s="21"/>
      <c r="E744" s="21">
        <f t="shared" si="546"/>
        <v>0</v>
      </c>
      <c r="F744" s="21"/>
      <c r="G744" s="21"/>
      <c r="H744" s="22"/>
      <c r="I744" s="3">
        <f t="shared" si="526"/>
        <v>0</v>
      </c>
    </row>
    <row r="745" spans="1:11" x14ac:dyDescent="0.2">
      <c r="A745" s="27" t="s">
        <v>17</v>
      </c>
      <c r="B745" s="52" t="s">
        <v>18</v>
      </c>
      <c r="C745" s="101">
        <v>63447.3</v>
      </c>
      <c r="D745" s="101"/>
      <c r="E745" s="101">
        <f t="shared" si="546"/>
        <v>63447.3</v>
      </c>
      <c r="F745" s="101"/>
      <c r="G745" s="101"/>
      <c r="H745" s="143"/>
      <c r="I745" s="119">
        <f t="shared" si="526"/>
        <v>63447.3</v>
      </c>
    </row>
    <row r="746" spans="1:11" s="2" customFormat="1" hidden="1" x14ac:dyDescent="0.2">
      <c r="A746" s="26" t="s">
        <v>19</v>
      </c>
      <c r="B746" s="53" t="s">
        <v>20</v>
      </c>
      <c r="C746" s="24">
        <v>0</v>
      </c>
      <c r="D746" s="24">
        <f t="shared" ref="D746:H746" si="547">SUM(D747:D749)</f>
        <v>0</v>
      </c>
      <c r="E746" s="24">
        <f t="shared" si="547"/>
        <v>0</v>
      </c>
      <c r="F746" s="24">
        <f t="shared" si="547"/>
        <v>0</v>
      </c>
      <c r="G746" s="24">
        <f t="shared" si="547"/>
        <v>0</v>
      </c>
      <c r="H746" s="25">
        <f t="shared" si="547"/>
        <v>0</v>
      </c>
      <c r="I746" s="3">
        <f t="shared" si="526"/>
        <v>0</v>
      </c>
    </row>
    <row r="747" spans="1:11" s="2" customFormat="1" hidden="1" x14ac:dyDescent="0.2">
      <c r="A747" s="27" t="s">
        <v>13</v>
      </c>
      <c r="B747" s="52" t="s">
        <v>21</v>
      </c>
      <c r="C747" s="21">
        <v>0</v>
      </c>
      <c r="D747" s="21"/>
      <c r="E747" s="21">
        <f t="shared" ref="E747:E749" si="548">SUM(C747,D747)</f>
        <v>0</v>
      </c>
      <c r="F747" s="21"/>
      <c r="G747" s="21"/>
      <c r="H747" s="22"/>
      <c r="I747" s="3">
        <f t="shared" si="526"/>
        <v>0</v>
      </c>
    </row>
    <row r="748" spans="1:11" s="2" customFormat="1" hidden="1" x14ac:dyDescent="0.2">
      <c r="A748" s="27" t="s">
        <v>15</v>
      </c>
      <c r="B748" s="52" t="s">
        <v>22</v>
      </c>
      <c r="C748" s="21">
        <v>0</v>
      </c>
      <c r="D748" s="21"/>
      <c r="E748" s="21">
        <f t="shared" si="548"/>
        <v>0</v>
      </c>
      <c r="F748" s="21"/>
      <c r="G748" s="21"/>
      <c r="H748" s="22"/>
      <c r="I748" s="3">
        <f t="shared" si="526"/>
        <v>0</v>
      </c>
    </row>
    <row r="749" spans="1:11" s="2" customFormat="1" hidden="1" x14ac:dyDescent="0.2">
      <c r="A749" s="27" t="s">
        <v>17</v>
      </c>
      <c r="B749" s="52" t="s">
        <v>23</v>
      </c>
      <c r="C749" s="21">
        <v>0</v>
      </c>
      <c r="D749" s="21"/>
      <c r="E749" s="21">
        <f t="shared" si="548"/>
        <v>0</v>
      </c>
      <c r="F749" s="21"/>
      <c r="G749" s="21"/>
      <c r="H749" s="22"/>
      <c r="I749" s="3">
        <f t="shared" si="526"/>
        <v>0</v>
      </c>
    </row>
    <row r="750" spans="1:11" s="2" customFormat="1" hidden="1" x14ac:dyDescent="0.2">
      <c r="A750" s="26" t="s">
        <v>24</v>
      </c>
      <c r="B750" s="53" t="s">
        <v>25</v>
      </c>
      <c r="C750" s="24">
        <v>0</v>
      </c>
      <c r="D750" s="24">
        <f t="shared" ref="D750:H750" si="549">SUM(D751:D753)</f>
        <v>0</v>
      </c>
      <c r="E750" s="24">
        <f t="shared" si="549"/>
        <v>0</v>
      </c>
      <c r="F750" s="24">
        <f t="shared" si="549"/>
        <v>0</v>
      </c>
      <c r="G750" s="24">
        <f t="shared" si="549"/>
        <v>0</v>
      </c>
      <c r="H750" s="25">
        <f t="shared" si="549"/>
        <v>0</v>
      </c>
      <c r="I750" s="3">
        <f t="shared" si="526"/>
        <v>0</v>
      </c>
    </row>
    <row r="751" spans="1:11" s="2" customFormat="1" hidden="1" x14ac:dyDescent="0.2">
      <c r="A751" s="27" t="s">
        <v>13</v>
      </c>
      <c r="B751" s="52" t="s">
        <v>26</v>
      </c>
      <c r="C751" s="21">
        <v>0</v>
      </c>
      <c r="D751" s="21"/>
      <c r="E751" s="21">
        <f t="shared" ref="E751:E753" si="550">SUM(C751,D751)</f>
        <v>0</v>
      </c>
      <c r="F751" s="21"/>
      <c r="G751" s="21"/>
      <c r="H751" s="22"/>
      <c r="I751" s="3">
        <f t="shared" si="526"/>
        <v>0</v>
      </c>
    </row>
    <row r="752" spans="1:11" s="2" customFormat="1" hidden="1" x14ac:dyDescent="0.2">
      <c r="A752" s="27" t="s">
        <v>15</v>
      </c>
      <c r="B752" s="52" t="s">
        <v>27</v>
      </c>
      <c r="C752" s="21">
        <v>0</v>
      </c>
      <c r="D752" s="21"/>
      <c r="E752" s="21">
        <f t="shared" si="550"/>
        <v>0</v>
      </c>
      <c r="F752" s="21"/>
      <c r="G752" s="21"/>
      <c r="H752" s="22"/>
      <c r="I752" s="3">
        <f t="shared" si="526"/>
        <v>0</v>
      </c>
    </row>
    <row r="753" spans="1:11" s="2" customFormat="1" hidden="1" x14ac:dyDescent="0.2">
      <c r="A753" s="27" t="s">
        <v>17</v>
      </c>
      <c r="B753" s="52" t="s">
        <v>28</v>
      </c>
      <c r="C753" s="21">
        <v>0</v>
      </c>
      <c r="D753" s="21"/>
      <c r="E753" s="21">
        <f t="shared" si="550"/>
        <v>0</v>
      </c>
      <c r="F753" s="21"/>
      <c r="G753" s="21"/>
      <c r="H753" s="22"/>
      <c r="I753" s="3">
        <f t="shared" si="526"/>
        <v>0</v>
      </c>
    </row>
    <row r="754" spans="1:11" s="161" customFormat="1" x14ac:dyDescent="0.2">
      <c r="A754" s="156" t="s">
        <v>80</v>
      </c>
      <c r="B754" s="157"/>
      <c r="C754" s="158">
        <f t="shared" ref="C754:H754" si="551">SUM(C755,C758,C781)</f>
        <v>71445.3</v>
      </c>
      <c r="D754" s="158">
        <f t="shared" si="551"/>
        <v>0</v>
      </c>
      <c r="E754" s="158">
        <f t="shared" si="551"/>
        <v>71445.3</v>
      </c>
      <c r="F754" s="158">
        <f t="shared" si="551"/>
        <v>0</v>
      </c>
      <c r="G754" s="158">
        <f t="shared" si="551"/>
        <v>0</v>
      </c>
      <c r="H754" s="159">
        <f t="shared" si="551"/>
        <v>0</v>
      </c>
      <c r="I754" s="160">
        <f t="shared" si="526"/>
        <v>71445.3</v>
      </c>
    </row>
    <row r="755" spans="1:11" s="2" customFormat="1" hidden="1" x14ac:dyDescent="0.2">
      <c r="A755" s="31" t="s">
        <v>30</v>
      </c>
      <c r="B755" s="55">
        <v>20</v>
      </c>
      <c r="C755" s="24">
        <v>0</v>
      </c>
      <c r="D755" s="24">
        <f t="shared" ref="D755:H755" si="552">SUM(D756)</f>
        <v>0</v>
      </c>
      <c r="E755" s="24">
        <f t="shared" si="552"/>
        <v>0</v>
      </c>
      <c r="F755" s="24">
        <f t="shared" si="552"/>
        <v>0</v>
      </c>
      <c r="G755" s="24">
        <f t="shared" si="552"/>
        <v>0</v>
      </c>
      <c r="H755" s="25">
        <f t="shared" si="552"/>
        <v>0</v>
      </c>
      <c r="I755" s="3">
        <f t="shared" si="526"/>
        <v>0</v>
      </c>
    </row>
    <row r="756" spans="1:11" s="2" customFormat="1" hidden="1" x14ac:dyDescent="0.2">
      <c r="A756" s="27" t="s">
        <v>31</v>
      </c>
      <c r="B756" s="56" t="s">
        <v>32</v>
      </c>
      <c r="C756" s="21">
        <v>0</v>
      </c>
      <c r="D756" s="21"/>
      <c r="E756" s="21">
        <f>C756+D756</f>
        <v>0</v>
      </c>
      <c r="F756" s="21"/>
      <c r="G756" s="21"/>
      <c r="H756" s="22"/>
      <c r="I756" s="3">
        <f t="shared" si="526"/>
        <v>0</v>
      </c>
    </row>
    <row r="757" spans="1:11" s="2" customFormat="1" hidden="1" x14ac:dyDescent="0.2">
      <c r="A757" s="27"/>
      <c r="B757" s="51"/>
      <c r="C757" s="21"/>
      <c r="D757" s="21"/>
      <c r="E757" s="21"/>
      <c r="F757" s="21"/>
      <c r="G757" s="21"/>
      <c r="H757" s="22"/>
      <c r="I757" s="3">
        <f t="shared" si="526"/>
        <v>0</v>
      </c>
    </row>
    <row r="758" spans="1:11" ht="25.5" x14ac:dyDescent="0.2">
      <c r="A758" s="31" t="s">
        <v>33</v>
      </c>
      <c r="B758" s="57">
        <v>58</v>
      </c>
      <c r="C758" s="24">
        <f t="shared" ref="C758" si="553">SUM(C759,C766,C773)</f>
        <v>71445.3</v>
      </c>
      <c r="D758" s="24">
        <f t="shared" ref="D758:H758" si="554">SUM(D759,D766,D773)</f>
        <v>0</v>
      </c>
      <c r="E758" s="24">
        <f t="shared" si="554"/>
        <v>71445.3</v>
      </c>
      <c r="F758" s="24">
        <f t="shared" si="554"/>
        <v>0</v>
      </c>
      <c r="G758" s="24">
        <f t="shared" si="554"/>
        <v>0</v>
      </c>
      <c r="H758" s="25">
        <f t="shared" si="554"/>
        <v>0</v>
      </c>
      <c r="I758" s="119">
        <f t="shared" si="526"/>
        <v>71445.3</v>
      </c>
    </row>
    <row r="759" spans="1:11" x14ac:dyDescent="0.2">
      <c r="A759" s="31" t="s">
        <v>34</v>
      </c>
      <c r="B759" s="58" t="s">
        <v>35</v>
      </c>
      <c r="C759" s="24">
        <f t="shared" ref="C759" si="555">SUM(C763,C764,C765)</f>
        <v>71445.3</v>
      </c>
      <c r="D759" s="24">
        <f t="shared" ref="D759:H759" si="556">SUM(D763,D764,D765)</f>
        <v>0</v>
      </c>
      <c r="E759" s="24">
        <f t="shared" si="556"/>
        <v>71445.3</v>
      </c>
      <c r="F759" s="24">
        <f t="shared" si="556"/>
        <v>0</v>
      </c>
      <c r="G759" s="24">
        <f t="shared" si="556"/>
        <v>0</v>
      </c>
      <c r="H759" s="25">
        <f t="shared" si="556"/>
        <v>0</v>
      </c>
      <c r="I759" s="119">
        <f t="shared" si="526"/>
        <v>71445.3</v>
      </c>
    </row>
    <row r="760" spans="1:11" s="2" customFormat="1" hidden="1" x14ac:dyDescent="0.2">
      <c r="A760" s="32" t="s">
        <v>1</v>
      </c>
      <c r="B760" s="59"/>
      <c r="C760" s="24"/>
      <c r="D760" s="24"/>
      <c r="E760" s="24"/>
      <c r="F760" s="24"/>
      <c r="G760" s="24"/>
      <c r="H760" s="25"/>
      <c r="I760" s="3">
        <f t="shared" si="526"/>
        <v>0</v>
      </c>
    </row>
    <row r="761" spans="1:11" x14ac:dyDescent="0.2">
      <c r="A761" s="32" t="s">
        <v>36</v>
      </c>
      <c r="B761" s="59"/>
      <c r="C761" s="24">
        <f t="shared" ref="C761:D761" si="557">C763+C764+C765-C762</f>
        <v>12.600000000005821</v>
      </c>
      <c r="D761" s="24">
        <f t="shared" si="557"/>
        <v>0</v>
      </c>
      <c r="E761" s="24">
        <f>E763+E764+E765-E762</f>
        <v>12.600000000005821</v>
      </c>
      <c r="F761" s="24">
        <f t="shared" ref="F761:H761" si="558">F763+F764+F765-F762</f>
        <v>0</v>
      </c>
      <c r="G761" s="24">
        <f t="shared" si="558"/>
        <v>0</v>
      </c>
      <c r="H761" s="25">
        <f t="shared" si="558"/>
        <v>0</v>
      </c>
      <c r="I761" s="119">
        <f t="shared" si="526"/>
        <v>12.600000000005821</v>
      </c>
    </row>
    <row r="762" spans="1:11" x14ac:dyDescent="0.2">
      <c r="A762" s="32" t="s">
        <v>37</v>
      </c>
      <c r="B762" s="59"/>
      <c r="C762" s="24">
        <f>71445.3-12.6</f>
        <v>71432.7</v>
      </c>
      <c r="D762" s="24"/>
      <c r="E762" s="24">
        <f>C762+D762</f>
        <v>71432.7</v>
      </c>
      <c r="F762" s="24"/>
      <c r="G762" s="24"/>
      <c r="H762" s="25"/>
      <c r="I762" s="119">
        <f t="shared" si="526"/>
        <v>71432.7</v>
      </c>
    </row>
    <row r="763" spans="1:11" x14ac:dyDescent="0.2">
      <c r="A763" s="20" t="s">
        <v>38</v>
      </c>
      <c r="B763" s="60" t="s">
        <v>39</v>
      </c>
      <c r="C763" s="101">
        <v>10907.300000000003</v>
      </c>
      <c r="D763" s="101"/>
      <c r="E763" s="101">
        <f t="shared" ref="E763:E765" si="559">C763+D763</f>
        <v>10907.300000000003</v>
      </c>
      <c r="F763" s="101"/>
      <c r="G763" s="101"/>
      <c r="H763" s="143"/>
      <c r="I763" s="119">
        <f t="shared" si="526"/>
        <v>10907.300000000003</v>
      </c>
      <c r="J763" s="117">
        <v>0.02</v>
      </c>
      <c r="K763" s="117">
        <v>0.13</v>
      </c>
    </row>
    <row r="764" spans="1:11" x14ac:dyDescent="0.2">
      <c r="A764" s="20" t="s">
        <v>40</v>
      </c>
      <c r="B764" s="60" t="s">
        <v>41</v>
      </c>
      <c r="C764" s="101">
        <v>60439.600000000006</v>
      </c>
      <c r="D764" s="101"/>
      <c r="E764" s="101">
        <f t="shared" si="559"/>
        <v>60439.600000000006</v>
      </c>
      <c r="F764" s="101"/>
      <c r="G764" s="101"/>
      <c r="H764" s="143"/>
      <c r="I764" s="119">
        <f t="shared" si="526"/>
        <v>60439.600000000006</v>
      </c>
      <c r="J764" s="117">
        <v>0.85</v>
      </c>
    </row>
    <row r="765" spans="1:11" x14ac:dyDescent="0.2">
      <c r="A765" s="20" t="s">
        <v>42</v>
      </c>
      <c r="B765" s="61" t="s">
        <v>43</v>
      </c>
      <c r="C765" s="101">
        <v>98.399999999994179</v>
      </c>
      <c r="D765" s="101"/>
      <c r="E765" s="101">
        <f t="shared" si="559"/>
        <v>98.399999999994179</v>
      </c>
      <c r="F765" s="101"/>
      <c r="G765" s="101"/>
      <c r="H765" s="143"/>
      <c r="I765" s="119">
        <f t="shared" si="526"/>
        <v>98.399999999994179</v>
      </c>
    </row>
    <row r="766" spans="1:11" s="2" customFormat="1" hidden="1" x14ac:dyDescent="0.2">
      <c r="A766" s="31" t="s">
        <v>44</v>
      </c>
      <c r="B766" s="62" t="s">
        <v>45</v>
      </c>
      <c r="C766" s="24">
        <v>0</v>
      </c>
      <c r="D766" s="24">
        <f t="shared" ref="D766:H766" si="560">SUM(D770,D771,D772)</f>
        <v>0</v>
      </c>
      <c r="E766" s="24">
        <f t="shared" si="560"/>
        <v>0</v>
      </c>
      <c r="F766" s="24">
        <f t="shared" si="560"/>
        <v>0</v>
      </c>
      <c r="G766" s="24">
        <f t="shared" si="560"/>
        <v>0</v>
      </c>
      <c r="H766" s="25">
        <f t="shared" si="560"/>
        <v>0</v>
      </c>
      <c r="I766" s="3">
        <f t="shared" si="526"/>
        <v>0</v>
      </c>
    </row>
    <row r="767" spans="1:11" s="2" customFormat="1" hidden="1" x14ac:dyDescent="0.2">
      <c r="A767" s="82" t="s">
        <v>1</v>
      </c>
      <c r="B767" s="62"/>
      <c r="C767" s="24"/>
      <c r="D767" s="24"/>
      <c r="E767" s="24"/>
      <c r="F767" s="24"/>
      <c r="G767" s="24"/>
      <c r="H767" s="25"/>
      <c r="I767" s="3">
        <f t="shared" si="526"/>
        <v>0</v>
      </c>
    </row>
    <row r="768" spans="1:11" s="2" customFormat="1" hidden="1" x14ac:dyDescent="0.2">
      <c r="A768" s="32" t="s">
        <v>36</v>
      </c>
      <c r="B768" s="59"/>
      <c r="C768" s="24">
        <v>0</v>
      </c>
      <c r="D768" s="24">
        <f t="shared" ref="D768:H768" si="561">D770+D771+D772-D769</f>
        <v>0</v>
      </c>
      <c r="E768" s="24">
        <f t="shared" si="561"/>
        <v>0</v>
      </c>
      <c r="F768" s="24">
        <f t="shared" si="561"/>
        <v>0</v>
      </c>
      <c r="G768" s="24">
        <f t="shared" si="561"/>
        <v>0</v>
      </c>
      <c r="H768" s="25">
        <f t="shared" si="561"/>
        <v>0</v>
      </c>
      <c r="I768" s="3">
        <f t="shared" si="526"/>
        <v>0</v>
      </c>
    </row>
    <row r="769" spans="1:9" s="2" customFormat="1" hidden="1" x14ac:dyDescent="0.2">
      <c r="A769" s="32" t="s">
        <v>37</v>
      </c>
      <c r="B769" s="59"/>
      <c r="C769" s="24">
        <v>0</v>
      </c>
      <c r="D769" s="24"/>
      <c r="E769" s="24">
        <f t="shared" ref="E769:E772" si="562">C769+D769</f>
        <v>0</v>
      </c>
      <c r="F769" s="24"/>
      <c r="G769" s="24"/>
      <c r="H769" s="25"/>
      <c r="I769" s="3">
        <f t="shared" si="526"/>
        <v>0</v>
      </c>
    </row>
    <row r="770" spans="1:9" s="2" customFormat="1" hidden="1" x14ac:dyDescent="0.2">
      <c r="A770" s="20" t="s">
        <v>38</v>
      </c>
      <c r="B770" s="61" t="s">
        <v>46</v>
      </c>
      <c r="C770" s="21">
        <v>0</v>
      </c>
      <c r="D770" s="21"/>
      <c r="E770" s="21">
        <f t="shared" si="562"/>
        <v>0</v>
      </c>
      <c r="F770" s="21"/>
      <c r="G770" s="21"/>
      <c r="H770" s="22"/>
      <c r="I770" s="3">
        <f t="shared" si="526"/>
        <v>0</v>
      </c>
    </row>
    <row r="771" spans="1:9" s="2" customFormat="1" hidden="1" x14ac:dyDescent="0.2">
      <c r="A771" s="20" t="s">
        <v>40</v>
      </c>
      <c r="B771" s="61" t="s">
        <v>47</v>
      </c>
      <c r="C771" s="21">
        <v>0</v>
      </c>
      <c r="D771" s="21"/>
      <c r="E771" s="21">
        <f t="shared" si="562"/>
        <v>0</v>
      </c>
      <c r="F771" s="21"/>
      <c r="G771" s="21"/>
      <c r="H771" s="22"/>
      <c r="I771" s="3">
        <f t="shared" si="526"/>
        <v>0</v>
      </c>
    </row>
    <row r="772" spans="1:9" s="2" customFormat="1" hidden="1" x14ac:dyDescent="0.2">
      <c r="A772" s="20" t="s">
        <v>42</v>
      </c>
      <c r="B772" s="61" t="s">
        <v>48</v>
      </c>
      <c r="C772" s="21">
        <v>0</v>
      </c>
      <c r="D772" s="21"/>
      <c r="E772" s="21">
        <f t="shared" si="562"/>
        <v>0</v>
      </c>
      <c r="F772" s="21"/>
      <c r="G772" s="21"/>
      <c r="H772" s="22"/>
      <c r="I772" s="3">
        <f t="shared" si="526"/>
        <v>0</v>
      </c>
    </row>
    <row r="773" spans="1:9" s="2" customFormat="1" hidden="1" x14ac:dyDescent="0.2">
      <c r="A773" s="31" t="s">
        <v>49</v>
      </c>
      <c r="B773" s="63" t="s">
        <v>50</v>
      </c>
      <c r="C773" s="24">
        <v>0</v>
      </c>
      <c r="D773" s="24">
        <f t="shared" ref="D773:H773" si="563">SUM(D777,D778,D779)</f>
        <v>0</v>
      </c>
      <c r="E773" s="24">
        <f t="shared" si="563"/>
        <v>0</v>
      </c>
      <c r="F773" s="24">
        <f t="shared" si="563"/>
        <v>0</v>
      </c>
      <c r="G773" s="24">
        <f t="shared" si="563"/>
        <v>0</v>
      </c>
      <c r="H773" s="25">
        <f t="shared" si="563"/>
        <v>0</v>
      </c>
      <c r="I773" s="3">
        <f t="shared" si="526"/>
        <v>0</v>
      </c>
    </row>
    <row r="774" spans="1:9" s="2" customFormat="1" hidden="1" x14ac:dyDescent="0.2">
      <c r="A774" s="82" t="s">
        <v>1</v>
      </c>
      <c r="B774" s="63"/>
      <c r="C774" s="24"/>
      <c r="D774" s="24"/>
      <c r="E774" s="24"/>
      <c r="F774" s="24"/>
      <c r="G774" s="24"/>
      <c r="H774" s="25"/>
      <c r="I774" s="3">
        <f t="shared" si="526"/>
        <v>0</v>
      </c>
    </row>
    <row r="775" spans="1:9" s="2" customFormat="1" hidden="1" x14ac:dyDescent="0.2">
      <c r="A775" s="32" t="s">
        <v>36</v>
      </c>
      <c r="B775" s="59"/>
      <c r="C775" s="24">
        <v>0</v>
      </c>
      <c r="D775" s="24">
        <f t="shared" ref="D775:H775" si="564">D777+D778+D779-D776</f>
        <v>0</v>
      </c>
      <c r="E775" s="24">
        <f t="shared" si="564"/>
        <v>0</v>
      </c>
      <c r="F775" s="24">
        <f t="shared" si="564"/>
        <v>0</v>
      </c>
      <c r="G775" s="24">
        <f t="shared" si="564"/>
        <v>0</v>
      </c>
      <c r="H775" s="25">
        <f t="shared" si="564"/>
        <v>0</v>
      </c>
      <c r="I775" s="3">
        <f t="shared" si="526"/>
        <v>0</v>
      </c>
    </row>
    <row r="776" spans="1:9" s="2" customFormat="1" hidden="1" x14ac:dyDescent="0.2">
      <c r="A776" s="32" t="s">
        <v>37</v>
      </c>
      <c r="B776" s="59"/>
      <c r="C776" s="24">
        <v>0</v>
      </c>
      <c r="D776" s="24"/>
      <c r="E776" s="24">
        <f t="shared" ref="E776:E779" si="565">C776+D776</f>
        <v>0</v>
      </c>
      <c r="F776" s="24"/>
      <c r="G776" s="24"/>
      <c r="H776" s="25"/>
      <c r="I776" s="3">
        <f t="shared" si="526"/>
        <v>0</v>
      </c>
    </row>
    <row r="777" spans="1:9" s="2" customFormat="1" hidden="1" x14ac:dyDescent="0.2">
      <c r="A777" s="20" t="s">
        <v>38</v>
      </c>
      <c r="B777" s="61" t="s">
        <v>51</v>
      </c>
      <c r="C777" s="21">
        <v>0</v>
      </c>
      <c r="D777" s="21"/>
      <c r="E777" s="21">
        <f t="shared" si="565"/>
        <v>0</v>
      </c>
      <c r="F777" s="21"/>
      <c r="G777" s="21"/>
      <c r="H777" s="22"/>
      <c r="I777" s="3">
        <f t="shared" si="526"/>
        <v>0</v>
      </c>
    </row>
    <row r="778" spans="1:9" s="2" customFormat="1" hidden="1" x14ac:dyDescent="0.2">
      <c r="A778" s="20" t="s">
        <v>40</v>
      </c>
      <c r="B778" s="61" t="s">
        <v>52</v>
      </c>
      <c r="C778" s="21">
        <v>0</v>
      </c>
      <c r="D778" s="21"/>
      <c r="E778" s="21">
        <f t="shared" si="565"/>
        <v>0</v>
      </c>
      <c r="F778" s="21"/>
      <c r="G778" s="21"/>
      <c r="H778" s="22"/>
      <c r="I778" s="3">
        <f t="shared" si="526"/>
        <v>0</v>
      </c>
    </row>
    <row r="779" spans="1:9" s="2" customFormat="1" hidden="1" x14ac:dyDescent="0.2">
      <c r="A779" s="20" t="s">
        <v>42</v>
      </c>
      <c r="B779" s="61" t="s">
        <v>53</v>
      </c>
      <c r="C779" s="21">
        <v>0</v>
      </c>
      <c r="D779" s="21"/>
      <c r="E779" s="21">
        <f t="shared" si="565"/>
        <v>0</v>
      </c>
      <c r="F779" s="21"/>
      <c r="G779" s="21"/>
      <c r="H779" s="22"/>
      <c r="I779" s="3">
        <f t="shared" si="526"/>
        <v>0</v>
      </c>
    </row>
    <row r="780" spans="1:9" s="2" customFormat="1" hidden="1" x14ac:dyDescent="0.2">
      <c r="A780" s="83"/>
      <c r="B780" s="95"/>
      <c r="C780" s="21"/>
      <c r="D780" s="21"/>
      <c r="E780" s="21"/>
      <c r="F780" s="21"/>
      <c r="G780" s="21"/>
      <c r="H780" s="22"/>
      <c r="I780" s="3">
        <f t="shared" si="526"/>
        <v>0</v>
      </c>
    </row>
    <row r="781" spans="1:9" s="2" customFormat="1" hidden="1" x14ac:dyDescent="0.2">
      <c r="A781" s="26" t="s">
        <v>54</v>
      </c>
      <c r="B781" s="63" t="s">
        <v>55</v>
      </c>
      <c r="C781" s="24">
        <v>0</v>
      </c>
      <c r="D781" s="24"/>
      <c r="E781" s="24">
        <f>C781+D781</f>
        <v>0</v>
      </c>
      <c r="F781" s="24"/>
      <c r="G781" s="24"/>
      <c r="H781" s="25"/>
      <c r="I781" s="3">
        <f t="shared" si="526"/>
        <v>0</v>
      </c>
    </row>
    <row r="782" spans="1:9" s="2" customFormat="1" hidden="1" x14ac:dyDescent="0.2">
      <c r="A782" s="83"/>
      <c r="B782" s="95"/>
      <c r="C782" s="21"/>
      <c r="D782" s="21"/>
      <c r="E782" s="21"/>
      <c r="F782" s="21"/>
      <c r="G782" s="21"/>
      <c r="H782" s="22"/>
      <c r="I782" s="3">
        <f t="shared" si="526"/>
        <v>0</v>
      </c>
    </row>
    <row r="783" spans="1:9" s="2" customFormat="1" hidden="1" x14ac:dyDescent="0.2">
      <c r="A783" s="26" t="s">
        <v>56</v>
      </c>
      <c r="B783" s="63"/>
      <c r="C783" s="24">
        <v>0</v>
      </c>
      <c r="D783" s="24">
        <f t="shared" ref="D783:H783" si="566">D736-D754</f>
        <v>0</v>
      </c>
      <c r="E783" s="24">
        <f t="shared" si="566"/>
        <v>0</v>
      </c>
      <c r="F783" s="24">
        <f t="shared" si="566"/>
        <v>0</v>
      </c>
      <c r="G783" s="24">
        <f t="shared" si="566"/>
        <v>0</v>
      </c>
      <c r="H783" s="25">
        <f t="shared" si="566"/>
        <v>0</v>
      </c>
      <c r="I783" s="3">
        <f t="shared" si="526"/>
        <v>0</v>
      </c>
    </row>
    <row r="784" spans="1:9" s="2" customFormat="1" hidden="1" x14ac:dyDescent="0.2">
      <c r="A784" s="81"/>
      <c r="B784" s="95"/>
      <c r="C784" s="21"/>
      <c r="D784" s="21"/>
      <c r="E784" s="21"/>
      <c r="F784" s="21"/>
      <c r="G784" s="21"/>
      <c r="H784" s="22"/>
      <c r="I784" s="3">
        <f t="shared" si="526"/>
        <v>0</v>
      </c>
    </row>
    <row r="785" spans="1:9" s="142" customFormat="1" ht="25.5" x14ac:dyDescent="0.2">
      <c r="A785" s="152" t="s">
        <v>73</v>
      </c>
      <c r="B785" s="153"/>
      <c r="C785" s="154">
        <f t="shared" ref="C785:H785" si="567">C786</f>
        <v>134.69999999999999</v>
      </c>
      <c r="D785" s="154">
        <f t="shared" si="567"/>
        <v>0</v>
      </c>
      <c r="E785" s="154">
        <f t="shared" si="567"/>
        <v>134.69999999999999</v>
      </c>
      <c r="F785" s="154">
        <f t="shared" si="567"/>
        <v>0</v>
      </c>
      <c r="G785" s="154">
        <f t="shared" si="567"/>
        <v>0</v>
      </c>
      <c r="H785" s="155">
        <f t="shared" si="567"/>
        <v>0</v>
      </c>
      <c r="I785" s="137">
        <f t="shared" si="526"/>
        <v>134.69999999999999</v>
      </c>
    </row>
    <row r="786" spans="1:9" x14ac:dyDescent="0.2">
      <c r="A786" s="148" t="s">
        <v>61</v>
      </c>
      <c r="B786" s="149"/>
      <c r="C786" s="150">
        <f t="shared" ref="C786" si="568">SUM(C787,C788,C789,C790)</f>
        <v>134.69999999999999</v>
      </c>
      <c r="D786" s="150">
        <f t="shared" ref="D786:H786" si="569">SUM(D787,D788,D789,D790)</f>
        <v>0</v>
      </c>
      <c r="E786" s="150">
        <f t="shared" si="569"/>
        <v>134.69999999999999</v>
      </c>
      <c r="F786" s="150">
        <f t="shared" si="569"/>
        <v>0</v>
      </c>
      <c r="G786" s="150">
        <f t="shared" si="569"/>
        <v>0</v>
      </c>
      <c r="H786" s="151">
        <f t="shared" si="569"/>
        <v>0</v>
      </c>
      <c r="I786" s="119">
        <f t="shared" ref="I786:I849" si="570">SUM(E786:H786)</f>
        <v>134.69999999999999</v>
      </c>
    </row>
    <row r="787" spans="1:9" x14ac:dyDescent="0.2">
      <c r="A787" s="20" t="s">
        <v>6</v>
      </c>
      <c r="B787" s="48"/>
      <c r="C787" s="101">
        <v>134.69999999999999</v>
      </c>
      <c r="D787" s="101"/>
      <c r="E787" s="101">
        <f>SUM(C787,D787)</f>
        <v>134.69999999999999</v>
      </c>
      <c r="F787" s="101"/>
      <c r="G787" s="101"/>
      <c r="H787" s="143"/>
      <c r="I787" s="119">
        <f t="shared" si="570"/>
        <v>134.69999999999999</v>
      </c>
    </row>
    <row r="788" spans="1:9" s="2" customFormat="1" hidden="1" x14ac:dyDescent="0.2">
      <c r="A788" s="20" t="s">
        <v>7</v>
      </c>
      <c r="B788" s="94"/>
      <c r="C788" s="21">
        <v>0</v>
      </c>
      <c r="D788" s="21"/>
      <c r="E788" s="21">
        <f t="shared" ref="E788:E789" si="571">SUM(C788,D788)</f>
        <v>0</v>
      </c>
      <c r="F788" s="21"/>
      <c r="G788" s="21"/>
      <c r="H788" s="22"/>
      <c r="I788" s="3">
        <f t="shared" si="570"/>
        <v>0</v>
      </c>
    </row>
    <row r="789" spans="1:9" s="2" customFormat="1" ht="38.25" hidden="1" x14ac:dyDescent="0.2">
      <c r="A789" s="20" t="s">
        <v>8</v>
      </c>
      <c r="B789" s="48">
        <v>420269</v>
      </c>
      <c r="C789" s="21">
        <v>0</v>
      </c>
      <c r="D789" s="21"/>
      <c r="E789" s="21">
        <f t="shared" si="571"/>
        <v>0</v>
      </c>
      <c r="F789" s="21"/>
      <c r="G789" s="21"/>
      <c r="H789" s="22"/>
      <c r="I789" s="3">
        <f t="shared" si="570"/>
        <v>0</v>
      </c>
    </row>
    <row r="790" spans="1:9" s="2" customFormat="1" ht="25.5" hidden="1" x14ac:dyDescent="0.2">
      <c r="A790" s="23" t="s">
        <v>9</v>
      </c>
      <c r="B790" s="49" t="s">
        <v>10</v>
      </c>
      <c r="C790" s="24">
        <v>0</v>
      </c>
      <c r="D790" s="24">
        <f t="shared" ref="D790:H790" si="572">SUM(D791,D795,D799)</f>
        <v>0</v>
      </c>
      <c r="E790" s="24">
        <f t="shared" si="572"/>
        <v>0</v>
      </c>
      <c r="F790" s="24">
        <f t="shared" si="572"/>
        <v>0</v>
      </c>
      <c r="G790" s="24">
        <f t="shared" si="572"/>
        <v>0</v>
      </c>
      <c r="H790" s="25">
        <f t="shared" si="572"/>
        <v>0</v>
      </c>
      <c r="I790" s="3">
        <f t="shared" si="570"/>
        <v>0</v>
      </c>
    </row>
    <row r="791" spans="1:9" s="2" customFormat="1" hidden="1" x14ac:dyDescent="0.2">
      <c r="A791" s="26" t="s">
        <v>11</v>
      </c>
      <c r="B791" s="50" t="s">
        <v>12</v>
      </c>
      <c r="C791" s="24">
        <v>0</v>
      </c>
      <c r="D791" s="24">
        <f t="shared" ref="D791:H791" si="573">SUM(D792:D794)</f>
        <v>0</v>
      </c>
      <c r="E791" s="24">
        <f t="shared" si="573"/>
        <v>0</v>
      </c>
      <c r="F791" s="24">
        <f t="shared" si="573"/>
        <v>0</v>
      </c>
      <c r="G791" s="24">
        <f t="shared" si="573"/>
        <v>0</v>
      </c>
      <c r="H791" s="25">
        <f t="shared" si="573"/>
        <v>0</v>
      </c>
      <c r="I791" s="3">
        <f t="shared" si="570"/>
        <v>0</v>
      </c>
    </row>
    <row r="792" spans="1:9" s="2" customFormat="1" hidden="1" x14ac:dyDescent="0.2">
      <c r="A792" s="27" t="s">
        <v>13</v>
      </c>
      <c r="B792" s="51" t="s">
        <v>14</v>
      </c>
      <c r="C792" s="21">
        <v>0</v>
      </c>
      <c r="D792" s="21"/>
      <c r="E792" s="21">
        <f t="shared" ref="E792:E794" si="574">SUM(C792,D792)</f>
        <v>0</v>
      </c>
      <c r="F792" s="21"/>
      <c r="G792" s="21"/>
      <c r="H792" s="22"/>
      <c r="I792" s="3">
        <f t="shared" si="570"/>
        <v>0</v>
      </c>
    </row>
    <row r="793" spans="1:9" s="2" customFormat="1" hidden="1" x14ac:dyDescent="0.2">
      <c r="A793" s="27" t="s">
        <v>15</v>
      </c>
      <c r="B793" s="52" t="s">
        <v>16</v>
      </c>
      <c r="C793" s="21">
        <v>0</v>
      </c>
      <c r="D793" s="21"/>
      <c r="E793" s="21">
        <f t="shared" si="574"/>
        <v>0</v>
      </c>
      <c r="F793" s="21"/>
      <c r="G793" s="21"/>
      <c r="H793" s="22"/>
      <c r="I793" s="3">
        <f t="shared" si="570"/>
        <v>0</v>
      </c>
    </row>
    <row r="794" spans="1:9" s="2" customFormat="1" hidden="1" x14ac:dyDescent="0.2">
      <c r="A794" s="27" t="s">
        <v>17</v>
      </c>
      <c r="B794" s="52" t="s">
        <v>18</v>
      </c>
      <c r="C794" s="21">
        <v>0</v>
      </c>
      <c r="D794" s="21"/>
      <c r="E794" s="21">
        <f t="shared" si="574"/>
        <v>0</v>
      </c>
      <c r="F794" s="21"/>
      <c r="G794" s="21"/>
      <c r="H794" s="22"/>
      <c r="I794" s="3">
        <f t="shared" si="570"/>
        <v>0</v>
      </c>
    </row>
    <row r="795" spans="1:9" s="2" customFormat="1" hidden="1" x14ac:dyDescent="0.2">
      <c r="A795" s="26" t="s">
        <v>19</v>
      </c>
      <c r="B795" s="53" t="s">
        <v>20</v>
      </c>
      <c r="C795" s="24">
        <v>0</v>
      </c>
      <c r="D795" s="24">
        <f t="shared" ref="D795:H795" si="575">SUM(D796:D798)</f>
        <v>0</v>
      </c>
      <c r="E795" s="24">
        <f t="shared" si="575"/>
        <v>0</v>
      </c>
      <c r="F795" s="24">
        <f t="shared" si="575"/>
        <v>0</v>
      </c>
      <c r="G795" s="24">
        <f t="shared" si="575"/>
        <v>0</v>
      </c>
      <c r="H795" s="25">
        <f t="shared" si="575"/>
        <v>0</v>
      </c>
      <c r="I795" s="3">
        <f t="shared" si="570"/>
        <v>0</v>
      </c>
    </row>
    <row r="796" spans="1:9" s="2" customFormat="1" hidden="1" x14ac:dyDescent="0.2">
      <c r="A796" s="27" t="s">
        <v>13</v>
      </c>
      <c r="B796" s="52" t="s">
        <v>21</v>
      </c>
      <c r="C796" s="21">
        <v>0</v>
      </c>
      <c r="D796" s="21"/>
      <c r="E796" s="21">
        <f t="shared" ref="E796:E798" si="576">SUM(C796,D796)</f>
        <v>0</v>
      </c>
      <c r="F796" s="21"/>
      <c r="G796" s="21"/>
      <c r="H796" s="22"/>
      <c r="I796" s="3">
        <f t="shared" si="570"/>
        <v>0</v>
      </c>
    </row>
    <row r="797" spans="1:9" s="2" customFormat="1" hidden="1" x14ac:dyDescent="0.2">
      <c r="A797" s="27" t="s">
        <v>15</v>
      </c>
      <c r="B797" s="52" t="s">
        <v>22</v>
      </c>
      <c r="C797" s="21">
        <v>0</v>
      </c>
      <c r="D797" s="21"/>
      <c r="E797" s="21">
        <f t="shared" si="576"/>
        <v>0</v>
      </c>
      <c r="F797" s="21"/>
      <c r="G797" s="21"/>
      <c r="H797" s="22"/>
      <c r="I797" s="3">
        <f t="shared" si="570"/>
        <v>0</v>
      </c>
    </row>
    <row r="798" spans="1:9" s="2" customFormat="1" hidden="1" x14ac:dyDescent="0.2">
      <c r="A798" s="27" t="s">
        <v>17</v>
      </c>
      <c r="B798" s="52" t="s">
        <v>23</v>
      </c>
      <c r="C798" s="21">
        <v>0</v>
      </c>
      <c r="D798" s="21"/>
      <c r="E798" s="21">
        <f t="shared" si="576"/>
        <v>0</v>
      </c>
      <c r="F798" s="21"/>
      <c r="G798" s="21"/>
      <c r="H798" s="22"/>
      <c r="I798" s="3">
        <f t="shared" si="570"/>
        <v>0</v>
      </c>
    </row>
    <row r="799" spans="1:9" s="2" customFormat="1" hidden="1" x14ac:dyDescent="0.2">
      <c r="A799" s="26" t="s">
        <v>24</v>
      </c>
      <c r="B799" s="53" t="s">
        <v>25</v>
      </c>
      <c r="C799" s="24">
        <v>0</v>
      </c>
      <c r="D799" s="24">
        <f t="shared" ref="D799:H799" si="577">SUM(D800:D802)</f>
        <v>0</v>
      </c>
      <c r="E799" s="24">
        <f t="shared" si="577"/>
        <v>0</v>
      </c>
      <c r="F799" s="24">
        <f t="shared" si="577"/>
        <v>0</v>
      </c>
      <c r="G799" s="24">
        <f t="shared" si="577"/>
        <v>0</v>
      </c>
      <c r="H799" s="25">
        <f t="shared" si="577"/>
        <v>0</v>
      </c>
      <c r="I799" s="3">
        <f t="shared" si="570"/>
        <v>0</v>
      </c>
    </row>
    <row r="800" spans="1:9" s="2" customFormat="1" hidden="1" x14ac:dyDescent="0.2">
      <c r="A800" s="27" t="s">
        <v>13</v>
      </c>
      <c r="B800" s="52" t="s">
        <v>26</v>
      </c>
      <c r="C800" s="21">
        <v>0</v>
      </c>
      <c r="D800" s="21"/>
      <c r="E800" s="21">
        <f t="shared" ref="E800:E802" si="578">SUM(C800,D800)</f>
        <v>0</v>
      </c>
      <c r="F800" s="21"/>
      <c r="G800" s="21"/>
      <c r="H800" s="22"/>
      <c r="I800" s="3">
        <f t="shared" si="570"/>
        <v>0</v>
      </c>
    </row>
    <row r="801" spans="1:9" s="2" customFormat="1" hidden="1" x14ac:dyDescent="0.2">
      <c r="A801" s="27" t="s">
        <v>15</v>
      </c>
      <c r="B801" s="52" t="s">
        <v>27</v>
      </c>
      <c r="C801" s="21">
        <v>0</v>
      </c>
      <c r="D801" s="21"/>
      <c r="E801" s="21">
        <f t="shared" si="578"/>
        <v>0</v>
      </c>
      <c r="F801" s="21"/>
      <c r="G801" s="21"/>
      <c r="H801" s="22"/>
      <c r="I801" s="3">
        <f t="shared" si="570"/>
        <v>0</v>
      </c>
    </row>
    <row r="802" spans="1:9" s="2" customFormat="1" hidden="1" x14ac:dyDescent="0.2">
      <c r="A802" s="27" t="s">
        <v>17</v>
      </c>
      <c r="B802" s="52" t="s">
        <v>28</v>
      </c>
      <c r="C802" s="21">
        <v>0</v>
      </c>
      <c r="D802" s="21"/>
      <c r="E802" s="21">
        <f t="shared" si="578"/>
        <v>0</v>
      </c>
      <c r="F802" s="21"/>
      <c r="G802" s="21"/>
      <c r="H802" s="22"/>
      <c r="I802" s="3">
        <f t="shared" si="570"/>
        <v>0</v>
      </c>
    </row>
    <row r="803" spans="1:9" x14ac:dyDescent="0.2">
      <c r="A803" s="148" t="s">
        <v>80</v>
      </c>
      <c r="B803" s="149"/>
      <c r="C803" s="150">
        <f t="shared" ref="C803" si="579">SUM(C804,C807,C830)</f>
        <v>134.69999999999999</v>
      </c>
      <c r="D803" s="150">
        <f t="shared" ref="D803:H803" si="580">SUM(D804,D807,D830)</f>
        <v>0</v>
      </c>
      <c r="E803" s="150">
        <f t="shared" si="580"/>
        <v>134.69999999999999</v>
      </c>
      <c r="F803" s="150">
        <f t="shared" si="580"/>
        <v>0</v>
      </c>
      <c r="G803" s="150">
        <f t="shared" si="580"/>
        <v>0</v>
      </c>
      <c r="H803" s="151">
        <f t="shared" si="580"/>
        <v>0</v>
      </c>
      <c r="I803" s="119">
        <f t="shared" si="570"/>
        <v>134.69999999999999</v>
      </c>
    </row>
    <row r="804" spans="1:9" x14ac:dyDescent="0.2">
      <c r="A804" s="31" t="s">
        <v>30</v>
      </c>
      <c r="B804" s="55">
        <v>20</v>
      </c>
      <c r="C804" s="24">
        <f t="shared" ref="C804:H804" si="581">SUM(C805)</f>
        <v>2</v>
      </c>
      <c r="D804" s="24">
        <f t="shared" si="581"/>
        <v>0</v>
      </c>
      <c r="E804" s="24">
        <f t="shared" si="581"/>
        <v>2</v>
      </c>
      <c r="F804" s="24">
        <f t="shared" si="581"/>
        <v>0</v>
      </c>
      <c r="G804" s="24">
        <f t="shared" si="581"/>
        <v>0</v>
      </c>
      <c r="H804" s="25">
        <f t="shared" si="581"/>
        <v>0</v>
      </c>
      <c r="I804" s="119">
        <f t="shared" si="570"/>
        <v>2</v>
      </c>
    </row>
    <row r="805" spans="1:9" x14ac:dyDescent="0.2">
      <c r="A805" s="27" t="s">
        <v>31</v>
      </c>
      <c r="B805" s="56" t="s">
        <v>32</v>
      </c>
      <c r="C805" s="101">
        <v>2</v>
      </c>
      <c r="D805" s="101"/>
      <c r="E805" s="101">
        <f>C805+D805</f>
        <v>2</v>
      </c>
      <c r="F805" s="101"/>
      <c r="G805" s="101"/>
      <c r="H805" s="143"/>
      <c r="I805" s="119">
        <f t="shared" si="570"/>
        <v>2</v>
      </c>
    </row>
    <row r="806" spans="1:9" s="2" customFormat="1" hidden="1" x14ac:dyDescent="0.2">
      <c r="A806" s="27"/>
      <c r="B806" s="51"/>
      <c r="C806" s="21"/>
      <c r="D806" s="21"/>
      <c r="E806" s="21"/>
      <c r="F806" s="21"/>
      <c r="G806" s="21"/>
      <c r="H806" s="22"/>
      <c r="I806" s="3">
        <f t="shared" si="570"/>
        <v>0</v>
      </c>
    </row>
    <row r="807" spans="1:9" ht="25.5" x14ac:dyDescent="0.2">
      <c r="A807" s="31" t="s">
        <v>33</v>
      </c>
      <c r="B807" s="57">
        <v>58</v>
      </c>
      <c r="C807" s="24">
        <f t="shared" ref="C807:H807" si="582">SUM(C808,C815,C822)</f>
        <v>132.69999999999999</v>
      </c>
      <c r="D807" s="24">
        <f t="shared" si="582"/>
        <v>0</v>
      </c>
      <c r="E807" s="24">
        <f t="shared" si="582"/>
        <v>132.69999999999999</v>
      </c>
      <c r="F807" s="24">
        <f t="shared" si="582"/>
        <v>0</v>
      </c>
      <c r="G807" s="24">
        <f t="shared" si="582"/>
        <v>0</v>
      </c>
      <c r="H807" s="25">
        <f t="shared" si="582"/>
        <v>0</v>
      </c>
      <c r="I807" s="119">
        <f t="shared" si="570"/>
        <v>132.69999999999999</v>
      </c>
    </row>
    <row r="808" spans="1:9" s="2" customFormat="1" hidden="1" x14ac:dyDescent="0.2">
      <c r="A808" s="31" t="s">
        <v>34</v>
      </c>
      <c r="B808" s="58" t="s">
        <v>35</v>
      </c>
      <c r="C808" s="24">
        <v>0</v>
      </c>
      <c r="D808" s="24">
        <f t="shared" ref="D808:H808" si="583">SUM(D812,D813,D814)</f>
        <v>0</v>
      </c>
      <c r="E808" s="24">
        <f t="shared" si="583"/>
        <v>0</v>
      </c>
      <c r="F808" s="24">
        <f t="shared" si="583"/>
        <v>0</v>
      </c>
      <c r="G808" s="24">
        <f t="shared" si="583"/>
        <v>0</v>
      </c>
      <c r="H808" s="25">
        <f t="shared" si="583"/>
        <v>0</v>
      </c>
      <c r="I808" s="3">
        <f t="shared" si="570"/>
        <v>0</v>
      </c>
    </row>
    <row r="809" spans="1:9" s="2" customFormat="1" hidden="1" x14ac:dyDescent="0.2">
      <c r="A809" s="32" t="s">
        <v>1</v>
      </c>
      <c r="B809" s="59"/>
      <c r="C809" s="24"/>
      <c r="D809" s="24"/>
      <c r="E809" s="24"/>
      <c r="F809" s="24"/>
      <c r="G809" s="24"/>
      <c r="H809" s="25"/>
      <c r="I809" s="3">
        <f t="shared" si="570"/>
        <v>0</v>
      </c>
    </row>
    <row r="810" spans="1:9" s="2" customFormat="1" hidden="1" x14ac:dyDescent="0.2">
      <c r="A810" s="32" t="s">
        <v>36</v>
      </c>
      <c r="B810" s="59"/>
      <c r="C810" s="24">
        <v>0</v>
      </c>
      <c r="D810" s="24">
        <f t="shared" ref="D810:H810" si="584">D812+D813+D814-D811</f>
        <v>0</v>
      </c>
      <c r="E810" s="24">
        <f t="shared" si="584"/>
        <v>0</v>
      </c>
      <c r="F810" s="24">
        <f t="shared" si="584"/>
        <v>0</v>
      </c>
      <c r="G810" s="24">
        <f t="shared" si="584"/>
        <v>0</v>
      </c>
      <c r="H810" s="25">
        <f t="shared" si="584"/>
        <v>0</v>
      </c>
      <c r="I810" s="3">
        <f t="shared" si="570"/>
        <v>0</v>
      </c>
    </row>
    <row r="811" spans="1:9" s="2" customFormat="1" hidden="1" x14ac:dyDescent="0.2">
      <c r="A811" s="32" t="s">
        <v>37</v>
      </c>
      <c r="B811" s="59"/>
      <c r="C811" s="24">
        <v>0</v>
      </c>
      <c r="D811" s="24"/>
      <c r="E811" s="24">
        <f t="shared" ref="E811:E814" si="585">C811+D811</f>
        <v>0</v>
      </c>
      <c r="F811" s="24"/>
      <c r="G811" s="24"/>
      <c r="H811" s="25"/>
      <c r="I811" s="3">
        <f t="shared" si="570"/>
        <v>0</v>
      </c>
    </row>
    <row r="812" spans="1:9" s="2" customFormat="1" hidden="1" x14ac:dyDescent="0.2">
      <c r="A812" s="20" t="s">
        <v>38</v>
      </c>
      <c r="B812" s="60" t="s">
        <v>39</v>
      </c>
      <c r="C812" s="21">
        <v>0</v>
      </c>
      <c r="D812" s="21"/>
      <c r="E812" s="21">
        <f t="shared" si="585"/>
        <v>0</v>
      </c>
      <c r="F812" s="21"/>
      <c r="G812" s="21"/>
      <c r="H812" s="22"/>
      <c r="I812" s="3">
        <f t="shared" si="570"/>
        <v>0</v>
      </c>
    </row>
    <row r="813" spans="1:9" s="2" customFormat="1" hidden="1" x14ac:dyDescent="0.2">
      <c r="A813" s="20" t="s">
        <v>40</v>
      </c>
      <c r="B813" s="60" t="s">
        <v>41</v>
      </c>
      <c r="C813" s="21">
        <v>0</v>
      </c>
      <c r="D813" s="21"/>
      <c r="E813" s="21">
        <f t="shared" si="585"/>
        <v>0</v>
      </c>
      <c r="F813" s="21"/>
      <c r="G813" s="21"/>
      <c r="H813" s="22"/>
      <c r="I813" s="3">
        <f t="shared" si="570"/>
        <v>0</v>
      </c>
    </row>
    <row r="814" spans="1:9" s="2" customFormat="1" hidden="1" x14ac:dyDescent="0.2">
      <c r="A814" s="20" t="s">
        <v>42</v>
      </c>
      <c r="B814" s="61" t="s">
        <v>43</v>
      </c>
      <c r="C814" s="21">
        <v>0</v>
      </c>
      <c r="D814" s="21"/>
      <c r="E814" s="21">
        <f t="shared" si="585"/>
        <v>0</v>
      </c>
      <c r="F814" s="21"/>
      <c r="G814" s="21"/>
      <c r="H814" s="22"/>
      <c r="I814" s="3">
        <f t="shared" si="570"/>
        <v>0</v>
      </c>
    </row>
    <row r="815" spans="1:9" s="2" customFormat="1" hidden="1" x14ac:dyDescent="0.2">
      <c r="A815" s="31" t="s">
        <v>44</v>
      </c>
      <c r="B815" s="62" t="s">
        <v>45</v>
      </c>
      <c r="C815" s="24">
        <v>0</v>
      </c>
      <c r="D815" s="24">
        <f t="shared" ref="D815:H815" si="586">SUM(D819,D820,D821)</f>
        <v>0</v>
      </c>
      <c r="E815" s="24">
        <f t="shared" si="586"/>
        <v>0</v>
      </c>
      <c r="F815" s="24">
        <f t="shared" si="586"/>
        <v>0</v>
      </c>
      <c r="G815" s="24">
        <f t="shared" si="586"/>
        <v>0</v>
      </c>
      <c r="H815" s="25">
        <f t="shared" si="586"/>
        <v>0</v>
      </c>
      <c r="I815" s="3">
        <f t="shared" si="570"/>
        <v>0</v>
      </c>
    </row>
    <row r="816" spans="1:9" s="2" customFormat="1" hidden="1" x14ac:dyDescent="0.2">
      <c r="A816" s="82" t="s">
        <v>1</v>
      </c>
      <c r="B816" s="62"/>
      <c r="C816" s="24"/>
      <c r="D816" s="24"/>
      <c r="E816" s="24"/>
      <c r="F816" s="24"/>
      <c r="G816" s="24"/>
      <c r="H816" s="25"/>
      <c r="I816" s="3">
        <f t="shared" si="570"/>
        <v>0</v>
      </c>
    </row>
    <row r="817" spans="1:11" s="2" customFormat="1" hidden="1" x14ac:dyDescent="0.2">
      <c r="A817" s="32" t="s">
        <v>36</v>
      </c>
      <c r="B817" s="59"/>
      <c r="C817" s="24">
        <v>0</v>
      </c>
      <c r="D817" s="24">
        <f t="shared" ref="D817:H817" si="587">D819+D820+D821-D818</f>
        <v>0</v>
      </c>
      <c r="E817" s="24">
        <f t="shared" si="587"/>
        <v>0</v>
      </c>
      <c r="F817" s="24">
        <f t="shared" si="587"/>
        <v>0</v>
      </c>
      <c r="G817" s="24">
        <f t="shared" si="587"/>
        <v>0</v>
      </c>
      <c r="H817" s="25">
        <f t="shared" si="587"/>
        <v>0</v>
      </c>
      <c r="I817" s="3">
        <f t="shared" si="570"/>
        <v>0</v>
      </c>
    </row>
    <row r="818" spans="1:11" s="2" customFormat="1" hidden="1" x14ac:dyDescent="0.2">
      <c r="A818" s="32" t="s">
        <v>37</v>
      </c>
      <c r="B818" s="59"/>
      <c r="C818" s="24">
        <v>0</v>
      </c>
      <c r="D818" s="24"/>
      <c r="E818" s="24">
        <f t="shared" ref="E818:E821" si="588">C818+D818</f>
        <v>0</v>
      </c>
      <c r="F818" s="24"/>
      <c r="G818" s="24"/>
      <c r="H818" s="25"/>
      <c r="I818" s="3">
        <f t="shared" si="570"/>
        <v>0</v>
      </c>
    </row>
    <row r="819" spans="1:11" s="2" customFormat="1" hidden="1" x14ac:dyDescent="0.2">
      <c r="A819" s="20" t="s">
        <v>38</v>
      </c>
      <c r="B819" s="61" t="s">
        <v>46</v>
      </c>
      <c r="C819" s="21">
        <v>0</v>
      </c>
      <c r="D819" s="21"/>
      <c r="E819" s="21">
        <f t="shared" si="588"/>
        <v>0</v>
      </c>
      <c r="F819" s="21"/>
      <c r="G819" s="21"/>
      <c r="H819" s="22"/>
      <c r="I819" s="3">
        <f t="shared" si="570"/>
        <v>0</v>
      </c>
    </row>
    <row r="820" spans="1:11" s="2" customFormat="1" hidden="1" x14ac:dyDescent="0.2">
      <c r="A820" s="20" t="s">
        <v>40</v>
      </c>
      <c r="B820" s="61" t="s">
        <v>47</v>
      </c>
      <c r="C820" s="21">
        <v>0</v>
      </c>
      <c r="D820" s="21"/>
      <c r="E820" s="21">
        <f t="shared" si="588"/>
        <v>0</v>
      </c>
      <c r="F820" s="21"/>
      <c r="G820" s="21"/>
      <c r="H820" s="22"/>
      <c r="I820" s="3">
        <f t="shared" si="570"/>
        <v>0</v>
      </c>
    </row>
    <row r="821" spans="1:11" s="2" customFormat="1" hidden="1" x14ac:dyDescent="0.2">
      <c r="A821" s="20" t="s">
        <v>42</v>
      </c>
      <c r="B821" s="61" t="s">
        <v>48</v>
      </c>
      <c r="C821" s="21">
        <v>0</v>
      </c>
      <c r="D821" s="21"/>
      <c r="E821" s="21">
        <f t="shared" si="588"/>
        <v>0</v>
      </c>
      <c r="F821" s="21"/>
      <c r="G821" s="21"/>
      <c r="H821" s="22"/>
      <c r="I821" s="3">
        <f t="shared" si="570"/>
        <v>0</v>
      </c>
    </row>
    <row r="822" spans="1:11" x14ac:dyDescent="0.2">
      <c r="A822" s="31" t="s">
        <v>49</v>
      </c>
      <c r="B822" s="63" t="s">
        <v>50</v>
      </c>
      <c r="C822" s="24">
        <f t="shared" ref="C822:H822" si="589">SUM(C826,C827,C828)</f>
        <v>132.69999999999999</v>
      </c>
      <c r="D822" s="24">
        <f t="shared" si="589"/>
        <v>0</v>
      </c>
      <c r="E822" s="24">
        <f t="shared" si="589"/>
        <v>132.69999999999999</v>
      </c>
      <c r="F822" s="24">
        <f t="shared" si="589"/>
        <v>0</v>
      </c>
      <c r="G822" s="24">
        <f t="shared" si="589"/>
        <v>0</v>
      </c>
      <c r="H822" s="25">
        <f t="shared" si="589"/>
        <v>0</v>
      </c>
      <c r="I822" s="119">
        <f t="shared" si="570"/>
        <v>132.69999999999999</v>
      </c>
    </row>
    <row r="823" spans="1:11" s="2" customFormat="1" hidden="1" x14ac:dyDescent="0.2">
      <c r="A823" s="82" t="s">
        <v>1</v>
      </c>
      <c r="B823" s="63"/>
      <c r="C823" s="24"/>
      <c r="D823" s="24"/>
      <c r="E823" s="24"/>
      <c r="F823" s="24"/>
      <c r="G823" s="24"/>
      <c r="H823" s="25"/>
      <c r="I823" s="3">
        <f t="shared" si="570"/>
        <v>0</v>
      </c>
    </row>
    <row r="824" spans="1:11" x14ac:dyDescent="0.2">
      <c r="A824" s="32" t="s">
        <v>36</v>
      </c>
      <c r="B824" s="59"/>
      <c r="C824" s="24">
        <f t="shared" ref="C824" si="590">C826+C827+C828-C825</f>
        <v>132.69999999999999</v>
      </c>
      <c r="D824" s="24">
        <f t="shared" ref="D824:H824" si="591">D826+D827+D828-D825</f>
        <v>0</v>
      </c>
      <c r="E824" s="24">
        <f t="shared" si="591"/>
        <v>132.69999999999999</v>
      </c>
      <c r="F824" s="24">
        <f t="shared" si="591"/>
        <v>0</v>
      </c>
      <c r="G824" s="24">
        <f t="shared" si="591"/>
        <v>0</v>
      </c>
      <c r="H824" s="25">
        <f t="shared" si="591"/>
        <v>0</v>
      </c>
      <c r="I824" s="119">
        <f t="shared" si="570"/>
        <v>132.69999999999999</v>
      </c>
    </row>
    <row r="825" spans="1:11" s="2" customFormat="1" hidden="1" x14ac:dyDescent="0.2">
      <c r="A825" s="32" t="s">
        <v>37</v>
      </c>
      <c r="B825" s="59"/>
      <c r="C825" s="24"/>
      <c r="D825" s="24"/>
      <c r="E825" s="24">
        <f>C825+D825</f>
        <v>0</v>
      </c>
      <c r="F825" s="24"/>
      <c r="G825" s="24"/>
      <c r="H825" s="25"/>
      <c r="I825" s="3">
        <f t="shared" si="570"/>
        <v>0</v>
      </c>
    </row>
    <row r="826" spans="1:11" x14ac:dyDescent="0.2">
      <c r="A826" s="20" t="s">
        <v>38</v>
      </c>
      <c r="B826" s="61" t="s">
        <v>51</v>
      </c>
      <c r="C826" s="101">
        <v>13.2</v>
      </c>
      <c r="D826" s="101"/>
      <c r="E826" s="101">
        <f t="shared" ref="E826:E828" si="592">C826+D826</f>
        <v>13.2</v>
      </c>
      <c r="F826" s="101"/>
      <c r="G826" s="101"/>
      <c r="H826" s="143"/>
      <c r="I826" s="119">
        <f t="shared" si="570"/>
        <v>13.2</v>
      </c>
      <c r="J826" s="117">
        <v>0.05</v>
      </c>
      <c r="K826" s="117">
        <v>0.05</v>
      </c>
    </row>
    <row r="827" spans="1:11" x14ac:dyDescent="0.2">
      <c r="A827" s="20" t="s">
        <v>40</v>
      </c>
      <c r="B827" s="61" t="s">
        <v>52</v>
      </c>
      <c r="C827" s="101">
        <f>132.7-13.2</f>
        <v>119.49999999999999</v>
      </c>
      <c r="D827" s="101"/>
      <c r="E827" s="101">
        <f t="shared" si="592"/>
        <v>119.49999999999999</v>
      </c>
      <c r="F827" s="101"/>
      <c r="G827" s="101"/>
      <c r="H827" s="143"/>
      <c r="I827" s="119">
        <f t="shared" si="570"/>
        <v>119.49999999999999</v>
      </c>
      <c r="J827" s="117">
        <v>0.9</v>
      </c>
    </row>
    <row r="828" spans="1:11" s="2" customFormat="1" hidden="1" x14ac:dyDescent="0.2">
      <c r="A828" s="20" t="s">
        <v>42</v>
      </c>
      <c r="B828" s="61" t="s">
        <v>53</v>
      </c>
      <c r="C828" s="21">
        <v>0</v>
      </c>
      <c r="D828" s="21"/>
      <c r="E828" s="21">
        <f t="shared" si="592"/>
        <v>0</v>
      </c>
      <c r="F828" s="21"/>
      <c r="G828" s="21"/>
      <c r="H828" s="22"/>
      <c r="I828" s="3">
        <f t="shared" si="570"/>
        <v>0</v>
      </c>
    </row>
    <row r="829" spans="1:11" s="2" customFormat="1" hidden="1" x14ac:dyDescent="0.2">
      <c r="A829" s="83"/>
      <c r="B829" s="95"/>
      <c r="C829" s="21"/>
      <c r="D829" s="21"/>
      <c r="E829" s="21"/>
      <c r="F829" s="21"/>
      <c r="G829" s="21"/>
      <c r="H829" s="22"/>
      <c r="I829" s="3">
        <f t="shared" si="570"/>
        <v>0</v>
      </c>
    </row>
    <row r="830" spans="1:11" s="2" customFormat="1" hidden="1" x14ac:dyDescent="0.2">
      <c r="A830" s="26" t="s">
        <v>54</v>
      </c>
      <c r="B830" s="63" t="s">
        <v>55</v>
      </c>
      <c r="C830" s="24">
        <v>0</v>
      </c>
      <c r="D830" s="24"/>
      <c r="E830" s="24">
        <f>C830+D830</f>
        <v>0</v>
      </c>
      <c r="F830" s="24"/>
      <c r="G830" s="24"/>
      <c r="H830" s="25"/>
      <c r="I830" s="3">
        <f t="shared" si="570"/>
        <v>0</v>
      </c>
    </row>
    <row r="831" spans="1:11" s="2" customFormat="1" hidden="1" x14ac:dyDescent="0.2">
      <c r="A831" s="83"/>
      <c r="B831" s="95"/>
      <c r="C831" s="21"/>
      <c r="D831" s="21"/>
      <c r="E831" s="21"/>
      <c r="F831" s="21"/>
      <c r="G831" s="21"/>
      <c r="H831" s="22"/>
      <c r="I831" s="3">
        <f t="shared" si="570"/>
        <v>0</v>
      </c>
    </row>
    <row r="832" spans="1:11" s="2" customFormat="1" hidden="1" x14ac:dyDescent="0.2">
      <c r="A832" s="26" t="s">
        <v>56</v>
      </c>
      <c r="B832" s="63"/>
      <c r="C832" s="24">
        <v>0</v>
      </c>
      <c r="D832" s="24">
        <f t="shared" ref="D832:H832" si="593">D785-D803</f>
        <v>0</v>
      </c>
      <c r="E832" s="24">
        <f t="shared" si="593"/>
        <v>0</v>
      </c>
      <c r="F832" s="24">
        <f t="shared" si="593"/>
        <v>0</v>
      </c>
      <c r="G832" s="24">
        <f t="shared" si="593"/>
        <v>0</v>
      </c>
      <c r="H832" s="25">
        <f t="shared" si="593"/>
        <v>0</v>
      </c>
      <c r="I832" s="3">
        <f t="shared" si="570"/>
        <v>0</v>
      </c>
    </row>
    <row r="833" spans="1:9" s="142" customFormat="1" ht="38.25" x14ac:dyDescent="0.2">
      <c r="A833" s="152" t="s">
        <v>74</v>
      </c>
      <c r="B833" s="153"/>
      <c r="C833" s="154">
        <f t="shared" ref="C833:H833" si="594">C834</f>
        <v>50</v>
      </c>
      <c r="D833" s="154">
        <f t="shared" si="594"/>
        <v>0</v>
      </c>
      <c r="E833" s="154">
        <f t="shared" si="594"/>
        <v>50</v>
      </c>
      <c r="F833" s="154">
        <f t="shared" si="594"/>
        <v>0</v>
      </c>
      <c r="G833" s="154">
        <f t="shared" si="594"/>
        <v>0</v>
      </c>
      <c r="H833" s="155">
        <f t="shared" si="594"/>
        <v>0</v>
      </c>
      <c r="I833" s="137">
        <f t="shared" si="570"/>
        <v>50</v>
      </c>
    </row>
    <row r="834" spans="1:9" x14ac:dyDescent="0.2">
      <c r="A834" s="148" t="s">
        <v>61</v>
      </c>
      <c r="B834" s="149"/>
      <c r="C834" s="150">
        <f t="shared" ref="C834" si="595">SUM(C835,C836,C837,C838)</f>
        <v>50</v>
      </c>
      <c r="D834" s="150">
        <f t="shared" ref="D834:H834" si="596">SUM(D835,D836,D837,D838)</f>
        <v>0</v>
      </c>
      <c r="E834" s="150">
        <f t="shared" si="596"/>
        <v>50</v>
      </c>
      <c r="F834" s="150">
        <f t="shared" si="596"/>
        <v>0</v>
      </c>
      <c r="G834" s="150">
        <f t="shared" si="596"/>
        <v>0</v>
      </c>
      <c r="H834" s="151">
        <f t="shared" si="596"/>
        <v>0</v>
      </c>
      <c r="I834" s="119">
        <f t="shared" si="570"/>
        <v>50</v>
      </c>
    </row>
    <row r="835" spans="1:9" x14ac:dyDescent="0.2">
      <c r="A835" s="20" t="s">
        <v>6</v>
      </c>
      <c r="B835" s="48"/>
      <c r="C835" s="101">
        <v>50</v>
      </c>
      <c r="D835" s="101"/>
      <c r="E835" s="101">
        <f>SUM(C835,D835)</f>
        <v>50</v>
      </c>
      <c r="F835" s="101"/>
      <c r="G835" s="101"/>
      <c r="H835" s="143"/>
      <c r="I835" s="119">
        <f t="shared" si="570"/>
        <v>50</v>
      </c>
    </row>
    <row r="836" spans="1:9" s="2" customFormat="1" hidden="1" x14ac:dyDescent="0.2">
      <c r="A836" s="20" t="s">
        <v>7</v>
      </c>
      <c r="B836" s="94"/>
      <c r="C836" s="21">
        <v>0</v>
      </c>
      <c r="D836" s="21"/>
      <c r="E836" s="21">
        <f t="shared" ref="E836:E837" si="597">SUM(C836,D836)</f>
        <v>0</v>
      </c>
      <c r="F836" s="21"/>
      <c r="G836" s="21"/>
      <c r="H836" s="22"/>
      <c r="I836" s="3">
        <f t="shared" si="570"/>
        <v>0</v>
      </c>
    </row>
    <row r="837" spans="1:9" s="2" customFormat="1" ht="38.25" hidden="1" x14ac:dyDescent="0.2">
      <c r="A837" s="20" t="s">
        <v>8</v>
      </c>
      <c r="B837" s="48">
        <v>420269</v>
      </c>
      <c r="C837" s="21">
        <v>0</v>
      </c>
      <c r="D837" s="21"/>
      <c r="E837" s="21">
        <f t="shared" si="597"/>
        <v>0</v>
      </c>
      <c r="F837" s="21"/>
      <c r="G837" s="21"/>
      <c r="H837" s="22"/>
      <c r="I837" s="3">
        <f t="shared" si="570"/>
        <v>0</v>
      </c>
    </row>
    <row r="838" spans="1:9" s="2" customFormat="1" ht="25.5" hidden="1" x14ac:dyDescent="0.2">
      <c r="A838" s="23" t="s">
        <v>9</v>
      </c>
      <c r="B838" s="49" t="s">
        <v>10</v>
      </c>
      <c r="C838" s="24">
        <v>0</v>
      </c>
      <c r="D838" s="24">
        <f t="shared" ref="D838:H838" si="598">SUM(D839,D843,D847)</f>
        <v>0</v>
      </c>
      <c r="E838" s="24">
        <f t="shared" si="598"/>
        <v>0</v>
      </c>
      <c r="F838" s="24">
        <f t="shared" si="598"/>
        <v>0</v>
      </c>
      <c r="G838" s="24">
        <f t="shared" si="598"/>
        <v>0</v>
      </c>
      <c r="H838" s="25">
        <f t="shared" si="598"/>
        <v>0</v>
      </c>
      <c r="I838" s="3">
        <f t="shared" si="570"/>
        <v>0</v>
      </c>
    </row>
    <row r="839" spans="1:9" s="2" customFormat="1" hidden="1" x14ac:dyDescent="0.2">
      <c r="A839" s="26" t="s">
        <v>11</v>
      </c>
      <c r="B839" s="50" t="s">
        <v>12</v>
      </c>
      <c r="C839" s="24">
        <v>0</v>
      </c>
      <c r="D839" s="24">
        <f t="shared" ref="D839:H839" si="599">SUM(D840:D842)</f>
        <v>0</v>
      </c>
      <c r="E839" s="24">
        <f t="shared" si="599"/>
        <v>0</v>
      </c>
      <c r="F839" s="24">
        <f t="shared" si="599"/>
        <v>0</v>
      </c>
      <c r="G839" s="24">
        <f t="shared" si="599"/>
        <v>0</v>
      </c>
      <c r="H839" s="25">
        <f t="shared" si="599"/>
        <v>0</v>
      </c>
      <c r="I839" s="3">
        <f t="shared" si="570"/>
        <v>0</v>
      </c>
    </row>
    <row r="840" spans="1:9" s="2" customFormat="1" hidden="1" x14ac:dyDescent="0.2">
      <c r="A840" s="27" t="s">
        <v>13</v>
      </c>
      <c r="B840" s="51" t="s">
        <v>14</v>
      </c>
      <c r="C840" s="21">
        <v>0</v>
      </c>
      <c r="D840" s="21"/>
      <c r="E840" s="21">
        <f t="shared" ref="E840:E842" si="600">SUM(C840,D840)</f>
        <v>0</v>
      </c>
      <c r="F840" s="21"/>
      <c r="G840" s="21"/>
      <c r="H840" s="22"/>
      <c r="I840" s="3">
        <f t="shared" si="570"/>
        <v>0</v>
      </c>
    </row>
    <row r="841" spans="1:9" s="2" customFormat="1" hidden="1" x14ac:dyDescent="0.2">
      <c r="A841" s="27" t="s">
        <v>15</v>
      </c>
      <c r="B841" s="52" t="s">
        <v>16</v>
      </c>
      <c r="C841" s="21">
        <v>0</v>
      </c>
      <c r="D841" s="21"/>
      <c r="E841" s="21">
        <f t="shared" si="600"/>
        <v>0</v>
      </c>
      <c r="F841" s="21"/>
      <c r="G841" s="21"/>
      <c r="H841" s="22"/>
      <c r="I841" s="3">
        <f t="shared" si="570"/>
        <v>0</v>
      </c>
    </row>
    <row r="842" spans="1:9" s="2" customFormat="1" hidden="1" x14ac:dyDescent="0.2">
      <c r="A842" s="27" t="s">
        <v>17</v>
      </c>
      <c r="B842" s="52" t="s">
        <v>18</v>
      </c>
      <c r="C842" s="21">
        <v>0</v>
      </c>
      <c r="D842" s="21"/>
      <c r="E842" s="21">
        <f t="shared" si="600"/>
        <v>0</v>
      </c>
      <c r="F842" s="21"/>
      <c r="G842" s="21"/>
      <c r="H842" s="22"/>
      <c r="I842" s="3">
        <f t="shared" si="570"/>
        <v>0</v>
      </c>
    </row>
    <row r="843" spans="1:9" s="2" customFormat="1" hidden="1" x14ac:dyDescent="0.2">
      <c r="A843" s="26" t="s">
        <v>19</v>
      </c>
      <c r="B843" s="53" t="s">
        <v>20</v>
      </c>
      <c r="C843" s="24">
        <v>0</v>
      </c>
      <c r="D843" s="24">
        <f t="shared" ref="D843:H843" si="601">SUM(D844:D846)</f>
        <v>0</v>
      </c>
      <c r="E843" s="24">
        <f t="shared" si="601"/>
        <v>0</v>
      </c>
      <c r="F843" s="24">
        <f t="shared" si="601"/>
        <v>0</v>
      </c>
      <c r="G843" s="24">
        <f t="shared" si="601"/>
        <v>0</v>
      </c>
      <c r="H843" s="25">
        <f t="shared" si="601"/>
        <v>0</v>
      </c>
      <c r="I843" s="3">
        <f t="shared" si="570"/>
        <v>0</v>
      </c>
    </row>
    <row r="844" spans="1:9" s="2" customFormat="1" hidden="1" x14ac:dyDescent="0.2">
      <c r="A844" s="27" t="s">
        <v>13</v>
      </c>
      <c r="B844" s="52" t="s">
        <v>21</v>
      </c>
      <c r="C844" s="21">
        <v>0</v>
      </c>
      <c r="D844" s="21"/>
      <c r="E844" s="21">
        <f t="shared" ref="E844:E846" si="602">SUM(C844,D844)</f>
        <v>0</v>
      </c>
      <c r="F844" s="21"/>
      <c r="G844" s="21"/>
      <c r="H844" s="22"/>
      <c r="I844" s="3">
        <f t="shared" si="570"/>
        <v>0</v>
      </c>
    </row>
    <row r="845" spans="1:9" s="2" customFormat="1" hidden="1" x14ac:dyDescent="0.2">
      <c r="A845" s="27" t="s">
        <v>15</v>
      </c>
      <c r="B845" s="52" t="s">
        <v>22</v>
      </c>
      <c r="C845" s="21">
        <v>0</v>
      </c>
      <c r="D845" s="21"/>
      <c r="E845" s="21">
        <f t="shared" si="602"/>
        <v>0</v>
      </c>
      <c r="F845" s="21"/>
      <c r="G845" s="21"/>
      <c r="H845" s="22"/>
      <c r="I845" s="3">
        <f t="shared" si="570"/>
        <v>0</v>
      </c>
    </row>
    <row r="846" spans="1:9" s="2" customFormat="1" hidden="1" x14ac:dyDescent="0.2">
      <c r="A846" s="27" t="s">
        <v>17</v>
      </c>
      <c r="B846" s="52" t="s">
        <v>23</v>
      </c>
      <c r="C846" s="21">
        <v>0</v>
      </c>
      <c r="D846" s="21"/>
      <c r="E846" s="21">
        <f t="shared" si="602"/>
        <v>0</v>
      </c>
      <c r="F846" s="21"/>
      <c r="G846" s="21"/>
      <c r="H846" s="22"/>
      <c r="I846" s="3">
        <f t="shared" si="570"/>
        <v>0</v>
      </c>
    </row>
    <row r="847" spans="1:9" s="2" customFormat="1" hidden="1" x14ac:dyDescent="0.2">
      <c r="A847" s="26" t="s">
        <v>24</v>
      </c>
      <c r="B847" s="53" t="s">
        <v>25</v>
      </c>
      <c r="C847" s="24">
        <v>0</v>
      </c>
      <c r="D847" s="24">
        <f t="shared" ref="D847:H847" si="603">SUM(D848:D850)</f>
        <v>0</v>
      </c>
      <c r="E847" s="24">
        <f t="shared" si="603"/>
        <v>0</v>
      </c>
      <c r="F847" s="24">
        <f t="shared" si="603"/>
        <v>0</v>
      </c>
      <c r="G847" s="24">
        <f t="shared" si="603"/>
        <v>0</v>
      </c>
      <c r="H847" s="25">
        <f t="shared" si="603"/>
        <v>0</v>
      </c>
      <c r="I847" s="3">
        <f t="shared" si="570"/>
        <v>0</v>
      </c>
    </row>
    <row r="848" spans="1:9" s="2" customFormat="1" hidden="1" x14ac:dyDescent="0.2">
      <c r="A848" s="27" t="s">
        <v>13</v>
      </c>
      <c r="B848" s="52" t="s">
        <v>26</v>
      </c>
      <c r="C848" s="21">
        <v>0</v>
      </c>
      <c r="D848" s="21"/>
      <c r="E848" s="21">
        <f t="shared" ref="E848:E850" si="604">SUM(C848,D848)</f>
        <v>0</v>
      </c>
      <c r="F848" s="21"/>
      <c r="G848" s="21"/>
      <c r="H848" s="22"/>
      <c r="I848" s="3">
        <f t="shared" si="570"/>
        <v>0</v>
      </c>
    </row>
    <row r="849" spans="1:9" s="2" customFormat="1" hidden="1" x14ac:dyDescent="0.2">
      <c r="A849" s="27" t="s">
        <v>15</v>
      </c>
      <c r="B849" s="52" t="s">
        <v>27</v>
      </c>
      <c r="C849" s="21">
        <v>0</v>
      </c>
      <c r="D849" s="21"/>
      <c r="E849" s="21">
        <f t="shared" si="604"/>
        <v>0</v>
      </c>
      <c r="F849" s="21"/>
      <c r="G849" s="21"/>
      <c r="H849" s="22"/>
      <c r="I849" s="3">
        <f t="shared" si="570"/>
        <v>0</v>
      </c>
    </row>
    <row r="850" spans="1:9" s="2" customFormat="1" hidden="1" x14ac:dyDescent="0.2">
      <c r="A850" s="27" t="s">
        <v>17</v>
      </c>
      <c r="B850" s="52" t="s">
        <v>28</v>
      </c>
      <c r="C850" s="21">
        <v>0</v>
      </c>
      <c r="D850" s="21"/>
      <c r="E850" s="21">
        <f t="shared" si="604"/>
        <v>0</v>
      </c>
      <c r="F850" s="21"/>
      <c r="G850" s="21"/>
      <c r="H850" s="22"/>
      <c r="I850" s="3">
        <f t="shared" ref="I850:I913" si="605">SUM(E850:H850)</f>
        <v>0</v>
      </c>
    </row>
    <row r="851" spans="1:9" x14ac:dyDescent="0.2">
      <c r="A851" s="148" t="s">
        <v>80</v>
      </c>
      <c r="B851" s="149"/>
      <c r="C851" s="150">
        <f t="shared" ref="C851" si="606">SUM(C852,C855,C878)</f>
        <v>50</v>
      </c>
      <c r="D851" s="150">
        <f t="shared" ref="D851:H851" si="607">SUM(D852,D855,D878)</f>
        <v>0</v>
      </c>
      <c r="E851" s="150">
        <f t="shared" si="607"/>
        <v>50</v>
      </c>
      <c r="F851" s="150">
        <f t="shared" si="607"/>
        <v>0</v>
      </c>
      <c r="G851" s="150">
        <f t="shared" si="607"/>
        <v>0</v>
      </c>
      <c r="H851" s="151">
        <f t="shared" si="607"/>
        <v>0</v>
      </c>
      <c r="I851" s="119">
        <f t="shared" si="605"/>
        <v>50</v>
      </c>
    </row>
    <row r="852" spans="1:9" x14ac:dyDescent="0.2">
      <c r="A852" s="31" t="s">
        <v>30</v>
      </c>
      <c r="B852" s="55">
        <v>20</v>
      </c>
      <c r="C852" s="24">
        <f t="shared" ref="C852:H852" si="608">SUM(C853)</f>
        <v>2</v>
      </c>
      <c r="D852" s="24">
        <f t="shared" si="608"/>
        <v>0</v>
      </c>
      <c r="E852" s="24">
        <f t="shared" si="608"/>
        <v>2</v>
      </c>
      <c r="F852" s="24">
        <f t="shared" si="608"/>
        <v>0</v>
      </c>
      <c r="G852" s="24">
        <f t="shared" si="608"/>
        <v>0</v>
      </c>
      <c r="H852" s="25">
        <f t="shared" si="608"/>
        <v>0</v>
      </c>
      <c r="I852" s="119">
        <f t="shared" si="605"/>
        <v>2</v>
      </c>
    </row>
    <row r="853" spans="1:9" x14ac:dyDescent="0.2">
      <c r="A853" s="27" t="s">
        <v>31</v>
      </c>
      <c r="B853" s="56" t="s">
        <v>32</v>
      </c>
      <c r="C853" s="101">
        <v>2</v>
      </c>
      <c r="D853" s="101"/>
      <c r="E853" s="101">
        <f>C853+D853</f>
        <v>2</v>
      </c>
      <c r="F853" s="101"/>
      <c r="G853" s="101"/>
      <c r="H853" s="143"/>
      <c r="I853" s="119">
        <f t="shared" si="605"/>
        <v>2</v>
      </c>
    </row>
    <row r="854" spans="1:9" s="2" customFormat="1" hidden="1" x14ac:dyDescent="0.2">
      <c r="A854" s="27"/>
      <c r="B854" s="51"/>
      <c r="C854" s="21"/>
      <c r="D854" s="21"/>
      <c r="E854" s="21"/>
      <c r="F854" s="21"/>
      <c r="G854" s="21"/>
      <c r="H854" s="22"/>
      <c r="I854" s="3">
        <f t="shared" si="605"/>
        <v>0</v>
      </c>
    </row>
    <row r="855" spans="1:9" ht="25.5" x14ac:dyDescent="0.2">
      <c r="A855" s="31" t="s">
        <v>33</v>
      </c>
      <c r="B855" s="57">
        <v>58</v>
      </c>
      <c r="C855" s="24">
        <f t="shared" ref="C855:H855" si="609">SUM(C856,C863,C870)</f>
        <v>48</v>
      </c>
      <c r="D855" s="24">
        <f t="shared" si="609"/>
        <v>0</v>
      </c>
      <c r="E855" s="24">
        <f t="shared" si="609"/>
        <v>48</v>
      </c>
      <c r="F855" s="24">
        <f t="shared" si="609"/>
        <v>0</v>
      </c>
      <c r="G855" s="24">
        <f t="shared" si="609"/>
        <v>0</v>
      </c>
      <c r="H855" s="25">
        <f t="shared" si="609"/>
        <v>0</v>
      </c>
      <c r="I855" s="119">
        <f t="shared" si="605"/>
        <v>48</v>
      </c>
    </row>
    <row r="856" spans="1:9" s="2" customFormat="1" hidden="1" x14ac:dyDescent="0.2">
      <c r="A856" s="31" t="s">
        <v>34</v>
      </c>
      <c r="B856" s="58" t="s">
        <v>35</v>
      </c>
      <c r="C856" s="24">
        <v>0</v>
      </c>
      <c r="D856" s="24">
        <f t="shared" ref="D856:H856" si="610">SUM(D860,D861,D862)</f>
        <v>0</v>
      </c>
      <c r="E856" s="24">
        <f t="shared" si="610"/>
        <v>0</v>
      </c>
      <c r="F856" s="24">
        <f t="shared" si="610"/>
        <v>0</v>
      </c>
      <c r="G856" s="24">
        <f t="shared" si="610"/>
        <v>0</v>
      </c>
      <c r="H856" s="25">
        <f t="shared" si="610"/>
        <v>0</v>
      </c>
      <c r="I856" s="3">
        <f t="shared" si="605"/>
        <v>0</v>
      </c>
    </row>
    <row r="857" spans="1:9" s="2" customFormat="1" hidden="1" x14ac:dyDescent="0.2">
      <c r="A857" s="32" t="s">
        <v>1</v>
      </c>
      <c r="B857" s="59"/>
      <c r="C857" s="24"/>
      <c r="D857" s="24"/>
      <c r="E857" s="24"/>
      <c r="F857" s="24"/>
      <c r="G857" s="24"/>
      <c r="H857" s="25"/>
      <c r="I857" s="3">
        <f t="shared" si="605"/>
        <v>0</v>
      </c>
    </row>
    <row r="858" spans="1:9" s="2" customFormat="1" hidden="1" x14ac:dyDescent="0.2">
      <c r="A858" s="32" t="s">
        <v>36</v>
      </c>
      <c r="B858" s="59"/>
      <c r="C858" s="24">
        <v>0</v>
      </c>
      <c r="D858" s="24">
        <f t="shared" ref="D858:H858" si="611">D860+D861+D862-D859</f>
        <v>0</v>
      </c>
      <c r="E858" s="24">
        <f t="shared" si="611"/>
        <v>0</v>
      </c>
      <c r="F858" s="24">
        <f t="shared" si="611"/>
        <v>0</v>
      </c>
      <c r="G858" s="24">
        <f t="shared" si="611"/>
        <v>0</v>
      </c>
      <c r="H858" s="25">
        <f t="shared" si="611"/>
        <v>0</v>
      </c>
      <c r="I858" s="3">
        <f t="shared" si="605"/>
        <v>0</v>
      </c>
    </row>
    <row r="859" spans="1:9" s="2" customFormat="1" hidden="1" x14ac:dyDescent="0.2">
      <c r="A859" s="32" t="s">
        <v>37</v>
      </c>
      <c r="B859" s="59"/>
      <c r="C859" s="24">
        <v>0</v>
      </c>
      <c r="D859" s="24"/>
      <c r="E859" s="24">
        <f t="shared" ref="E859:E862" si="612">C859+D859</f>
        <v>0</v>
      </c>
      <c r="F859" s="24"/>
      <c r="G859" s="24"/>
      <c r="H859" s="25"/>
      <c r="I859" s="3">
        <f t="shared" si="605"/>
        <v>0</v>
      </c>
    </row>
    <row r="860" spans="1:9" s="2" customFormat="1" hidden="1" x14ac:dyDescent="0.2">
      <c r="A860" s="20" t="s">
        <v>38</v>
      </c>
      <c r="B860" s="60" t="s">
        <v>39</v>
      </c>
      <c r="C860" s="21">
        <v>0</v>
      </c>
      <c r="D860" s="21"/>
      <c r="E860" s="21">
        <f t="shared" si="612"/>
        <v>0</v>
      </c>
      <c r="F860" s="21"/>
      <c r="G860" s="21"/>
      <c r="H860" s="22"/>
      <c r="I860" s="3">
        <f t="shared" si="605"/>
        <v>0</v>
      </c>
    </row>
    <row r="861" spans="1:9" s="2" customFormat="1" hidden="1" x14ac:dyDescent="0.2">
      <c r="A861" s="20" t="s">
        <v>40</v>
      </c>
      <c r="B861" s="60" t="s">
        <v>41</v>
      </c>
      <c r="C861" s="21">
        <v>0</v>
      </c>
      <c r="D861" s="21"/>
      <c r="E861" s="21">
        <f t="shared" si="612"/>
        <v>0</v>
      </c>
      <c r="F861" s="21"/>
      <c r="G861" s="21"/>
      <c r="H861" s="22"/>
      <c r="I861" s="3">
        <f t="shared" si="605"/>
        <v>0</v>
      </c>
    </row>
    <row r="862" spans="1:9" s="2" customFormat="1" hidden="1" x14ac:dyDescent="0.2">
      <c r="A862" s="20" t="s">
        <v>42</v>
      </c>
      <c r="B862" s="61" t="s">
        <v>43</v>
      </c>
      <c r="C862" s="21">
        <v>0</v>
      </c>
      <c r="D862" s="21"/>
      <c r="E862" s="21">
        <f t="shared" si="612"/>
        <v>0</v>
      </c>
      <c r="F862" s="21"/>
      <c r="G862" s="21"/>
      <c r="H862" s="22"/>
      <c r="I862" s="3">
        <f t="shared" si="605"/>
        <v>0</v>
      </c>
    </row>
    <row r="863" spans="1:9" s="2" customFormat="1" hidden="1" x14ac:dyDescent="0.2">
      <c r="A863" s="31" t="s">
        <v>44</v>
      </c>
      <c r="B863" s="62" t="s">
        <v>45</v>
      </c>
      <c r="C863" s="24">
        <v>0</v>
      </c>
      <c r="D863" s="24">
        <f t="shared" ref="D863:H863" si="613">SUM(D867,D868,D869)</f>
        <v>0</v>
      </c>
      <c r="E863" s="24">
        <f t="shared" si="613"/>
        <v>0</v>
      </c>
      <c r="F863" s="24">
        <f t="shared" si="613"/>
        <v>0</v>
      </c>
      <c r="G863" s="24">
        <f t="shared" si="613"/>
        <v>0</v>
      </c>
      <c r="H863" s="25">
        <f t="shared" si="613"/>
        <v>0</v>
      </c>
      <c r="I863" s="3">
        <f t="shared" si="605"/>
        <v>0</v>
      </c>
    </row>
    <row r="864" spans="1:9" s="2" customFormat="1" hidden="1" x14ac:dyDescent="0.2">
      <c r="A864" s="82" t="s">
        <v>1</v>
      </c>
      <c r="B864" s="62"/>
      <c r="C864" s="24"/>
      <c r="D864" s="24"/>
      <c r="E864" s="24"/>
      <c r="F864" s="24"/>
      <c r="G864" s="24"/>
      <c r="H864" s="25"/>
      <c r="I864" s="3">
        <f t="shared" si="605"/>
        <v>0</v>
      </c>
    </row>
    <row r="865" spans="1:11" s="2" customFormat="1" hidden="1" x14ac:dyDescent="0.2">
      <c r="A865" s="32" t="s">
        <v>36</v>
      </c>
      <c r="B865" s="59"/>
      <c r="C865" s="24">
        <v>0</v>
      </c>
      <c r="D865" s="24">
        <f t="shared" ref="D865:H865" si="614">D867+D868+D869-D866</f>
        <v>0</v>
      </c>
      <c r="E865" s="24">
        <f t="shared" si="614"/>
        <v>0</v>
      </c>
      <c r="F865" s="24">
        <f t="shared" si="614"/>
        <v>0</v>
      </c>
      <c r="G865" s="24">
        <f t="shared" si="614"/>
        <v>0</v>
      </c>
      <c r="H865" s="25">
        <f t="shared" si="614"/>
        <v>0</v>
      </c>
      <c r="I865" s="3">
        <f t="shared" si="605"/>
        <v>0</v>
      </c>
    </row>
    <row r="866" spans="1:11" s="2" customFormat="1" hidden="1" x14ac:dyDescent="0.2">
      <c r="A866" s="32" t="s">
        <v>37</v>
      </c>
      <c r="B866" s="59"/>
      <c r="C866" s="24">
        <v>0</v>
      </c>
      <c r="D866" s="24"/>
      <c r="E866" s="24">
        <f t="shared" ref="E866:E869" si="615">C866+D866</f>
        <v>0</v>
      </c>
      <c r="F866" s="24"/>
      <c r="G866" s="24"/>
      <c r="H866" s="25"/>
      <c r="I866" s="3">
        <f t="shared" si="605"/>
        <v>0</v>
      </c>
    </row>
    <row r="867" spans="1:11" s="2" customFormat="1" hidden="1" x14ac:dyDescent="0.2">
      <c r="A867" s="20" t="s">
        <v>38</v>
      </c>
      <c r="B867" s="61" t="s">
        <v>46</v>
      </c>
      <c r="C867" s="21">
        <v>0</v>
      </c>
      <c r="D867" s="21"/>
      <c r="E867" s="21">
        <f t="shared" si="615"/>
        <v>0</v>
      </c>
      <c r="F867" s="21"/>
      <c r="G867" s="21"/>
      <c r="H867" s="22"/>
      <c r="I867" s="3">
        <f t="shared" si="605"/>
        <v>0</v>
      </c>
    </row>
    <row r="868" spans="1:11" s="2" customFormat="1" hidden="1" x14ac:dyDescent="0.2">
      <c r="A868" s="20" t="s">
        <v>40</v>
      </c>
      <c r="B868" s="61" t="s">
        <v>47</v>
      </c>
      <c r="C868" s="21">
        <v>0</v>
      </c>
      <c r="D868" s="21"/>
      <c r="E868" s="21">
        <f t="shared" si="615"/>
        <v>0</v>
      </c>
      <c r="F868" s="21"/>
      <c r="G868" s="21"/>
      <c r="H868" s="22"/>
      <c r="I868" s="3">
        <f t="shared" si="605"/>
        <v>0</v>
      </c>
    </row>
    <row r="869" spans="1:11" s="2" customFormat="1" hidden="1" x14ac:dyDescent="0.2">
      <c r="A869" s="20" t="s">
        <v>42</v>
      </c>
      <c r="B869" s="61" t="s">
        <v>48</v>
      </c>
      <c r="C869" s="21">
        <v>0</v>
      </c>
      <c r="D869" s="21"/>
      <c r="E869" s="21">
        <f t="shared" si="615"/>
        <v>0</v>
      </c>
      <c r="F869" s="21"/>
      <c r="G869" s="21"/>
      <c r="H869" s="22"/>
      <c r="I869" s="3">
        <f t="shared" si="605"/>
        <v>0</v>
      </c>
    </row>
    <row r="870" spans="1:11" x14ac:dyDescent="0.2">
      <c r="A870" s="31" t="s">
        <v>49</v>
      </c>
      <c r="B870" s="63" t="s">
        <v>50</v>
      </c>
      <c r="C870" s="24">
        <f t="shared" ref="C870:H870" si="616">SUM(C874,C875,C876)</f>
        <v>48</v>
      </c>
      <c r="D870" s="24">
        <f t="shared" si="616"/>
        <v>0</v>
      </c>
      <c r="E870" s="24">
        <f t="shared" si="616"/>
        <v>48</v>
      </c>
      <c r="F870" s="24">
        <f t="shared" si="616"/>
        <v>0</v>
      </c>
      <c r="G870" s="24">
        <f t="shared" si="616"/>
        <v>0</v>
      </c>
      <c r="H870" s="25">
        <f t="shared" si="616"/>
        <v>0</v>
      </c>
      <c r="I870" s="119">
        <f t="shared" si="605"/>
        <v>48</v>
      </c>
    </row>
    <row r="871" spans="1:11" s="2" customFormat="1" hidden="1" x14ac:dyDescent="0.2">
      <c r="A871" s="82" t="s">
        <v>1</v>
      </c>
      <c r="B871" s="63"/>
      <c r="C871" s="24"/>
      <c r="D871" s="24"/>
      <c r="E871" s="24"/>
      <c r="F871" s="24"/>
      <c r="G871" s="24"/>
      <c r="H871" s="25"/>
      <c r="I871" s="3">
        <f t="shared" si="605"/>
        <v>0</v>
      </c>
    </row>
    <row r="872" spans="1:11" s="161" customFormat="1" x14ac:dyDescent="0.2">
      <c r="A872" s="32" t="s">
        <v>36</v>
      </c>
      <c r="B872" s="59"/>
      <c r="C872" s="41">
        <f>C874+C875+C876-C873</f>
        <v>48</v>
      </c>
      <c r="D872" s="41">
        <f t="shared" ref="D872:H872" si="617">D874+D875+D876-D873</f>
        <v>0</v>
      </c>
      <c r="E872" s="41">
        <f t="shared" si="617"/>
        <v>48</v>
      </c>
      <c r="F872" s="41">
        <f t="shared" si="617"/>
        <v>0</v>
      </c>
      <c r="G872" s="41">
        <f t="shared" si="617"/>
        <v>0</v>
      </c>
      <c r="H872" s="42">
        <f t="shared" si="617"/>
        <v>0</v>
      </c>
      <c r="I872" s="160">
        <f t="shared" si="605"/>
        <v>48</v>
      </c>
    </row>
    <row r="873" spans="1:11" s="40" customFormat="1" hidden="1" x14ac:dyDescent="0.2">
      <c r="A873" s="32" t="s">
        <v>37</v>
      </c>
      <c r="B873" s="59"/>
      <c r="C873" s="41">
        <v>0</v>
      </c>
      <c r="D873" s="41"/>
      <c r="E873" s="41">
        <f t="shared" ref="E873:E876" si="618">C873+D873</f>
        <v>0</v>
      </c>
      <c r="F873" s="41"/>
      <c r="G873" s="41"/>
      <c r="H873" s="42"/>
      <c r="I873" s="39">
        <f t="shared" si="605"/>
        <v>0</v>
      </c>
    </row>
    <row r="874" spans="1:11" x14ac:dyDescent="0.2">
      <c r="A874" s="20" t="s">
        <v>38</v>
      </c>
      <c r="B874" s="61" t="s">
        <v>51</v>
      </c>
      <c r="C874" s="101">
        <v>4.8</v>
      </c>
      <c r="D874" s="101"/>
      <c r="E874" s="101">
        <f t="shared" si="618"/>
        <v>4.8</v>
      </c>
      <c r="F874" s="101"/>
      <c r="G874" s="101"/>
      <c r="H874" s="143"/>
      <c r="I874" s="119">
        <f t="shared" si="605"/>
        <v>4.8</v>
      </c>
      <c r="J874" s="117">
        <v>0.05</v>
      </c>
      <c r="K874" s="117">
        <v>0.05</v>
      </c>
    </row>
    <row r="875" spans="1:11" x14ac:dyDescent="0.2">
      <c r="A875" s="20" t="s">
        <v>40</v>
      </c>
      <c r="B875" s="61" t="s">
        <v>52</v>
      </c>
      <c r="C875" s="101">
        <f>48-4.8</f>
        <v>43.2</v>
      </c>
      <c r="D875" s="101"/>
      <c r="E875" s="101">
        <f t="shared" si="618"/>
        <v>43.2</v>
      </c>
      <c r="F875" s="101"/>
      <c r="G875" s="101"/>
      <c r="H875" s="143"/>
      <c r="I875" s="119">
        <f t="shared" si="605"/>
        <v>43.2</v>
      </c>
      <c r="J875" s="117">
        <v>0.9</v>
      </c>
    </row>
    <row r="876" spans="1:11" s="2" customFormat="1" hidden="1" x14ac:dyDescent="0.2">
      <c r="A876" s="20" t="s">
        <v>42</v>
      </c>
      <c r="B876" s="61" t="s">
        <v>53</v>
      </c>
      <c r="C876" s="21">
        <v>0</v>
      </c>
      <c r="D876" s="21"/>
      <c r="E876" s="21">
        <f t="shared" si="618"/>
        <v>0</v>
      </c>
      <c r="F876" s="21"/>
      <c r="G876" s="21"/>
      <c r="H876" s="22"/>
      <c r="I876" s="3">
        <f t="shared" si="605"/>
        <v>0</v>
      </c>
    </row>
    <row r="877" spans="1:11" s="2" customFormat="1" hidden="1" x14ac:dyDescent="0.2">
      <c r="A877" s="83"/>
      <c r="B877" s="95"/>
      <c r="C877" s="21"/>
      <c r="D877" s="21"/>
      <c r="E877" s="21"/>
      <c r="F877" s="21"/>
      <c r="G877" s="21"/>
      <c r="H877" s="22"/>
      <c r="I877" s="3">
        <f t="shared" si="605"/>
        <v>0</v>
      </c>
    </row>
    <row r="878" spans="1:11" s="2" customFormat="1" hidden="1" x14ac:dyDescent="0.2">
      <c r="A878" s="26" t="s">
        <v>54</v>
      </c>
      <c r="B878" s="63" t="s">
        <v>55</v>
      </c>
      <c r="C878" s="24">
        <v>0</v>
      </c>
      <c r="D878" s="24"/>
      <c r="E878" s="24">
        <f>C878+D878</f>
        <v>0</v>
      </c>
      <c r="F878" s="24"/>
      <c r="G878" s="24"/>
      <c r="H878" s="25"/>
      <c r="I878" s="3">
        <f t="shared" si="605"/>
        <v>0</v>
      </c>
    </row>
    <row r="879" spans="1:11" s="2" customFormat="1" hidden="1" x14ac:dyDescent="0.2">
      <c r="A879" s="83"/>
      <c r="B879" s="95"/>
      <c r="C879" s="21"/>
      <c r="D879" s="21"/>
      <c r="E879" s="21"/>
      <c r="F879" s="21"/>
      <c r="G879" s="21"/>
      <c r="H879" s="22"/>
      <c r="I879" s="3">
        <f t="shared" si="605"/>
        <v>0</v>
      </c>
    </row>
    <row r="880" spans="1:11" s="2" customFormat="1" hidden="1" x14ac:dyDescent="0.2">
      <c r="A880" s="26" t="s">
        <v>56</v>
      </c>
      <c r="B880" s="63"/>
      <c r="C880" s="24">
        <v>0</v>
      </c>
      <c r="D880" s="24">
        <f t="shared" ref="D880:H880" si="619">D833-D851</f>
        <v>0</v>
      </c>
      <c r="E880" s="24">
        <f t="shared" si="619"/>
        <v>0</v>
      </c>
      <c r="F880" s="24">
        <f t="shared" si="619"/>
        <v>0</v>
      </c>
      <c r="G880" s="24">
        <f t="shared" si="619"/>
        <v>0</v>
      </c>
      <c r="H880" s="25">
        <f t="shared" si="619"/>
        <v>0</v>
      </c>
      <c r="I880" s="3">
        <f t="shared" si="605"/>
        <v>0</v>
      </c>
    </row>
    <row r="881" spans="1:9" s="2" customFormat="1" hidden="1" x14ac:dyDescent="0.2">
      <c r="A881" s="81"/>
      <c r="B881" s="95"/>
      <c r="C881" s="21"/>
      <c r="D881" s="21"/>
      <c r="E881" s="21"/>
      <c r="F881" s="21"/>
      <c r="G881" s="21"/>
      <c r="H881" s="22"/>
      <c r="I881" s="3">
        <f t="shared" si="605"/>
        <v>0</v>
      </c>
    </row>
    <row r="882" spans="1:9" s="6" customFormat="1" ht="63.75" hidden="1" x14ac:dyDescent="0.2">
      <c r="A882" s="77" t="s">
        <v>75</v>
      </c>
      <c r="B882" s="78"/>
      <c r="C882" s="79">
        <f t="shared" ref="C882:H882" si="620">C883</f>
        <v>0</v>
      </c>
      <c r="D882" s="79">
        <f t="shared" si="620"/>
        <v>0</v>
      </c>
      <c r="E882" s="79">
        <f t="shared" si="620"/>
        <v>0</v>
      </c>
      <c r="F882" s="79">
        <f t="shared" si="620"/>
        <v>0</v>
      </c>
      <c r="G882" s="79">
        <f t="shared" si="620"/>
        <v>0</v>
      </c>
      <c r="H882" s="80">
        <f t="shared" si="620"/>
        <v>0</v>
      </c>
      <c r="I882" s="19">
        <f t="shared" si="605"/>
        <v>0</v>
      </c>
    </row>
    <row r="883" spans="1:9" s="40" customFormat="1" hidden="1" x14ac:dyDescent="0.2">
      <c r="A883" s="36" t="s">
        <v>61</v>
      </c>
      <c r="B883" s="65"/>
      <c r="C883" s="37">
        <f t="shared" ref="C883" si="621">SUM(C884,C885,C886,C887)</f>
        <v>0</v>
      </c>
      <c r="D883" s="37">
        <f t="shared" ref="D883:H883" si="622">SUM(D884,D885,D886,D887)</f>
        <v>0</v>
      </c>
      <c r="E883" s="37">
        <f t="shared" si="622"/>
        <v>0</v>
      </c>
      <c r="F883" s="37">
        <f t="shared" si="622"/>
        <v>0</v>
      </c>
      <c r="G883" s="37">
        <f t="shared" si="622"/>
        <v>0</v>
      </c>
      <c r="H883" s="38">
        <f t="shared" si="622"/>
        <v>0</v>
      </c>
      <c r="I883" s="39">
        <f t="shared" si="605"/>
        <v>0</v>
      </c>
    </row>
    <row r="884" spans="1:9" s="2" customFormat="1" hidden="1" x14ac:dyDescent="0.2">
      <c r="A884" s="20" t="s">
        <v>6</v>
      </c>
      <c r="B884" s="48"/>
      <c r="C884" s="21"/>
      <c r="D884" s="21"/>
      <c r="E884" s="21">
        <f>SUM(C884,D884)</f>
        <v>0</v>
      </c>
      <c r="F884" s="21"/>
      <c r="G884" s="21"/>
      <c r="H884" s="22"/>
      <c r="I884" s="3">
        <f t="shared" si="605"/>
        <v>0</v>
      </c>
    </row>
    <row r="885" spans="1:9" s="2" customFormat="1" hidden="1" x14ac:dyDescent="0.2">
      <c r="A885" s="20" t="s">
        <v>7</v>
      </c>
      <c r="B885" s="94"/>
      <c r="C885" s="21">
        <v>0</v>
      </c>
      <c r="D885" s="21"/>
      <c r="E885" s="21">
        <f t="shared" ref="E885:E886" si="623">SUM(C885,D885)</f>
        <v>0</v>
      </c>
      <c r="F885" s="21"/>
      <c r="G885" s="21"/>
      <c r="H885" s="22"/>
      <c r="I885" s="3">
        <f t="shared" si="605"/>
        <v>0</v>
      </c>
    </row>
    <row r="886" spans="1:9" s="2" customFormat="1" ht="38.25" hidden="1" x14ac:dyDescent="0.2">
      <c r="A886" s="20" t="s">
        <v>8</v>
      </c>
      <c r="B886" s="48">
        <v>420269</v>
      </c>
      <c r="C886" s="21">
        <v>0</v>
      </c>
      <c r="D886" s="21"/>
      <c r="E886" s="21">
        <f t="shared" si="623"/>
        <v>0</v>
      </c>
      <c r="F886" s="21"/>
      <c r="G886" s="21"/>
      <c r="H886" s="22"/>
      <c r="I886" s="3">
        <f t="shared" si="605"/>
        <v>0</v>
      </c>
    </row>
    <row r="887" spans="1:9" s="2" customFormat="1" ht="25.5" hidden="1" x14ac:dyDescent="0.2">
      <c r="A887" s="23" t="s">
        <v>9</v>
      </c>
      <c r="B887" s="49" t="s">
        <v>10</v>
      </c>
      <c r="C887" s="24">
        <v>0</v>
      </c>
      <c r="D887" s="24">
        <f t="shared" ref="D887:H887" si="624">SUM(D888,D892,D896)</f>
        <v>0</v>
      </c>
      <c r="E887" s="24">
        <f t="shared" si="624"/>
        <v>0</v>
      </c>
      <c r="F887" s="24">
        <f t="shared" si="624"/>
        <v>0</v>
      </c>
      <c r="G887" s="24">
        <f t="shared" si="624"/>
        <v>0</v>
      </c>
      <c r="H887" s="25">
        <f t="shared" si="624"/>
        <v>0</v>
      </c>
      <c r="I887" s="3">
        <f t="shared" si="605"/>
        <v>0</v>
      </c>
    </row>
    <row r="888" spans="1:9" s="2" customFormat="1" hidden="1" x14ac:dyDescent="0.2">
      <c r="A888" s="26" t="s">
        <v>11</v>
      </c>
      <c r="B888" s="50" t="s">
        <v>12</v>
      </c>
      <c r="C888" s="24">
        <v>0</v>
      </c>
      <c r="D888" s="24">
        <f t="shared" ref="D888:H888" si="625">SUM(D889:D891)</f>
        <v>0</v>
      </c>
      <c r="E888" s="24">
        <f t="shared" si="625"/>
        <v>0</v>
      </c>
      <c r="F888" s="24">
        <f t="shared" si="625"/>
        <v>0</v>
      </c>
      <c r="G888" s="24">
        <f t="shared" si="625"/>
        <v>0</v>
      </c>
      <c r="H888" s="25">
        <f t="shared" si="625"/>
        <v>0</v>
      </c>
      <c r="I888" s="3">
        <f t="shared" si="605"/>
        <v>0</v>
      </c>
    </row>
    <row r="889" spans="1:9" s="2" customFormat="1" hidden="1" x14ac:dyDescent="0.2">
      <c r="A889" s="27" t="s">
        <v>13</v>
      </c>
      <c r="B889" s="51" t="s">
        <v>14</v>
      </c>
      <c r="C889" s="21">
        <v>0</v>
      </c>
      <c r="D889" s="21"/>
      <c r="E889" s="21">
        <f t="shared" ref="E889:E891" si="626">SUM(C889,D889)</f>
        <v>0</v>
      </c>
      <c r="F889" s="21"/>
      <c r="G889" s="21"/>
      <c r="H889" s="22"/>
      <c r="I889" s="3">
        <f t="shared" si="605"/>
        <v>0</v>
      </c>
    </row>
    <row r="890" spans="1:9" s="2" customFormat="1" hidden="1" x14ac:dyDescent="0.2">
      <c r="A890" s="27" t="s">
        <v>15</v>
      </c>
      <c r="B890" s="52" t="s">
        <v>16</v>
      </c>
      <c r="C890" s="21">
        <v>0</v>
      </c>
      <c r="D890" s="21"/>
      <c r="E890" s="21">
        <f t="shared" si="626"/>
        <v>0</v>
      </c>
      <c r="F890" s="21"/>
      <c r="G890" s="21"/>
      <c r="H890" s="22"/>
      <c r="I890" s="3">
        <f t="shared" si="605"/>
        <v>0</v>
      </c>
    </row>
    <row r="891" spans="1:9" s="2" customFormat="1" hidden="1" x14ac:dyDescent="0.2">
      <c r="A891" s="27" t="s">
        <v>17</v>
      </c>
      <c r="B891" s="52" t="s">
        <v>18</v>
      </c>
      <c r="C891" s="21">
        <v>0</v>
      </c>
      <c r="D891" s="21"/>
      <c r="E891" s="21">
        <f t="shared" si="626"/>
        <v>0</v>
      </c>
      <c r="F891" s="21"/>
      <c r="G891" s="21"/>
      <c r="H891" s="22"/>
      <c r="I891" s="3">
        <f t="shared" si="605"/>
        <v>0</v>
      </c>
    </row>
    <row r="892" spans="1:9" s="2" customFormat="1" hidden="1" x14ac:dyDescent="0.2">
      <c r="A892" s="26" t="s">
        <v>19</v>
      </c>
      <c r="B892" s="53" t="s">
        <v>20</v>
      </c>
      <c r="C892" s="24">
        <v>0</v>
      </c>
      <c r="D892" s="24">
        <f t="shared" ref="D892:H892" si="627">SUM(D893:D895)</f>
        <v>0</v>
      </c>
      <c r="E892" s="24">
        <f t="shared" si="627"/>
        <v>0</v>
      </c>
      <c r="F892" s="24">
        <f t="shared" si="627"/>
        <v>0</v>
      </c>
      <c r="G892" s="24">
        <f t="shared" si="627"/>
        <v>0</v>
      </c>
      <c r="H892" s="25">
        <f t="shared" si="627"/>
        <v>0</v>
      </c>
      <c r="I892" s="3">
        <f t="shared" si="605"/>
        <v>0</v>
      </c>
    </row>
    <row r="893" spans="1:9" s="2" customFormat="1" hidden="1" x14ac:dyDescent="0.2">
      <c r="A893" s="27" t="s">
        <v>13</v>
      </c>
      <c r="B893" s="52" t="s">
        <v>21</v>
      </c>
      <c r="C893" s="21">
        <v>0</v>
      </c>
      <c r="D893" s="21"/>
      <c r="E893" s="21">
        <f t="shared" ref="E893:E895" si="628">SUM(C893,D893)</f>
        <v>0</v>
      </c>
      <c r="F893" s="21"/>
      <c r="G893" s="21"/>
      <c r="H893" s="22"/>
      <c r="I893" s="3">
        <f t="shared" si="605"/>
        <v>0</v>
      </c>
    </row>
    <row r="894" spans="1:9" s="2" customFormat="1" hidden="1" x14ac:dyDescent="0.2">
      <c r="A894" s="27" t="s">
        <v>15</v>
      </c>
      <c r="B894" s="52" t="s">
        <v>22</v>
      </c>
      <c r="C894" s="21">
        <v>0</v>
      </c>
      <c r="D894" s="21"/>
      <c r="E894" s="21">
        <f t="shared" si="628"/>
        <v>0</v>
      </c>
      <c r="F894" s="21"/>
      <c r="G894" s="21"/>
      <c r="H894" s="22"/>
      <c r="I894" s="3">
        <f t="shared" si="605"/>
        <v>0</v>
      </c>
    </row>
    <row r="895" spans="1:9" s="2" customFormat="1" hidden="1" x14ac:dyDescent="0.2">
      <c r="A895" s="27" t="s">
        <v>17</v>
      </c>
      <c r="B895" s="52" t="s">
        <v>23</v>
      </c>
      <c r="C895" s="21">
        <v>0</v>
      </c>
      <c r="D895" s="21"/>
      <c r="E895" s="21">
        <f t="shared" si="628"/>
        <v>0</v>
      </c>
      <c r="F895" s="21"/>
      <c r="G895" s="21"/>
      <c r="H895" s="22"/>
      <c r="I895" s="3">
        <f t="shared" si="605"/>
        <v>0</v>
      </c>
    </row>
    <row r="896" spans="1:9" s="2" customFormat="1" hidden="1" x14ac:dyDescent="0.2">
      <c r="A896" s="26" t="s">
        <v>24</v>
      </c>
      <c r="B896" s="53" t="s">
        <v>25</v>
      </c>
      <c r="C896" s="24">
        <v>0</v>
      </c>
      <c r="D896" s="24">
        <f t="shared" ref="D896:H896" si="629">SUM(D897:D899)</f>
        <v>0</v>
      </c>
      <c r="E896" s="24">
        <f t="shared" si="629"/>
        <v>0</v>
      </c>
      <c r="F896" s="24">
        <f t="shared" si="629"/>
        <v>0</v>
      </c>
      <c r="G896" s="24">
        <f t="shared" si="629"/>
        <v>0</v>
      </c>
      <c r="H896" s="25">
        <f t="shared" si="629"/>
        <v>0</v>
      </c>
      <c r="I896" s="3">
        <f t="shared" si="605"/>
        <v>0</v>
      </c>
    </row>
    <row r="897" spans="1:11" s="2" customFormat="1" hidden="1" x14ac:dyDescent="0.2">
      <c r="A897" s="27" t="s">
        <v>13</v>
      </c>
      <c r="B897" s="52" t="s">
        <v>26</v>
      </c>
      <c r="C897" s="21">
        <v>0</v>
      </c>
      <c r="D897" s="21"/>
      <c r="E897" s="21">
        <f t="shared" ref="E897:E899" si="630">SUM(C897,D897)</f>
        <v>0</v>
      </c>
      <c r="F897" s="21"/>
      <c r="G897" s="21"/>
      <c r="H897" s="22"/>
      <c r="I897" s="3">
        <f t="shared" si="605"/>
        <v>0</v>
      </c>
    </row>
    <row r="898" spans="1:11" s="2" customFormat="1" hidden="1" x14ac:dyDescent="0.2">
      <c r="A898" s="27" t="s">
        <v>15</v>
      </c>
      <c r="B898" s="52" t="s">
        <v>27</v>
      </c>
      <c r="C898" s="21">
        <v>0</v>
      </c>
      <c r="D898" s="21"/>
      <c r="E898" s="21">
        <f t="shared" si="630"/>
        <v>0</v>
      </c>
      <c r="F898" s="21"/>
      <c r="G898" s="21"/>
      <c r="H898" s="22"/>
      <c r="I898" s="3">
        <f t="shared" si="605"/>
        <v>0</v>
      </c>
    </row>
    <row r="899" spans="1:11" s="2" customFormat="1" hidden="1" x14ac:dyDescent="0.2">
      <c r="A899" s="27" t="s">
        <v>17</v>
      </c>
      <c r="B899" s="52" t="s">
        <v>28</v>
      </c>
      <c r="C899" s="21">
        <v>0</v>
      </c>
      <c r="D899" s="21"/>
      <c r="E899" s="21">
        <f t="shared" si="630"/>
        <v>0</v>
      </c>
      <c r="F899" s="21"/>
      <c r="G899" s="21"/>
      <c r="H899" s="22"/>
      <c r="I899" s="3">
        <f t="shared" si="605"/>
        <v>0</v>
      </c>
    </row>
    <row r="900" spans="1:11" s="40" customFormat="1" hidden="1" x14ac:dyDescent="0.2">
      <c r="A900" s="36" t="s">
        <v>80</v>
      </c>
      <c r="B900" s="65"/>
      <c r="C900" s="37">
        <f t="shared" ref="C900:H900" si="631">SUM(C901,C904,C927)</f>
        <v>0</v>
      </c>
      <c r="D900" s="37">
        <f t="shared" si="631"/>
        <v>0</v>
      </c>
      <c r="E900" s="37">
        <f t="shared" si="631"/>
        <v>0</v>
      </c>
      <c r="F900" s="37">
        <f t="shared" si="631"/>
        <v>0</v>
      </c>
      <c r="G900" s="37">
        <f t="shared" si="631"/>
        <v>0</v>
      </c>
      <c r="H900" s="38">
        <f t="shared" si="631"/>
        <v>0</v>
      </c>
      <c r="I900" s="39">
        <f t="shared" si="605"/>
        <v>0</v>
      </c>
    </row>
    <row r="901" spans="1:11" s="2" customFormat="1" hidden="1" x14ac:dyDescent="0.2">
      <c r="A901" s="31" t="s">
        <v>30</v>
      </c>
      <c r="B901" s="55">
        <v>20</v>
      </c>
      <c r="C901" s="24">
        <v>0</v>
      </c>
      <c r="D901" s="24">
        <f t="shared" ref="D901:H901" si="632">SUM(D902)</f>
        <v>0</v>
      </c>
      <c r="E901" s="24">
        <f t="shared" si="632"/>
        <v>0</v>
      </c>
      <c r="F901" s="24">
        <f t="shared" si="632"/>
        <v>0</v>
      </c>
      <c r="G901" s="24">
        <f t="shared" si="632"/>
        <v>0</v>
      </c>
      <c r="H901" s="25">
        <f t="shared" si="632"/>
        <v>0</v>
      </c>
      <c r="I901" s="3">
        <f t="shared" si="605"/>
        <v>0</v>
      </c>
    </row>
    <row r="902" spans="1:11" s="2" customFormat="1" hidden="1" x14ac:dyDescent="0.2">
      <c r="A902" s="27" t="s">
        <v>31</v>
      </c>
      <c r="B902" s="56" t="s">
        <v>32</v>
      </c>
      <c r="C902" s="21">
        <v>0</v>
      </c>
      <c r="D902" s="21"/>
      <c r="E902" s="21">
        <f>C902+D902</f>
        <v>0</v>
      </c>
      <c r="F902" s="21"/>
      <c r="G902" s="21"/>
      <c r="H902" s="22"/>
      <c r="I902" s="3">
        <f t="shared" si="605"/>
        <v>0</v>
      </c>
    </row>
    <row r="903" spans="1:11" s="2" customFormat="1" hidden="1" x14ac:dyDescent="0.2">
      <c r="A903" s="27"/>
      <c r="B903" s="51"/>
      <c r="C903" s="21"/>
      <c r="D903" s="21"/>
      <c r="E903" s="21"/>
      <c r="F903" s="21"/>
      <c r="G903" s="21"/>
      <c r="H903" s="22"/>
      <c r="I903" s="3">
        <f t="shared" si="605"/>
        <v>0</v>
      </c>
    </row>
    <row r="904" spans="1:11" s="2" customFormat="1" ht="25.5" hidden="1" x14ac:dyDescent="0.2">
      <c r="A904" s="31" t="s">
        <v>33</v>
      </c>
      <c r="B904" s="57">
        <v>58</v>
      </c>
      <c r="C904" s="24">
        <f t="shared" ref="C904" si="633">SUM(C905,C912,C919)</f>
        <v>0</v>
      </c>
      <c r="D904" s="24">
        <f t="shared" ref="D904:H904" si="634">SUM(D905,D912,D919)</f>
        <v>0</v>
      </c>
      <c r="E904" s="24">
        <f t="shared" si="634"/>
        <v>0</v>
      </c>
      <c r="F904" s="24">
        <f t="shared" si="634"/>
        <v>0</v>
      </c>
      <c r="G904" s="24">
        <f t="shared" si="634"/>
        <v>0</v>
      </c>
      <c r="H904" s="25">
        <f t="shared" si="634"/>
        <v>0</v>
      </c>
      <c r="I904" s="3">
        <f t="shared" si="605"/>
        <v>0</v>
      </c>
    </row>
    <row r="905" spans="1:11" s="2" customFormat="1" hidden="1" x14ac:dyDescent="0.2">
      <c r="A905" s="31" t="s">
        <v>34</v>
      </c>
      <c r="B905" s="58" t="s">
        <v>35</v>
      </c>
      <c r="C905" s="24">
        <f t="shared" ref="C905" si="635">SUM(C909,C910,C911)</f>
        <v>0</v>
      </c>
      <c r="D905" s="24">
        <f t="shared" ref="D905:H905" si="636">SUM(D909,D910,D911)</f>
        <v>0</v>
      </c>
      <c r="E905" s="24">
        <f t="shared" si="636"/>
        <v>0</v>
      </c>
      <c r="F905" s="24">
        <f t="shared" si="636"/>
        <v>0</v>
      </c>
      <c r="G905" s="24">
        <f t="shared" si="636"/>
        <v>0</v>
      </c>
      <c r="H905" s="25">
        <f t="shared" si="636"/>
        <v>0</v>
      </c>
      <c r="I905" s="3">
        <f t="shared" si="605"/>
        <v>0</v>
      </c>
    </row>
    <row r="906" spans="1:11" s="2" customFormat="1" hidden="1" x14ac:dyDescent="0.2">
      <c r="A906" s="32" t="s">
        <v>1</v>
      </c>
      <c r="B906" s="59"/>
      <c r="C906" s="24"/>
      <c r="D906" s="24"/>
      <c r="E906" s="24"/>
      <c r="F906" s="24"/>
      <c r="G906" s="24"/>
      <c r="H906" s="25"/>
      <c r="I906" s="3">
        <f t="shared" si="605"/>
        <v>0</v>
      </c>
    </row>
    <row r="907" spans="1:11" s="2" customFormat="1" hidden="1" x14ac:dyDescent="0.2">
      <c r="A907" s="32" t="s">
        <v>36</v>
      </c>
      <c r="B907" s="59"/>
      <c r="C907" s="24">
        <v>0</v>
      </c>
      <c r="D907" s="24">
        <f t="shared" ref="D907:H907" si="637">D909+D910+D911-D908</f>
        <v>0</v>
      </c>
      <c r="E907" s="24">
        <f t="shared" si="637"/>
        <v>0</v>
      </c>
      <c r="F907" s="24">
        <f t="shared" si="637"/>
        <v>0</v>
      </c>
      <c r="G907" s="24">
        <f t="shared" si="637"/>
        <v>0</v>
      </c>
      <c r="H907" s="25">
        <f t="shared" si="637"/>
        <v>0</v>
      </c>
      <c r="I907" s="3">
        <f t="shared" si="605"/>
        <v>0</v>
      </c>
    </row>
    <row r="908" spans="1:11" s="40" customFormat="1" hidden="1" x14ac:dyDescent="0.2">
      <c r="A908" s="32" t="s">
        <v>37</v>
      </c>
      <c r="B908" s="59"/>
      <c r="C908" s="41"/>
      <c r="D908" s="41"/>
      <c r="E908" s="41">
        <f t="shared" ref="E908:E911" si="638">C908+D908</f>
        <v>0</v>
      </c>
      <c r="F908" s="41"/>
      <c r="G908" s="41"/>
      <c r="H908" s="42"/>
      <c r="I908" s="39">
        <f t="shared" si="605"/>
        <v>0</v>
      </c>
    </row>
    <row r="909" spans="1:11" s="2" customFormat="1" hidden="1" x14ac:dyDescent="0.2">
      <c r="A909" s="20" t="s">
        <v>38</v>
      </c>
      <c r="B909" s="60" t="s">
        <v>39</v>
      </c>
      <c r="C909" s="21"/>
      <c r="D909" s="21"/>
      <c r="E909" s="21">
        <f t="shared" si="638"/>
        <v>0</v>
      </c>
      <c r="F909" s="21"/>
      <c r="G909" s="21"/>
      <c r="H909" s="22"/>
      <c r="I909" s="3">
        <f t="shared" si="605"/>
        <v>0</v>
      </c>
      <c r="J909" s="2">
        <v>0.02</v>
      </c>
      <c r="K909" s="2">
        <v>0.13</v>
      </c>
    </row>
    <row r="910" spans="1:11" s="2" customFormat="1" hidden="1" x14ac:dyDescent="0.2">
      <c r="A910" s="20" t="s">
        <v>40</v>
      </c>
      <c r="B910" s="60" t="s">
        <v>41</v>
      </c>
      <c r="C910" s="21"/>
      <c r="D910" s="21"/>
      <c r="E910" s="21">
        <f t="shared" si="638"/>
        <v>0</v>
      </c>
      <c r="F910" s="21"/>
      <c r="G910" s="21"/>
      <c r="H910" s="22"/>
      <c r="I910" s="3">
        <f t="shared" si="605"/>
        <v>0</v>
      </c>
      <c r="J910" s="2">
        <v>0.85</v>
      </c>
    </row>
    <row r="911" spans="1:11" s="2" customFormat="1" hidden="1" x14ac:dyDescent="0.2">
      <c r="A911" s="20" t="s">
        <v>42</v>
      </c>
      <c r="B911" s="61" t="s">
        <v>43</v>
      </c>
      <c r="C911" s="21">
        <v>0</v>
      </c>
      <c r="D911" s="21"/>
      <c r="E911" s="21">
        <f t="shared" si="638"/>
        <v>0</v>
      </c>
      <c r="F911" s="21"/>
      <c r="G911" s="21"/>
      <c r="H911" s="22"/>
      <c r="I911" s="3">
        <f t="shared" si="605"/>
        <v>0</v>
      </c>
    </row>
    <row r="912" spans="1:11" s="2" customFormat="1" hidden="1" x14ac:dyDescent="0.2">
      <c r="A912" s="31" t="s">
        <v>44</v>
      </c>
      <c r="B912" s="62" t="s">
        <v>45</v>
      </c>
      <c r="C912" s="24">
        <v>0</v>
      </c>
      <c r="D912" s="24">
        <f t="shared" ref="D912:H912" si="639">SUM(D916,D917,D918)</f>
        <v>0</v>
      </c>
      <c r="E912" s="24">
        <f t="shared" si="639"/>
        <v>0</v>
      </c>
      <c r="F912" s="24">
        <f t="shared" si="639"/>
        <v>0</v>
      </c>
      <c r="G912" s="24">
        <f t="shared" si="639"/>
        <v>0</v>
      </c>
      <c r="H912" s="25">
        <f t="shared" si="639"/>
        <v>0</v>
      </c>
      <c r="I912" s="3">
        <f t="shared" si="605"/>
        <v>0</v>
      </c>
    </row>
    <row r="913" spans="1:9" s="2" customFormat="1" hidden="1" x14ac:dyDescent="0.2">
      <c r="A913" s="82" t="s">
        <v>1</v>
      </c>
      <c r="B913" s="62"/>
      <c r="C913" s="24"/>
      <c r="D913" s="24"/>
      <c r="E913" s="24"/>
      <c r="F913" s="24"/>
      <c r="G913" s="24"/>
      <c r="H913" s="25"/>
      <c r="I913" s="3">
        <f t="shared" si="605"/>
        <v>0</v>
      </c>
    </row>
    <row r="914" spans="1:9" s="2" customFormat="1" hidden="1" x14ac:dyDescent="0.2">
      <c r="A914" s="32" t="s">
        <v>36</v>
      </c>
      <c r="B914" s="59"/>
      <c r="C914" s="24">
        <v>0</v>
      </c>
      <c r="D914" s="24">
        <f t="shared" ref="D914:H914" si="640">D916+D917+D918-D915</f>
        <v>0</v>
      </c>
      <c r="E914" s="24">
        <f t="shared" si="640"/>
        <v>0</v>
      </c>
      <c r="F914" s="24">
        <f t="shared" si="640"/>
        <v>0</v>
      </c>
      <c r="G914" s="24">
        <f t="shared" si="640"/>
        <v>0</v>
      </c>
      <c r="H914" s="25">
        <f t="shared" si="640"/>
        <v>0</v>
      </c>
      <c r="I914" s="3">
        <f t="shared" ref="I914:I929" si="641">SUM(E914:H914)</f>
        <v>0</v>
      </c>
    </row>
    <row r="915" spans="1:9" s="2" customFormat="1" hidden="1" x14ac:dyDescent="0.2">
      <c r="A915" s="32" t="s">
        <v>37</v>
      </c>
      <c r="B915" s="59"/>
      <c r="C915" s="24">
        <v>0</v>
      </c>
      <c r="D915" s="24"/>
      <c r="E915" s="24">
        <f t="shared" ref="E915:E918" si="642">C915+D915</f>
        <v>0</v>
      </c>
      <c r="F915" s="24"/>
      <c r="G915" s="24"/>
      <c r="H915" s="25"/>
      <c r="I915" s="3">
        <f t="shared" si="641"/>
        <v>0</v>
      </c>
    </row>
    <row r="916" spans="1:9" s="2" customFormat="1" hidden="1" x14ac:dyDescent="0.2">
      <c r="A916" s="20" t="s">
        <v>38</v>
      </c>
      <c r="B916" s="61" t="s">
        <v>46</v>
      </c>
      <c r="C916" s="21">
        <v>0</v>
      </c>
      <c r="D916" s="21"/>
      <c r="E916" s="21">
        <f t="shared" si="642"/>
        <v>0</v>
      </c>
      <c r="F916" s="21"/>
      <c r="G916" s="21"/>
      <c r="H916" s="22"/>
      <c r="I916" s="3">
        <f t="shared" si="641"/>
        <v>0</v>
      </c>
    </row>
    <row r="917" spans="1:9" s="2" customFormat="1" hidden="1" x14ac:dyDescent="0.2">
      <c r="A917" s="20" t="s">
        <v>40</v>
      </c>
      <c r="B917" s="61" t="s">
        <v>47</v>
      </c>
      <c r="C917" s="21">
        <v>0</v>
      </c>
      <c r="D917" s="21"/>
      <c r="E917" s="21">
        <f t="shared" si="642"/>
        <v>0</v>
      </c>
      <c r="F917" s="21"/>
      <c r="G917" s="21"/>
      <c r="H917" s="22"/>
      <c r="I917" s="3">
        <f t="shared" si="641"/>
        <v>0</v>
      </c>
    </row>
    <row r="918" spans="1:9" s="2" customFormat="1" hidden="1" x14ac:dyDescent="0.2">
      <c r="A918" s="20" t="s">
        <v>42</v>
      </c>
      <c r="B918" s="61" t="s">
        <v>48</v>
      </c>
      <c r="C918" s="21">
        <v>0</v>
      </c>
      <c r="D918" s="21"/>
      <c r="E918" s="21">
        <f t="shared" si="642"/>
        <v>0</v>
      </c>
      <c r="F918" s="21"/>
      <c r="G918" s="21"/>
      <c r="H918" s="22"/>
      <c r="I918" s="3">
        <f t="shared" si="641"/>
        <v>0</v>
      </c>
    </row>
    <row r="919" spans="1:9" s="2" customFormat="1" hidden="1" x14ac:dyDescent="0.2">
      <c r="A919" s="31" t="s">
        <v>49</v>
      </c>
      <c r="B919" s="63" t="s">
        <v>50</v>
      </c>
      <c r="C919" s="24">
        <v>0</v>
      </c>
      <c r="D919" s="24">
        <f t="shared" ref="D919:H919" si="643">SUM(D923,D924,D925)</f>
        <v>0</v>
      </c>
      <c r="E919" s="24">
        <f t="shared" si="643"/>
        <v>0</v>
      </c>
      <c r="F919" s="24">
        <f t="shared" si="643"/>
        <v>0</v>
      </c>
      <c r="G919" s="24">
        <f t="shared" si="643"/>
        <v>0</v>
      </c>
      <c r="H919" s="25">
        <f t="shared" si="643"/>
        <v>0</v>
      </c>
      <c r="I919" s="3">
        <f t="shared" si="641"/>
        <v>0</v>
      </c>
    </row>
    <row r="920" spans="1:9" s="2" customFormat="1" hidden="1" x14ac:dyDescent="0.2">
      <c r="A920" s="82" t="s">
        <v>1</v>
      </c>
      <c r="B920" s="63"/>
      <c r="C920" s="24"/>
      <c r="D920" s="24"/>
      <c r="E920" s="24"/>
      <c r="F920" s="24"/>
      <c r="G920" s="24"/>
      <c r="H920" s="25"/>
      <c r="I920" s="3">
        <f t="shared" si="641"/>
        <v>0</v>
      </c>
    </row>
    <row r="921" spans="1:9" s="2" customFormat="1" hidden="1" x14ac:dyDescent="0.2">
      <c r="A921" s="32" t="s">
        <v>36</v>
      </c>
      <c r="B921" s="59"/>
      <c r="C921" s="24">
        <v>0</v>
      </c>
      <c r="D921" s="24">
        <f t="shared" ref="D921:H921" si="644">D923+D924+D925-D922</f>
        <v>0</v>
      </c>
      <c r="E921" s="24">
        <f t="shared" si="644"/>
        <v>0</v>
      </c>
      <c r="F921" s="24">
        <f t="shared" si="644"/>
        <v>0</v>
      </c>
      <c r="G921" s="24">
        <f t="shared" si="644"/>
        <v>0</v>
      </c>
      <c r="H921" s="25">
        <f t="shared" si="644"/>
        <v>0</v>
      </c>
      <c r="I921" s="3">
        <f t="shared" si="641"/>
        <v>0</v>
      </c>
    </row>
    <row r="922" spans="1:9" s="2" customFormat="1" hidden="1" x14ac:dyDescent="0.2">
      <c r="A922" s="32" t="s">
        <v>37</v>
      </c>
      <c r="B922" s="59"/>
      <c r="C922" s="24">
        <v>0</v>
      </c>
      <c r="D922" s="24"/>
      <c r="E922" s="24">
        <f t="shared" ref="E922:E925" si="645">C922+D922</f>
        <v>0</v>
      </c>
      <c r="F922" s="24"/>
      <c r="G922" s="24"/>
      <c r="H922" s="25"/>
      <c r="I922" s="3">
        <f t="shared" si="641"/>
        <v>0</v>
      </c>
    </row>
    <row r="923" spans="1:9" s="2" customFormat="1" hidden="1" x14ac:dyDescent="0.2">
      <c r="A923" s="20" t="s">
        <v>38</v>
      </c>
      <c r="B923" s="61" t="s">
        <v>51</v>
      </c>
      <c r="C923" s="21">
        <v>0</v>
      </c>
      <c r="D923" s="21"/>
      <c r="E923" s="21">
        <f t="shared" si="645"/>
        <v>0</v>
      </c>
      <c r="F923" s="21"/>
      <c r="G923" s="21"/>
      <c r="H923" s="22"/>
      <c r="I923" s="3">
        <f t="shared" si="641"/>
        <v>0</v>
      </c>
    </row>
    <row r="924" spans="1:9" s="2" customFormat="1" hidden="1" x14ac:dyDescent="0.2">
      <c r="A924" s="20" t="s">
        <v>40</v>
      </c>
      <c r="B924" s="61" t="s">
        <v>52</v>
      </c>
      <c r="C924" s="21">
        <v>0</v>
      </c>
      <c r="D924" s="21"/>
      <c r="E924" s="21">
        <f t="shared" si="645"/>
        <v>0</v>
      </c>
      <c r="F924" s="21"/>
      <c r="G924" s="21"/>
      <c r="H924" s="22"/>
      <c r="I924" s="3">
        <f t="shared" si="641"/>
        <v>0</v>
      </c>
    </row>
    <row r="925" spans="1:9" s="2" customFormat="1" hidden="1" x14ac:dyDescent="0.2">
      <c r="A925" s="20" t="s">
        <v>42</v>
      </c>
      <c r="B925" s="61" t="s">
        <v>53</v>
      </c>
      <c r="C925" s="21">
        <v>0</v>
      </c>
      <c r="D925" s="21"/>
      <c r="E925" s="21">
        <f t="shared" si="645"/>
        <v>0</v>
      </c>
      <c r="F925" s="21"/>
      <c r="G925" s="21"/>
      <c r="H925" s="22"/>
      <c r="I925" s="3">
        <f t="shared" si="641"/>
        <v>0</v>
      </c>
    </row>
    <row r="926" spans="1:9" s="2" customFormat="1" hidden="1" x14ac:dyDescent="0.2">
      <c r="A926" s="83"/>
      <c r="B926" s="95"/>
      <c r="C926" s="21"/>
      <c r="D926" s="21"/>
      <c r="E926" s="21"/>
      <c r="F926" s="21"/>
      <c r="G926" s="21"/>
      <c r="H926" s="22"/>
      <c r="I926" s="3">
        <f t="shared" si="641"/>
        <v>0</v>
      </c>
    </row>
    <row r="927" spans="1:9" s="2" customFormat="1" hidden="1" x14ac:dyDescent="0.2">
      <c r="A927" s="26" t="s">
        <v>54</v>
      </c>
      <c r="B927" s="63" t="s">
        <v>55</v>
      </c>
      <c r="C927" s="24">
        <v>0</v>
      </c>
      <c r="D927" s="24"/>
      <c r="E927" s="24">
        <f>C927+D927</f>
        <v>0</v>
      </c>
      <c r="F927" s="24"/>
      <c r="G927" s="24"/>
      <c r="H927" s="25"/>
      <c r="I927" s="3">
        <f t="shared" si="641"/>
        <v>0</v>
      </c>
    </row>
    <row r="928" spans="1:9" s="2" customFormat="1" hidden="1" x14ac:dyDescent="0.2">
      <c r="A928" s="83"/>
      <c r="B928" s="95"/>
      <c r="C928" s="21"/>
      <c r="D928" s="21"/>
      <c r="E928" s="21"/>
      <c r="F928" s="21"/>
      <c r="G928" s="21"/>
      <c r="H928" s="22"/>
      <c r="I928" s="3">
        <f t="shared" si="641"/>
        <v>0</v>
      </c>
    </row>
    <row r="929" spans="1:9" s="2" customFormat="1" ht="13.5" hidden="1" thickBot="1" x14ac:dyDescent="0.25">
      <c r="A929" s="91" t="s">
        <v>56</v>
      </c>
      <c r="B929" s="98"/>
      <c r="C929" s="92">
        <v>0</v>
      </c>
      <c r="D929" s="92">
        <f t="shared" ref="D929:H929" si="646">D882-D900</f>
        <v>0</v>
      </c>
      <c r="E929" s="92">
        <f t="shared" si="646"/>
        <v>0</v>
      </c>
      <c r="F929" s="92">
        <f t="shared" si="646"/>
        <v>0</v>
      </c>
      <c r="G929" s="92">
        <f t="shared" si="646"/>
        <v>0</v>
      </c>
      <c r="H929" s="93">
        <f t="shared" si="646"/>
        <v>0</v>
      </c>
      <c r="I929" s="3">
        <f t="shared" si="641"/>
        <v>0</v>
      </c>
    </row>
    <row r="930" spans="1:9" ht="25.5" x14ac:dyDescent="0.2">
      <c r="A930" s="105" t="s">
        <v>102</v>
      </c>
      <c r="B930" s="106"/>
      <c r="C930" s="107"/>
      <c r="D930" s="107"/>
      <c r="E930" s="107"/>
      <c r="F930" s="107"/>
      <c r="G930" s="107"/>
      <c r="H930" s="108"/>
      <c r="I930" s="119" t="str">
        <f>A930</f>
        <v>Proiecte cu finanțare din sumele reprezentând asistența financiară nerambursabilă aferentă PNRR</v>
      </c>
    </row>
    <row r="931" spans="1:9" s="142" customFormat="1" x14ac:dyDescent="0.2">
      <c r="A931" s="138" t="s">
        <v>57</v>
      </c>
      <c r="B931" s="139"/>
      <c r="C931" s="140">
        <f t="shared" ref="C931" si="647">SUM(C932,C933,C934,C938)</f>
        <v>1253.5999999999999</v>
      </c>
      <c r="D931" s="140">
        <f t="shared" ref="D931:H931" si="648">SUM(D932,D933,D934,D938)</f>
        <v>0</v>
      </c>
      <c r="E931" s="140">
        <f t="shared" si="648"/>
        <v>1253.5999999999999</v>
      </c>
      <c r="F931" s="140">
        <f t="shared" si="648"/>
        <v>36257.9</v>
      </c>
      <c r="G931" s="140">
        <f t="shared" si="648"/>
        <v>20000</v>
      </c>
      <c r="H931" s="141">
        <f t="shared" si="648"/>
        <v>0</v>
      </c>
      <c r="I931" s="137">
        <f>SUM(E931:H931)</f>
        <v>57511.5</v>
      </c>
    </row>
    <row r="932" spans="1:9" x14ac:dyDescent="0.2">
      <c r="A932" s="20" t="s">
        <v>6</v>
      </c>
      <c r="B932" s="48"/>
      <c r="C932" s="101">
        <f>SUM(C1016,C1098,C1149,C1201,C1284,C1366,C1418,C1469,C1521,C1603,C1685,C1737,C1788,C1840)</f>
        <v>30.8</v>
      </c>
      <c r="D932" s="101">
        <f>SUM(D1016,D1098,D1149,D1201,D1284,D1366,D1418,D1469,D1521,D1603,D1685,D1737,D1788,D1840)</f>
        <v>0</v>
      </c>
      <c r="E932" s="101">
        <f>SUM(C932,D932)</f>
        <v>30.8</v>
      </c>
      <c r="F932" s="101">
        <f t="shared" ref="F932:H932" si="649">SUM(F1016,F1098,F1149,F1201,F1284,F1366,F1418,F1469,F1521,F1603,F1685,F1737,F1788,F1840)</f>
        <v>0</v>
      </c>
      <c r="G932" s="101">
        <f t="shared" si="649"/>
        <v>0</v>
      </c>
      <c r="H932" s="143">
        <f t="shared" si="649"/>
        <v>0</v>
      </c>
      <c r="I932" s="119">
        <f t="shared" ref="I932:I998" si="650">SUM(E932:H932)</f>
        <v>30.8</v>
      </c>
    </row>
    <row r="933" spans="1:9" s="2" customFormat="1" hidden="1" x14ac:dyDescent="0.2">
      <c r="A933" s="20" t="s">
        <v>7</v>
      </c>
      <c r="B933" s="94"/>
      <c r="C933" s="21">
        <v>0</v>
      </c>
      <c r="D933" s="21">
        <f>SUM(D1017,D1099,D1150,D1202,D1285,D1367,D1419,D1470,D1522,D1604,D1686,D1738,D1789,D1841)</f>
        <v>0</v>
      </c>
      <c r="E933" s="21">
        <f t="shared" ref="E933" si="651">SUM(C933,D933)</f>
        <v>0</v>
      </c>
      <c r="F933" s="21">
        <f t="shared" ref="F933:H933" si="652">SUM(F1017,F1099,F1150,F1202,F1285,F1367,F1419,F1470,F1522,F1604,F1686,F1738,F1789,F1841)</f>
        <v>0</v>
      </c>
      <c r="G933" s="21">
        <f t="shared" si="652"/>
        <v>0</v>
      </c>
      <c r="H933" s="22">
        <f t="shared" si="652"/>
        <v>0</v>
      </c>
      <c r="I933" s="3">
        <f t="shared" si="650"/>
        <v>0</v>
      </c>
    </row>
    <row r="934" spans="1:9" ht="25.5" x14ac:dyDescent="0.2">
      <c r="A934" s="23" t="s">
        <v>110</v>
      </c>
      <c r="B934" s="49" t="s">
        <v>103</v>
      </c>
      <c r="C934" s="24">
        <f>SUM(C1018,C1100,C1151,C1203,C1286,C1368,C1420,C1471,C1523,C1605,C1687,C1739,C1790,C1842)</f>
        <v>1222.8</v>
      </c>
      <c r="D934" s="24">
        <f>SUM(D1018,D1100,D1151,D1203,D1286,D1368,D1420,D1471,D1523,D1605,D1687,D1739,D1790,D1842)</f>
        <v>0</v>
      </c>
      <c r="E934" s="24">
        <f>SUM(C934,D934)</f>
        <v>1222.8</v>
      </c>
      <c r="F934" s="24">
        <f t="shared" ref="F934:H934" si="653">SUM(F1018,F1100,F1151,F1203,F1286,F1368,F1420,F1471,F1523,F1605,F1687,F1739,F1790,F1842)</f>
        <v>36257.9</v>
      </c>
      <c r="G934" s="24">
        <f t="shared" si="653"/>
        <v>20000</v>
      </c>
      <c r="H934" s="25">
        <f t="shared" si="653"/>
        <v>0</v>
      </c>
      <c r="I934" s="119">
        <f t="shared" si="650"/>
        <v>57480.700000000004</v>
      </c>
    </row>
    <row r="935" spans="1:9" x14ac:dyDescent="0.2">
      <c r="A935" s="109" t="s">
        <v>104</v>
      </c>
      <c r="B935" s="48" t="s">
        <v>105</v>
      </c>
      <c r="C935" s="101">
        <f t="shared" ref="C935:D937" si="654">SUM(C1019,C1101,C1152,C1204,C1287,C1369,C1421,C1472,C1524,C1606,C1688,C1740,C1791,C1843)</f>
        <v>1027.5999999999999</v>
      </c>
      <c r="D935" s="101">
        <f t="shared" si="654"/>
        <v>0</v>
      </c>
      <c r="E935" s="101">
        <f>SUM(C935,D935)</f>
        <v>1027.5999999999999</v>
      </c>
      <c r="F935" s="101">
        <f t="shared" ref="F935:H935" si="655">SUM(F1019,F1101,F1152,F1204,F1287,F1369,F1421,F1472,F1524,F1606,F1688,F1740,F1791,F1843)</f>
        <v>30468.9</v>
      </c>
      <c r="G935" s="101">
        <f t="shared" si="655"/>
        <v>16806.8</v>
      </c>
      <c r="H935" s="143">
        <f t="shared" si="655"/>
        <v>0</v>
      </c>
      <c r="I935" s="119">
        <f t="shared" si="650"/>
        <v>48303.3</v>
      </c>
    </row>
    <row r="936" spans="1:9" s="2" customFormat="1" hidden="1" x14ac:dyDescent="0.2">
      <c r="A936" s="109" t="s">
        <v>106</v>
      </c>
      <c r="B936" s="48" t="s">
        <v>107</v>
      </c>
      <c r="C936" s="21">
        <f t="shared" si="654"/>
        <v>0</v>
      </c>
      <c r="D936" s="21">
        <f t="shared" si="654"/>
        <v>0</v>
      </c>
      <c r="E936" s="21">
        <f t="shared" ref="E936:E937" si="656">SUM(C936,D936)</f>
        <v>0</v>
      </c>
      <c r="F936" s="21">
        <f t="shared" ref="F936:H936" si="657">SUM(F1020,F1102,F1153,F1205,F1288,F1370,F1422,F1473,F1525,F1607,F1689,F1741,F1792,F1844)</f>
        <v>0</v>
      </c>
      <c r="G936" s="21">
        <f t="shared" si="657"/>
        <v>0</v>
      </c>
      <c r="H936" s="22">
        <f t="shared" si="657"/>
        <v>0</v>
      </c>
      <c r="I936" s="3">
        <f t="shared" si="650"/>
        <v>0</v>
      </c>
    </row>
    <row r="937" spans="1:9" x14ac:dyDescent="0.2">
      <c r="A937" s="109" t="s">
        <v>108</v>
      </c>
      <c r="B937" s="48" t="s">
        <v>109</v>
      </c>
      <c r="C937" s="101">
        <f t="shared" si="654"/>
        <v>195.2</v>
      </c>
      <c r="D937" s="101">
        <f t="shared" si="654"/>
        <v>0</v>
      </c>
      <c r="E937" s="101">
        <f t="shared" si="656"/>
        <v>195.2</v>
      </c>
      <c r="F937" s="101">
        <f t="shared" ref="F937:H937" si="658">SUM(F1021,F1103,F1154,F1206,F1289,F1371,F1423,F1474,F1526,F1608,F1690,F1742,F1793,F1845)</f>
        <v>5789</v>
      </c>
      <c r="G937" s="101">
        <f t="shared" si="658"/>
        <v>3193.2</v>
      </c>
      <c r="H937" s="143">
        <f t="shared" si="658"/>
        <v>0</v>
      </c>
      <c r="I937" s="119">
        <f t="shared" si="650"/>
        <v>9177.4</v>
      </c>
    </row>
    <row r="938" spans="1:9" s="2" customFormat="1" ht="25.5" hidden="1" x14ac:dyDescent="0.2">
      <c r="A938" s="23" t="s">
        <v>9</v>
      </c>
      <c r="B938" s="49" t="s">
        <v>10</v>
      </c>
      <c r="C938" s="24">
        <f t="shared" ref="C938" si="659">SUM(C939,C943,C947)</f>
        <v>0</v>
      </c>
      <c r="D938" s="24">
        <f t="shared" ref="D938" si="660">SUM(D939,D943,D947)</f>
        <v>0</v>
      </c>
      <c r="E938" s="24">
        <f>SUM(E939,E943,E947)</f>
        <v>0</v>
      </c>
      <c r="F938" s="24">
        <f t="shared" ref="F938:H938" si="661">SUM(F939,F943,F947)</f>
        <v>0</v>
      </c>
      <c r="G938" s="24">
        <f t="shared" si="661"/>
        <v>0</v>
      </c>
      <c r="H938" s="25">
        <f t="shared" si="661"/>
        <v>0</v>
      </c>
      <c r="I938" s="3">
        <f t="shared" si="650"/>
        <v>0</v>
      </c>
    </row>
    <row r="939" spans="1:9" s="2" customFormat="1" hidden="1" x14ac:dyDescent="0.2">
      <c r="A939" s="26" t="s">
        <v>11</v>
      </c>
      <c r="B939" s="50" t="s">
        <v>12</v>
      </c>
      <c r="C939" s="24">
        <f t="shared" ref="C939" si="662">SUM(C940:C942)</f>
        <v>0</v>
      </c>
      <c r="D939" s="24">
        <f t="shared" ref="D939:H939" si="663">SUM(D940:D942)</f>
        <v>0</v>
      </c>
      <c r="E939" s="24">
        <f t="shared" si="663"/>
        <v>0</v>
      </c>
      <c r="F939" s="24">
        <f t="shared" si="663"/>
        <v>0</v>
      </c>
      <c r="G939" s="24">
        <f t="shared" si="663"/>
        <v>0</v>
      </c>
      <c r="H939" s="25">
        <f t="shared" si="663"/>
        <v>0</v>
      </c>
      <c r="I939" s="3">
        <f t="shared" si="650"/>
        <v>0</v>
      </c>
    </row>
    <row r="940" spans="1:9" s="2" customFormat="1" hidden="1" x14ac:dyDescent="0.2">
      <c r="A940" s="27" t="s">
        <v>13</v>
      </c>
      <c r="B940" s="51" t="s">
        <v>14</v>
      </c>
      <c r="C940" s="21">
        <f t="shared" ref="C940:D942" si="664">SUM(C1024,C1106,C1157,C1209,C1292,C1374,C1426,C1477,C1529,C1611,C1693,C1745,C1796,C1848)</f>
        <v>0</v>
      </c>
      <c r="D940" s="21">
        <f t="shared" si="664"/>
        <v>0</v>
      </c>
      <c r="E940" s="21">
        <f t="shared" ref="E940:E942" si="665">SUM(C940,D940)</f>
        <v>0</v>
      </c>
      <c r="F940" s="21">
        <f t="shared" ref="F940:H940" si="666">SUM(F1024,F1106,F1157,F1209,F1292,F1374,F1426,F1477,F1529,F1611,F1693,F1745,F1796,F1848)</f>
        <v>0</v>
      </c>
      <c r="G940" s="21">
        <f t="shared" si="666"/>
        <v>0</v>
      </c>
      <c r="H940" s="22">
        <f t="shared" si="666"/>
        <v>0</v>
      </c>
      <c r="I940" s="3">
        <f t="shared" si="650"/>
        <v>0</v>
      </c>
    </row>
    <row r="941" spans="1:9" s="2" customFormat="1" hidden="1" x14ac:dyDescent="0.2">
      <c r="A941" s="27" t="s">
        <v>15</v>
      </c>
      <c r="B941" s="52" t="s">
        <v>16</v>
      </c>
      <c r="C941" s="21">
        <f t="shared" si="664"/>
        <v>0</v>
      </c>
      <c r="D941" s="21">
        <f t="shared" si="664"/>
        <v>0</v>
      </c>
      <c r="E941" s="21">
        <f t="shared" si="665"/>
        <v>0</v>
      </c>
      <c r="F941" s="21">
        <f t="shared" ref="F941:H941" si="667">SUM(F1025,F1107,F1158,F1210,F1293,F1375,F1427,F1478,F1530,F1612,F1694,F1746,F1797,F1849)</f>
        <v>0</v>
      </c>
      <c r="G941" s="21">
        <f t="shared" si="667"/>
        <v>0</v>
      </c>
      <c r="H941" s="22">
        <f t="shared" si="667"/>
        <v>0</v>
      </c>
      <c r="I941" s="3">
        <f t="shared" si="650"/>
        <v>0</v>
      </c>
    </row>
    <row r="942" spans="1:9" s="2" customFormat="1" hidden="1" x14ac:dyDescent="0.2">
      <c r="A942" s="27" t="s">
        <v>17</v>
      </c>
      <c r="B942" s="52" t="s">
        <v>18</v>
      </c>
      <c r="C942" s="21">
        <f t="shared" si="664"/>
        <v>0</v>
      </c>
      <c r="D942" s="21">
        <f t="shared" si="664"/>
        <v>0</v>
      </c>
      <c r="E942" s="21">
        <f t="shared" si="665"/>
        <v>0</v>
      </c>
      <c r="F942" s="21">
        <f t="shared" ref="F942:H942" si="668">SUM(F1026,F1108,F1159,F1211,F1294,F1376,F1428,F1479,F1531,F1613,F1695,F1747,F1798,F1850)</f>
        <v>0</v>
      </c>
      <c r="G942" s="21">
        <f t="shared" si="668"/>
        <v>0</v>
      </c>
      <c r="H942" s="22">
        <f t="shared" si="668"/>
        <v>0</v>
      </c>
      <c r="I942" s="3">
        <f t="shared" si="650"/>
        <v>0</v>
      </c>
    </row>
    <row r="943" spans="1:9" s="2" customFormat="1" hidden="1" x14ac:dyDescent="0.2">
      <c r="A943" s="26" t="s">
        <v>19</v>
      </c>
      <c r="B943" s="53" t="s">
        <v>20</v>
      </c>
      <c r="C943" s="24">
        <f t="shared" ref="C943" si="669">SUM(C944:C946)</f>
        <v>0</v>
      </c>
      <c r="D943" s="24">
        <f t="shared" ref="D943:H943" si="670">SUM(D944:D946)</f>
        <v>0</v>
      </c>
      <c r="E943" s="24">
        <f t="shared" si="670"/>
        <v>0</v>
      </c>
      <c r="F943" s="24">
        <f t="shared" si="670"/>
        <v>0</v>
      </c>
      <c r="G943" s="24">
        <f t="shared" si="670"/>
        <v>0</v>
      </c>
      <c r="H943" s="25">
        <f t="shared" si="670"/>
        <v>0</v>
      </c>
      <c r="I943" s="3">
        <f t="shared" si="650"/>
        <v>0</v>
      </c>
    </row>
    <row r="944" spans="1:9" s="2" customFormat="1" hidden="1" x14ac:dyDescent="0.2">
      <c r="A944" s="27" t="s">
        <v>13</v>
      </c>
      <c r="B944" s="52" t="s">
        <v>21</v>
      </c>
      <c r="C944" s="21">
        <f>SUM(C1028,C1110,C1161,C1213,C1296,C1378,C1430,C1481,C1533,C1615,C1697,C1749,C1800,C1852)</f>
        <v>0</v>
      </c>
      <c r="D944" s="21">
        <f>SUM(D1028,D1110,D1161,D1213,D1296,D1378,D1430,D1481,D1533,D1615,D1697,D1749,D1800,D1852)</f>
        <v>0</v>
      </c>
      <c r="E944" s="21">
        <f t="shared" ref="E944:E946" si="671">SUM(C944,D944)</f>
        <v>0</v>
      </c>
      <c r="F944" s="21">
        <f t="shared" ref="F944:H944" si="672">SUM(F1028,F1110,F1161,F1213,F1296,F1378,F1430,F1481,F1533,F1615,F1697,F1749,F1800,F1852)</f>
        <v>0</v>
      </c>
      <c r="G944" s="21">
        <f t="shared" si="672"/>
        <v>0</v>
      </c>
      <c r="H944" s="22">
        <f t="shared" si="672"/>
        <v>0</v>
      </c>
      <c r="I944" s="3">
        <f t="shared" si="650"/>
        <v>0</v>
      </c>
    </row>
    <row r="945" spans="1:9" s="2" customFormat="1" hidden="1" x14ac:dyDescent="0.2">
      <c r="A945" s="27" t="s">
        <v>15</v>
      </c>
      <c r="B945" s="52" t="s">
        <v>22</v>
      </c>
      <c r="C945" s="21">
        <f>SUM(C1029,C1111,C1162,C1214,C1297,C1379,C1431,C1482,C1534,C1616,C1698,C1750,C1801,C1853)</f>
        <v>0</v>
      </c>
      <c r="D945" s="21">
        <f>SUM(D1029,D1111,D1162,D1214,D1297,D1379,D1431,D1482,D1534,D1616,D1698,D1750,D1801,D1853)</f>
        <v>0</v>
      </c>
      <c r="E945" s="21">
        <f t="shared" si="671"/>
        <v>0</v>
      </c>
      <c r="F945" s="21">
        <f t="shared" ref="F945:H945" si="673">SUM(F1029,F1111,F1162,F1214,F1297,F1379,F1431,F1482,F1534,F1616,F1698,F1750,F1801,F1853)</f>
        <v>0</v>
      </c>
      <c r="G945" s="21">
        <f t="shared" si="673"/>
        <v>0</v>
      </c>
      <c r="H945" s="22">
        <f t="shared" si="673"/>
        <v>0</v>
      </c>
      <c r="I945" s="3">
        <f t="shared" si="650"/>
        <v>0</v>
      </c>
    </row>
    <row r="946" spans="1:9" s="2" customFormat="1" hidden="1" x14ac:dyDescent="0.2">
      <c r="A946" s="27" t="s">
        <v>17</v>
      </c>
      <c r="B946" s="52" t="s">
        <v>23</v>
      </c>
      <c r="C946" s="21">
        <v>0</v>
      </c>
      <c r="D946" s="21">
        <f>SUM(D1030,D1112,D1163,D1215,D1298,D1380,D1432,D1483,D1535,D1617,D1699,D1751,D1802,D1854)</f>
        <v>0</v>
      </c>
      <c r="E946" s="21">
        <f t="shared" si="671"/>
        <v>0</v>
      </c>
      <c r="F946" s="21">
        <f t="shared" ref="F946:H946" si="674">SUM(F1030,F1112,F1163,F1215,F1298,F1380,F1432,F1483,F1535,F1617,F1699,F1751,F1802,F1854)</f>
        <v>0</v>
      </c>
      <c r="G946" s="21">
        <f t="shared" si="674"/>
        <v>0</v>
      </c>
      <c r="H946" s="22">
        <f t="shared" si="674"/>
        <v>0</v>
      </c>
      <c r="I946" s="3">
        <f t="shared" si="650"/>
        <v>0</v>
      </c>
    </row>
    <row r="947" spans="1:9" s="2" customFormat="1" hidden="1" x14ac:dyDescent="0.2">
      <c r="A947" s="26" t="s">
        <v>24</v>
      </c>
      <c r="B947" s="53" t="s">
        <v>25</v>
      </c>
      <c r="C947" s="24">
        <v>0</v>
      </c>
      <c r="D947" s="24">
        <f t="shared" ref="D947:H947" si="675">SUM(D948:D950)</f>
        <v>0</v>
      </c>
      <c r="E947" s="24">
        <f t="shared" si="675"/>
        <v>0</v>
      </c>
      <c r="F947" s="24">
        <f t="shared" si="675"/>
        <v>0</v>
      </c>
      <c r="G947" s="24">
        <f t="shared" si="675"/>
        <v>0</v>
      </c>
      <c r="H947" s="25">
        <f t="shared" si="675"/>
        <v>0</v>
      </c>
      <c r="I947" s="3">
        <f t="shared" si="650"/>
        <v>0</v>
      </c>
    </row>
    <row r="948" spans="1:9" s="2" customFormat="1" hidden="1" x14ac:dyDescent="0.2">
      <c r="A948" s="27" t="s">
        <v>13</v>
      </c>
      <c r="B948" s="52" t="s">
        <v>26</v>
      </c>
      <c r="C948" s="21">
        <v>0</v>
      </c>
      <c r="D948" s="21">
        <f>SUM(D1032,D1114,D1165,D1217,D1300,D1382,D1434,D1485,D1537,D1619,D1701,D1753,D1804,D1856)</f>
        <v>0</v>
      </c>
      <c r="E948" s="21">
        <f t="shared" ref="E948:E950" si="676">SUM(C948,D948)</f>
        <v>0</v>
      </c>
      <c r="F948" s="21">
        <f t="shared" ref="F948:H948" si="677">SUM(F1032,F1114,F1165,F1217,F1300,F1382,F1434,F1485,F1537,F1619,F1701,F1753,F1804,F1856)</f>
        <v>0</v>
      </c>
      <c r="G948" s="21">
        <f t="shared" si="677"/>
        <v>0</v>
      </c>
      <c r="H948" s="22">
        <f t="shared" si="677"/>
        <v>0</v>
      </c>
      <c r="I948" s="3">
        <f t="shared" si="650"/>
        <v>0</v>
      </c>
    </row>
    <row r="949" spans="1:9" s="2" customFormat="1" hidden="1" x14ac:dyDescent="0.2">
      <c r="A949" s="27" t="s">
        <v>15</v>
      </c>
      <c r="B949" s="52" t="s">
        <v>27</v>
      </c>
      <c r="C949" s="21">
        <v>0</v>
      </c>
      <c r="D949" s="21">
        <f>SUM(D1033,D1115,D1166,D1218,D1301,D1383,D1435,D1486,D1538,D1620,D1702,D1754,D1805,D1857)</f>
        <v>0</v>
      </c>
      <c r="E949" s="21">
        <f t="shared" si="676"/>
        <v>0</v>
      </c>
      <c r="F949" s="21">
        <f t="shared" ref="F949:H949" si="678">SUM(F1033,F1115,F1166,F1218,F1301,F1383,F1435,F1486,F1538,F1620,F1702,F1754,F1805,F1857)</f>
        <v>0</v>
      </c>
      <c r="G949" s="21">
        <f t="shared" si="678"/>
        <v>0</v>
      </c>
      <c r="H949" s="22">
        <f t="shared" si="678"/>
        <v>0</v>
      </c>
      <c r="I949" s="3">
        <f t="shared" si="650"/>
        <v>0</v>
      </c>
    </row>
    <row r="950" spans="1:9" s="2" customFormat="1" hidden="1" x14ac:dyDescent="0.2">
      <c r="A950" s="27" t="s">
        <v>17</v>
      </c>
      <c r="B950" s="52" t="s">
        <v>28</v>
      </c>
      <c r="C950" s="21">
        <v>0</v>
      </c>
      <c r="D950" s="21">
        <f>SUM(D1034,D1116,D1167,D1219,D1302,D1384,D1436,D1487,D1539,D1621,D1703,D1755,D1806,D1858)</f>
        <v>0</v>
      </c>
      <c r="E950" s="21">
        <f t="shared" si="676"/>
        <v>0</v>
      </c>
      <c r="F950" s="21">
        <f t="shared" ref="F950:H950" si="679">SUM(F1034,F1116,F1167,F1219,F1302,F1384,F1436,F1487,F1539,F1621,F1703,F1755,F1806,F1858)</f>
        <v>0</v>
      </c>
      <c r="G950" s="21">
        <f t="shared" si="679"/>
        <v>0</v>
      </c>
      <c r="H950" s="22">
        <f t="shared" si="679"/>
        <v>0</v>
      </c>
      <c r="I950" s="3">
        <f t="shared" si="650"/>
        <v>0</v>
      </c>
    </row>
    <row r="951" spans="1:9" s="2" customFormat="1" hidden="1" x14ac:dyDescent="0.2">
      <c r="A951" s="81"/>
      <c r="B951" s="95"/>
      <c r="C951" s="21"/>
      <c r="D951" s="21"/>
      <c r="E951" s="21"/>
      <c r="F951" s="21"/>
      <c r="G951" s="21"/>
      <c r="H951" s="22"/>
      <c r="I951" s="3">
        <f t="shared" si="650"/>
        <v>0</v>
      </c>
    </row>
    <row r="952" spans="1:9" s="142" customFormat="1" x14ac:dyDescent="0.2">
      <c r="A952" s="144" t="s">
        <v>58</v>
      </c>
      <c r="B952" s="145"/>
      <c r="C952" s="146">
        <f>SUM(C953,C956,C979)</f>
        <v>1253.6000000000001</v>
      </c>
      <c r="D952" s="146">
        <f>SUM(D953,D956,D979)</f>
        <v>0</v>
      </c>
      <c r="E952" s="146">
        <f t="shared" ref="E952:H952" si="680">SUM(E953,E956,E979)</f>
        <v>1253.6000000000001</v>
      </c>
      <c r="F952" s="146">
        <f t="shared" si="680"/>
        <v>36257.9</v>
      </c>
      <c r="G952" s="146">
        <f t="shared" si="680"/>
        <v>20000</v>
      </c>
      <c r="H952" s="147">
        <f t="shared" si="680"/>
        <v>0</v>
      </c>
      <c r="I952" s="119">
        <f t="shared" si="650"/>
        <v>57511.5</v>
      </c>
    </row>
    <row r="953" spans="1:9" s="2" customFormat="1" hidden="1" x14ac:dyDescent="0.2">
      <c r="A953" s="31" t="s">
        <v>30</v>
      </c>
      <c r="B953" s="55">
        <v>20</v>
      </c>
      <c r="C953" s="24">
        <f t="shared" ref="C953:H953" si="681">SUM(C954)</f>
        <v>0</v>
      </c>
      <c r="D953" s="24">
        <f t="shared" si="681"/>
        <v>0</v>
      </c>
      <c r="E953" s="24">
        <f t="shared" si="681"/>
        <v>0</v>
      </c>
      <c r="F953" s="24">
        <f t="shared" si="681"/>
        <v>0</v>
      </c>
      <c r="G953" s="24">
        <f t="shared" si="681"/>
        <v>0</v>
      </c>
      <c r="H953" s="25">
        <f t="shared" si="681"/>
        <v>0</v>
      </c>
      <c r="I953" s="3">
        <f t="shared" si="650"/>
        <v>0</v>
      </c>
    </row>
    <row r="954" spans="1:9" s="2" customFormat="1" hidden="1" x14ac:dyDescent="0.2">
      <c r="A954" s="27" t="s">
        <v>31</v>
      </c>
      <c r="B954" s="56" t="s">
        <v>32</v>
      </c>
      <c r="C954" s="21">
        <f>SUM(C987,C1069,C1255,C1337,C1574,C1656)</f>
        <v>0</v>
      </c>
      <c r="D954" s="21">
        <f>SUM(D987,D1069,D1255,D1337,D1574,D1656)</f>
        <v>0</v>
      </c>
      <c r="E954" s="21">
        <f>C954+D954</f>
        <v>0</v>
      </c>
      <c r="F954" s="21">
        <f>SUM(F987,F1069,F1255,F1337,F1574,F1656)</f>
        <v>0</v>
      </c>
      <c r="G954" s="21">
        <f>SUM(G987,G1069,G1255,G1337,G1574,G1656)</f>
        <v>0</v>
      </c>
      <c r="H954" s="22">
        <f>SUM(H987,H1069,H1255,H1337,H1574,H1656)</f>
        <v>0</v>
      </c>
      <c r="I954" s="3">
        <f t="shared" si="650"/>
        <v>0</v>
      </c>
    </row>
    <row r="955" spans="1:9" s="2" customFormat="1" hidden="1" x14ac:dyDescent="0.2">
      <c r="A955" s="27"/>
      <c r="B955" s="51"/>
      <c r="C955" s="21"/>
      <c r="D955" s="21"/>
      <c r="E955" s="21"/>
      <c r="F955" s="21"/>
      <c r="G955" s="21"/>
      <c r="H955" s="22"/>
      <c r="I955" s="3">
        <f t="shared" si="650"/>
        <v>0</v>
      </c>
    </row>
    <row r="956" spans="1:9" ht="25.5" x14ac:dyDescent="0.2">
      <c r="A956" s="110" t="s">
        <v>112</v>
      </c>
      <c r="B956" s="57">
        <v>60</v>
      </c>
      <c r="C956" s="24">
        <f t="shared" ref="C956" si="682">SUM(C957,C964,C971)</f>
        <v>1253.6000000000001</v>
      </c>
      <c r="D956" s="24">
        <f t="shared" ref="D956:H956" si="683">SUM(D957,D964,D971)</f>
        <v>0</v>
      </c>
      <c r="E956" s="24">
        <f t="shared" si="683"/>
        <v>1253.6000000000001</v>
      </c>
      <c r="F956" s="24">
        <f t="shared" si="683"/>
        <v>36257.9</v>
      </c>
      <c r="G956" s="24">
        <f t="shared" si="683"/>
        <v>20000</v>
      </c>
      <c r="H956" s="25">
        <f t="shared" si="683"/>
        <v>0</v>
      </c>
      <c r="I956" s="119">
        <f t="shared" si="650"/>
        <v>57511.5</v>
      </c>
    </row>
    <row r="957" spans="1:9" ht="25.5" x14ac:dyDescent="0.2">
      <c r="A957" s="31" t="s">
        <v>113</v>
      </c>
      <c r="B957" s="58" t="s">
        <v>118</v>
      </c>
      <c r="C957" s="24">
        <f t="shared" ref="C957" si="684">SUM(C961,C962,C963)</f>
        <v>1253.6000000000001</v>
      </c>
      <c r="D957" s="24">
        <f t="shared" ref="D957:H957" si="685">SUM(D961,D962,D963)</f>
        <v>0</v>
      </c>
      <c r="E957" s="24">
        <f t="shared" si="685"/>
        <v>1253.6000000000001</v>
      </c>
      <c r="F957" s="24">
        <f t="shared" si="685"/>
        <v>36257.9</v>
      </c>
      <c r="G957" s="24">
        <f t="shared" si="685"/>
        <v>20000</v>
      </c>
      <c r="H957" s="25">
        <f t="shared" si="685"/>
        <v>0</v>
      </c>
      <c r="I957" s="119">
        <f t="shared" si="650"/>
        <v>57511.5</v>
      </c>
    </row>
    <row r="958" spans="1:9" s="2" customFormat="1" hidden="1" x14ac:dyDescent="0.2">
      <c r="A958" s="32" t="s">
        <v>1</v>
      </c>
      <c r="B958" s="59"/>
      <c r="C958" s="24"/>
      <c r="D958" s="24"/>
      <c r="E958" s="24"/>
      <c r="F958" s="24"/>
      <c r="G958" s="24"/>
      <c r="H958" s="25"/>
      <c r="I958" s="3">
        <f t="shared" si="650"/>
        <v>0</v>
      </c>
    </row>
    <row r="959" spans="1:9" s="2" customFormat="1" hidden="1" x14ac:dyDescent="0.2">
      <c r="A959" s="32" t="s">
        <v>36</v>
      </c>
      <c r="B959" s="59"/>
      <c r="C959" s="24">
        <f t="shared" ref="C959" si="686">C961+C962+C963-C960</f>
        <v>0</v>
      </c>
      <c r="D959" s="24">
        <f t="shared" ref="D959:E959" si="687">D961+D962+D963-D960</f>
        <v>0</v>
      </c>
      <c r="E959" s="24">
        <f t="shared" si="687"/>
        <v>0</v>
      </c>
      <c r="F959" s="24">
        <f>F961+F962+F963-F960</f>
        <v>0</v>
      </c>
      <c r="G959" s="24">
        <f t="shared" ref="G959:H959" si="688">G961+G962+G963-G960</f>
        <v>0</v>
      </c>
      <c r="H959" s="25">
        <f t="shared" si="688"/>
        <v>0</v>
      </c>
      <c r="I959" s="3">
        <f t="shared" si="650"/>
        <v>0</v>
      </c>
    </row>
    <row r="960" spans="1:9" x14ac:dyDescent="0.2">
      <c r="A960" s="32" t="s">
        <v>37</v>
      </c>
      <c r="B960" s="59"/>
      <c r="C960" s="24">
        <f>SUM(C993,C1075,C1261,C1343,C1580,C1662)</f>
        <v>1253.5999999999999</v>
      </c>
      <c r="D960" s="24">
        <f>SUM(D993,D1075,D1261,D1343,D1580,D1662)</f>
        <v>0</v>
      </c>
      <c r="E960" s="24">
        <f>SUM(E993,E1075,E1261,E1343,E1580,E1662)</f>
        <v>1253.5999999999999</v>
      </c>
      <c r="F960" s="24">
        <f t="shared" ref="F960:H960" si="689">SUM(F993,F1075,F1261,F1343,F1580,F1662)</f>
        <v>36257.9</v>
      </c>
      <c r="G960" s="24">
        <f t="shared" si="689"/>
        <v>20000</v>
      </c>
      <c r="H960" s="25">
        <f t="shared" si="689"/>
        <v>0</v>
      </c>
      <c r="I960" s="119">
        <f t="shared" si="650"/>
        <v>57511.5</v>
      </c>
    </row>
    <row r="961" spans="1:9" x14ac:dyDescent="0.2">
      <c r="A961" s="20" t="s">
        <v>114</v>
      </c>
      <c r="B961" s="60" t="s">
        <v>115</v>
      </c>
      <c r="C961" s="101">
        <f t="shared" ref="C961" si="690">SUM(C994,C1076,C1262,C1344,C1581,C1663)</f>
        <v>1053.4000000000001</v>
      </c>
      <c r="D961" s="101">
        <f t="shared" ref="D961" si="691">SUM(D994,D1076,D1262,D1344,D1581,D1663)</f>
        <v>0</v>
      </c>
      <c r="E961" s="101">
        <f t="shared" ref="E961:E963" si="692">C961+D961</f>
        <v>1053.4000000000001</v>
      </c>
      <c r="F961" s="101">
        <f t="shared" ref="F961:H961" si="693">SUM(F994,F1076,F1262,F1344,F1581,F1663)</f>
        <v>30468.9</v>
      </c>
      <c r="G961" s="101">
        <f t="shared" si="693"/>
        <v>16806.8</v>
      </c>
      <c r="H961" s="143">
        <f t="shared" si="693"/>
        <v>0</v>
      </c>
      <c r="I961" s="119">
        <f t="shared" si="650"/>
        <v>48329.100000000006</v>
      </c>
    </row>
    <row r="962" spans="1:9" s="2" customFormat="1" hidden="1" x14ac:dyDescent="0.2">
      <c r="A962" s="20" t="s">
        <v>106</v>
      </c>
      <c r="B962" s="60" t="s">
        <v>116</v>
      </c>
      <c r="C962" s="21">
        <f t="shared" ref="C962" si="694">SUM(C995,C1077,C1263,C1345,C1582,C1664)</f>
        <v>0</v>
      </c>
      <c r="D962" s="21">
        <f t="shared" ref="D962" si="695">SUM(D995,D1077,D1263,D1345,D1582,D1664)</f>
        <v>0</v>
      </c>
      <c r="E962" s="21">
        <f t="shared" si="692"/>
        <v>0</v>
      </c>
      <c r="F962" s="21">
        <f t="shared" ref="F962:H962" si="696">SUM(F995,F1077,F1263,F1345,F1582,F1664)</f>
        <v>0</v>
      </c>
      <c r="G962" s="21">
        <f t="shared" si="696"/>
        <v>0</v>
      </c>
      <c r="H962" s="22">
        <f t="shared" si="696"/>
        <v>0</v>
      </c>
      <c r="I962" s="3">
        <f t="shared" si="650"/>
        <v>0</v>
      </c>
    </row>
    <row r="963" spans="1:9" x14ac:dyDescent="0.2">
      <c r="A963" s="20" t="s">
        <v>108</v>
      </c>
      <c r="B963" s="61" t="s">
        <v>117</v>
      </c>
      <c r="C963" s="101">
        <f t="shared" ref="C963" si="697">SUM(C996,C1078,C1264,C1346,C1583,C1665)</f>
        <v>200.20000000000002</v>
      </c>
      <c r="D963" s="101">
        <f t="shared" ref="D963" si="698">SUM(D996,D1078,D1264,D1346,D1583,D1665)</f>
        <v>0</v>
      </c>
      <c r="E963" s="101">
        <f t="shared" si="692"/>
        <v>200.20000000000002</v>
      </c>
      <c r="F963" s="101">
        <f t="shared" ref="F963:H963" si="699">SUM(F996,F1078,F1264,F1346,F1583,F1665)</f>
        <v>5789</v>
      </c>
      <c r="G963" s="101">
        <f t="shared" si="699"/>
        <v>3193.2</v>
      </c>
      <c r="H963" s="143">
        <f t="shared" si="699"/>
        <v>0</v>
      </c>
      <c r="I963" s="119">
        <f t="shared" si="650"/>
        <v>9182.4</v>
      </c>
    </row>
    <row r="964" spans="1:9" s="2" customFormat="1" hidden="1" x14ac:dyDescent="0.2">
      <c r="A964" s="31" t="s">
        <v>44</v>
      </c>
      <c r="B964" s="62" t="s">
        <v>45</v>
      </c>
      <c r="C964" s="24">
        <f t="shared" ref="C964" si="700">SUM(C968,C969,C970)</f>
        <v>0</v>
      </c>
      <c r="D964" s="24">
        <f t="shared" ref="D964:H964" si="701">SUM(D968,D969,D970)</f>
        <v>0</v>
      </c>
      <c r="E964" s="24">
        <f t="shared" si="701"/>
        <v>0</v>
      </c>
      <c r="F964" s="24">
        <f t="shared" si="701"/>
        <v>0</v>
      </c>
      <c r="G964" s="24">
        <f t="shared" si="701"/>
        <v>0</v>
      </c>
      <c r="H964" s="25">
        <f t="shared" si="701"/>
        <v>0</v>
      </c>
      <c r="I964" s="3">
        <f t="shared" si="650"/>
        <v>0</v>
      </c>
    </row>
    <row r="965" spans="1:9" s="2" customFormat="1" hidden="1" x14ac:dyDescent="0.2">
      <c r="A965" s="82" t="s">
        <v>1</v>
      </c>
      <c r="B965" s="62"/>
      <c r="C965" s="24"/>
      <c r="D965" s="24"/>
      <c r="E965" s="24"/>
      <c r="F965" s="24"/>
      <c r="G965" s="24"/>
      <c r="H965" s="25"/>
      <c r="I965" s="3">
        <f t="shared" si="650"/>
        <v>0</v>
      </c>
    </row>
    <row r="966" spans="1:9" s="2" customFormat="1" hidden="1" x14ac:dyDescent="0.2">
      <c r="A966" s="32" t="s">
        <v>36</v>
      </c>
      <c r="B966" s="59"/>
      <c r="C966" s="24">
        <f t="shared" ref="C966" si="702">C968+C969+C970-C967</f>
        <v>0</v>
      </c>
      <c r="D966" s="24">
        <f t="shared" ref="D966:H966" si="703">D968+D969+D970-D967</f>
        <v>0</v>
      </c>
      <c r="E966" s="24">
        <f t="shared" si="703"/>
        <v>0</v>
      </c>
      <c r="F966" s="24">
        <f t="shared" si="703"/>
        <v>0</v>
      </c>
      <c r="G966" s="24">
        <f t="shared" si="703"/>
        <v>0</v>
      </c>
      <c r="H966" s="25">
        <f t="shared" si="703"/>
        <v>0</v>
      </c>
      <c r="I966" s="3">
        <f t="shared" si="650"/>
        <v>0</v>
      </c>
    </row>
    <row r="967" spans="1:9" s="2" customFormat="1" hidden="1" x14ac:dyDescent="0.2">
      <c r="A967" s="32" t="s">
        <v>37</v>
      </c>
      <c r="B967" s="59"/>
      <c r="C967" s="24">
        <f t="shared" ref="C967" si="704">SUM(C1000,C1082,C1268,C1350,C1587,C1669)</f>
        <v>0</v>
      </c>
      <c r="D967" s="24">
        <f t="shared" ref="D967:H967" si="705">SUM(D1000,D1082,D1268,D1350,D1587,D1669)</f>
        <v>0</v>
      </c>
      <c r="E967" s="24">
        <f t="shared" si="705"/>
        <v>0</v>
      </c>
      <c r="F967" s="24">
        <f t="shared" si="705"/>
        <v>0</v>
      </c>
      <c r="G967" s="24">
        <f t="shared" si="705"/>
        <v>0</v>
      </c>
      <c r="H967" s="25">
        <f t="shared" si="705"/>
        <v>0</v>
      </c>
      <c r="I967" s="3">
        <f t="shared" si="650"/>
        <v>0</v>
      </c>
    </row>
    <row r="968" spans="1:9" s="2" customFormat="1" hidden="1" x14ac:dyDescent="0.2">
      <c r="A968" s="20" t="s">
        <v>38</v>
      </c>
      <c r="B968" s="61" t="s">
        <v>46</v>
      </c>
      <c r="C968" s="21">
        <f t="shared" ref="C968" si="706">SUM(C1001,C1083,C1269,C1351,C1588,C1670)</f>
        <v>0</v>
      </c>
      <c r="D968" s="21">
        <f t="shared" ref="D968" si="707">SUM(D1001,D1083,D1269,D1351,D1588,D1670)</f>
        <v>0</v>
      </c>
      <c r="E968" s="21">
        <f t="shared" ref="E968:E970" si="708">C968+D968</f>
        <v>0</v>
      </c>
      <c r="F968" s="21">
        <f t="shared" ref="F968:H968" si="709">SUM(F1001,F1083,F1269,F1351,F1588,F1670)</f>
        <v>0</v>
      </c>
      <c r="G968" s="21">
        <f t="shared" si="709"/>
        <v>0</v>
      </c>
      <c r="H968" s="22">
        <f t="shared" si="709"/>
        <v>0</v>
      </c>
      <c r="I968" s="3">
        <f t="shared" si="650"/>
        <v>0</v>
      </c>
    </row>
    <row r="969" spans="1:9" s="2" customFormat="1" hidden="1" x14ac:dyDescent="0.2">
      <c r="A969" s="20" t="s">
        <v>40</v>
      </c>
      <c r="B969" s="61" t="s">
        <v>47</v>
      </c>
      <c r="C969" s="21">
        <f t="shared" ref="C969" si="710">SUM(C1002,C1084,C1270,C1352,C1589,C1671)</f>
        <v>0</v>
      </c>
      <c r="D969" s="21">
        <f t="shared" ref="D969" si="711">SUM(D1002,D1084,D1270,D1352,D1589,D1671)</f>
        <v>0</v>
      </c>
      <c r="E969" s="21">
        <f t="shared" si="708"/>
        <v>0</v>
      </c>
      <c r="F969" s="21">
        <f t="shared" ref="F969:H969" si="712">SUM(F1002,F1084,F1270,F1352,F1589,F1671)</f>
        <v>0</v>
      </c>
      <c r="G969" s="21">
        <f t="shared" si="712"/>
        <v>0</v>
      </c>
      <c r="H969" s="22">
        <f t="shared" si="712"/>
        <v>0</v>
      </c>
      <c r="I969" s="3">
        <f t="shared" si="650"/>
        <v>0</v>
      </c>
    </row>
    <row r="970" spans="1:9" s="2" customFormat="1" hidden="1" x14ac:dyDescent="0.2">
      <c r="A970" s="20" t="s">
        <v>42</v>
      </c>
      <c r="B970" s="61" t="s">
        <v>48</v>
      </c>
      <c r="C970" s="21">
        <v>0</v>
      </c>
      <c r="D970" s="21">
        <f t="shared" ref="D970" si="713">SUM(D1003,D1085,D1271,D1353,D1590,D1672)</f>
        <v>0</v>
      </c>
      <c r="E970" s="21">
        <f t="shared" si="708"/>
        <v>0</v>
      </c>
      <c r="F970" s="21">
        <f t="shared" ref="F970:H970" si="714">SUM(F1003,F1085,F1271,F1353,F1590,F1672)</f>
        <v>0</v>
      </c>
      <c r="G970" s="21">
        <f t="shared" si="714"/>
        <v>0</v>
      </c>
      <c r="H970" s="22">
        <f t="shared" si="714"/>
        <v>0</v>
      </c>
      <c r="I970" s="3">
        <f t="shared" si="650"/>
        <v>0</v>
      </c>
    </row>
    <row r="971" spans="1:9" s="2" customFormat="1" hidden="1" x14ac:dyDescent="0.2">
      <c r="A971" s="31" t="s">
        <v>49</v>
      </c>
      <c r="B971" s="63" t="s">
        <v>50</v>
      </c>
      <c r="C971" s="24">
        <f t="shared" ref="C971:H971" si="715">SUM(C975,C976,C977)</f>
        <v>0</v>
      </c>
      <c r="D971" s="24">
        <f t="shared" si="715"/>
        <v>0</v>
      </c>
      <c r="E971" s="24">
        <f t="shared" si="715"/>
        <v>0</v>
      </c>
      <c r="F971" s="24">
        <f t="shared" si="715"/>
        <v>0</v>
      </c>
      <c r="G971" s="24">
        <f t="shared" si="715"/>
        <v>0</v>
      </c>
      <c r="H971" s="25">
        <f t="shared" si="715"/>
        <v>0</v>
      </c>
      <c r="I971" s="3">
        <f t="shared" si="650"/>
        <v>0</v>
      </c>
    </row>
    <row r="972" spans="1:9" s="2" customFormat="1" hidden="1" x14ac:dyDescent="0.2">
      <c r="A972" s="82" t="s">
        <v>1</v>
      </c>
      <c r="B972" s="63"/>
      <c r="C972" s="24"/>
      <c r="D972" s="24"/>
      <c r="E972" s="24"/>
      <c r="F972" s="24"/>
      <c r="G972" s="24"/>
      <c r="H972" s="25"/>
      <c r="I972" s="3">
        <f t="shared" si="650"/>
        <v>0</v>
      </c>
    </row>
    <row r="973" spans="1:9" s="2" customFormat="1" hidden="1" x14ac:dyDescent="0.2">
      <c r="A973" s="32" t="s">
        <v>36</v>
      </c>
      <c r="B973" s="59"/>
      <c r="C973" s="24">
        <f t="shared" ref="C973" si="716">C975+C976+C977-C974</f>
        <v>0</v>
      </c>
      <c r="D973" s="24">
        <f t="shared" ref="D973:H973" si="717">D975+D976+D977-D974</f>
        <v>0</v>
      </c>
      <c r="E973" s="24">
        <f t="shared" si="717"/>
        <v>0</v>
      </c>
      <c r="F973" s="24">
        <f t="shared" si="717"/>
        <v>0</v>
      </c>
      <c r="G973" s="24">
        <f t="shared" si="717"/>
        <v>0</v>
      </c>
      <c r="H973" s="25">
        <f t="shared" si="717"/>
        <v>0</v>
      </c>
      <c r="I973" s="3">
        <f t="shared" si="650"/>
        <v>0</v>
      </c>
    </row>
    <row r="974" spans="1:9" s="2" customFormat="1" hidden="1" x14ac:dyDescent="0.2">
      <c r="A974" s="32" t="s">
        <v>37</v>
      </c>
      <c r="B974" s="59"/>
      <c r="C974" s="24">
        <f t="shared" ref="C974" si="718">SUM(C1007,C1089,C1275,C1357,C1594,C1676)</f>
        <v>0</v>
      </c>
      <c r="D974" s="24">
        <f t="shared" ref="D974:H974" si="719">SUM(D1007,D1089,D1275,D1357,D1594,D1676)</f>
        <v>0</v>
      </c>
      <c r="E974" s="24">
        <f t="shared" si="719"/>
        <v>0</v>
      </c>
      <c r="F974" s="24">
        <f t="shared" si="719"/>
        <v>0</v>
      </c>
      <c r="G974" s="24">
        <f t="shared" si="719"/>
        <v>0</v>
      </c>
      <c r="H974" s="25">
        <f t="shared" si="719"/>
        <v>0</v>
      </c>
      <c r="I974" s="3">
        <f t="shared" si="650"/>
        <v>0</v>
      </c>
    </row>
    <row r="975" spans="1:9" s="2" customFormat="1" hidden="1" x14ac:dyDescent="0.2">
      <c r="A975" s="20" t="s">
        <v>38</v>
      </c>
      <c r="B975" s="61" t="s">
        <v>51</v>
      </c>
      <c r="C975" s="21">
        <f t="shared" ref="C975" si="720">SUM(C1008,C1090,C1276,C1358,C1595,C1677)</f>
        <v>0</v>
      </c>
      <c r="D975" s="21">
        <f t="shared" ref="D975" si="721">SUM(D1008,D1090,D1276,D1358,D1595,D1677)</f>
        <v>0</v>
      </c>
      <c r="E975" s="21">
        <f t="shared" ref="E975:E977" si="722">C975+D975</f>
        <v>0</v>
      </c>
      <c r="F975" s="21">
        <f t="shared" ref="F975:H975" si="723">SUM(F1008,F1090,F1276,F1358,F1595,F1677)</f>
        <v>0</v>
      </c>
      <c r="G975" s="21">
        <f t="shared" si="723"/>
        <v>0</v>
      </c>
      <c r="H975" s="22">
        <f t="shared" si="723"/>
        <v>0</v>
      </c>
      <c r="I975" s="3">
        <f t="shared" si="650"/>
        <v>0</v>
      </c>
    </row>
    <row r="976" spans="1:9" s="2" customFormat="1" hidden="1" x14ac:dyDescent="0.2">
      <c r="A976" s="20" t="s">
        <v>40</v>
      </c>
      <c r="B976" s="61" t="s">
        <v>52</v>
      </c>
      <c r="C976" s="21">
        <f t="shared" ref="C976" si="724">SUM(C1009,C1091,C1277,C1359,C1596,C1678)</f>
        <v>0</v>
      </c>
      <c r="D976" s="21">
        <f t="shared" ref="D976" si="725">SUM(D1009,D1091,D1277,D1359,D1596,D1678)</f>
        <v>0</v>
      </c>
      <c r="E976" s="21">
        <f t="shared" si="722"/>
        <v>0</v>
      </c>
      <c r="F976" s="21">
        <f t="shared" ref="F976:H976" si="726">SUM(F1009,F1091,F1277,F1359,F1596,F1678)</f>
        <v>0</v>
      </c>
      <c r="G976" s="21">
        <f t="shared" si="726"/>
        <v>0</v>
      </c>
      <c r="H976" s="22">
        <f t="shared" si="726"/>
        <v>0</v>
      </c>
      <c r="I976" s="3">
        <f t="shared" si="650"/>
        <v>0</v>
      </c>
    </row>
    <row r="977" spans="1:9" s="2" customFormat="1" hidden="1" x14ac:dyDescent="0.2">
      <c r="A977" s="20" t="s">
        <v>42</v>
      </c>
      <c r="B977" s="61" t="s">
        <v>53</v>
      </c>
      <c r="C977" s="21">
        <v>0</v>
      </c>
      <c r="D977" s="21">
        <f t="shared" ref="D977" si="727">SUM(D1010,D1092,D1278,D1360,D1597,D1679)</f>
        <v>0</v>
      </c>
      <c r="E977" s="21">
        <f t="shared" si="722"/>
        <v>0</v>
      </c>
      <c r="F977" s="21">
        <f t="shared" ref="F977:H977" si="728">SUM(F1010,F1092,F1278,F1360,F1597,F1679)</f>
        <v>0</v>
      </c>
      <c r="G977" s="21">
        <f t="shared" si="728"/>
        <v>0</v>
      </c>
      <c r="H977" s="22">
        <f t="shared" si="728"/>
        <v>0</v>
      </c>
      <c r="I977" s="3">
        <f t="shared" si="650"/>
        <v>0</v>
      </c>
    </row>
    <row r="978" spans="1:9" s="2" customFormat="1" hidden="1" x14ac:dyDescent="0.2">
      <c r="A978" s="83"/>
      <c r="B978" s="95"/>
      <c r="C978" s="21"/>
      <c r="D978" s="21"/>
      <c r="E978" s="21"/>
      <c r="F978" s="21"/>
      <c r="G978" s="21"/>
      <c r="H978" s="22"/>
      <c r="I978" s="3">
        <f t="shared" si="650"/>
        <v>0</v>
      </c>
    </row>
    <row r="979" spans="1:9" s="2" customFormat="1" hidden="1" x14ac:dyDescent="0.2">
      <c r="A979" s="26" t="s">
        <v>54</v>
      </c>
      <c r="B979" s="63" t="s">
        <v>55</v>
      </c>
      <c r="C979" s="24">
        <v>0</v>
      </c>
      <c r="D979" s="24">
        <f>SUM(D1012,D1094,D1280,D1362,D1599,D1681)</f>
        <v>0</v>
      </c>
      <c r="E979" s="24">
        <f>C979+D979</f>
        <v>0</v>
      </c>
      <c r="F979" s="24">
        <f>SUM(F1012,F1094,F1280,F1362,F1599,F1681)</f>
        <v>0</v>
      </c>
      <c r="G979" s="24">
        <f>SUM(G1012,G1094,G1280,G1362,G1599,G1681)</f>
        <v>0</v>
      </c>
      <c r="H979" s="25">
        <f>SUM(H1012,H1094,H1280,H1362,H1599,H1681)</f>
        <v>0</v>
      </c>
      <c r="I979" s="3">
        <f t="shared" si="650"/>
        <v>0</v>
      </c>
    </row>
    <row r="980" spans="1:9" s="2" customFormat="1" hidden="1" x14ac:dyDescent="0.2">
      <c r="A980" s="83"/>
      <c r="B980" s="95"/>
      <c r="C980" s="21"/>
      <c r="D980" s="21"/>
      <c r="E980" s="21"/>
      <c r="F980" s="21"/>
      <c r="G980" s="21"/>
      <c r="H980" s="22"/>
      <c r="I980" s="3">
        <f t="shared" si="650"/>
        <v>0</v>
      </c>
    </row>
    <row r="981" spans="1:9" s="2" customFormat="1" hidden="1" x14ac:dyDescent="0.2">
      <c r="A981" s="26" t="s">
        <v>56</v>
      </c>
      <c r="B981" s="63"/>
      <c r="C981" s="24">
        <v>0</v>
      </c>
      <c r="D981" s="24">
        <f t="shared" ref="D981:H981" si="729">D931-D952</f>
        <v>0</v>
      </c>
      <c r="E981" s="24">
        <f t="shared" si="729"/>
        <v>0</v>
      </c>
      <c r="F981" s="24">
        <f t="shared" si="729"/>
        <v>0</v>
      </c>
      <c r="G981" s="24">
        <f t="shared" si="729"/>
        <v>0</v>
      </c>
      <c r="H981" s="25">
        <f t="shared" si="729"/>
        <v>0</v>
      </c>
      <c r="I981" s="3">
        <f t="shared" si="650"/>
        <v>0</v>
      </c>
    </row>
    <row r="982" spans="1:9" s="2" customFormat="1" hidden="1" x14ac:dyDescent="0.2">
      <c r="A982" s="84"/>
      <c r="B982" s="94"/>
      <c r="C982" s="21"/>
      <c r="D982" s="21"/>
      <c r="E982" s="21"/>
      <c r="F982" s="21"/>
      <c r="G982" s="21"/>
      <c r="H982" s="22"/>
      <c r="I982" s="3">
        <f t="shared" si="650"/>
        <v>0</v>
      </c>
    </row>
    <row r="983" spans="1:9" s="2" customFormat="1" hidden="1" x14ac:dyDescent="0.2">
      <c r="A983" s="81" t="s">
        <v>1</v>
      </c>
      <c r="B983" s="95"/>
      <c r="C983" s="21"/>
      <c r="D983" s="21"/>
      <c r="E983" s="21"/>
      <c r="F983" s="21"/>
      <c r="G983" s="21"/>
      <c r="H983" s="22"/>
      <c r="I983" s="3">
        <f t="shared" si="650"/>
        <v>0</v>
      </c>
    </row>
    <row r="984" spans="1:9" s="142" customFormat="1" x14ac:dyDescent="0.2">
      <c r="A984" s="144" t="s">
        <v>59</v>
      </c>
      <c r="B984" s="145" t="s">
        <v>60</v>
      </c>
      <c r="C984" s="146">
        <f t="shared" ref="C984" si="730">SUM(C1014)</f>
        <v>932.3</v>
      </c>
      <c r="D984" s="146">
        <f t="shared" ref="D984:H984" si="731">SUM(D1014)</f>
        <v>0</v>
      </c>
      <c r="E984" s="146">
        <f t="shared" si="731"/>
        <v>932.3</v>
      </c>
      <c r="F984" s="146">
        <f t="shared" si="731"/>
        <v>10000</v>
      </c>
      <c r="G984" s="146">
        <f t="shared" si="731"/>
        <v>10000</v>
      </c>
      <c r="H984" s="147">
        <f t="shared" si="731"/>
        <v>0</v>
      </c>
      <c r="I984" s="119">
        <f t="shared" si="650"/>
        <v>20932.3</v>
      </c>
    </row>
    <row r="985" spans="1:9" x14ac:dyDescent="0.2">
      <c r="A985" s="148" t="s">
        <v>80</v>
      </c>
      <c r="B985" s="149"/>
      <c r="C985" s="150">
        <f t="shared" ref="C985" si="732">SUM(C986,C989,C1012)</f>
        <v>0</v>
      </c>
      <c r="D985" s="150">
        <f t="shared" ref="D985:H985" si="733">SUM(D986,D989,D1012)</f>
        <v>0</v>
      </c>
      <c r="E985" s="150">
        <f t="shared" si="733"/>
        <v>932.3</v>
      </c>
      <c r="F985" s="150">
        <f t="shared" si="733"/>
        <v>10000</v>
      </c>
      <c r="G985" s="150">
        <f t="shared" si="733"/>
        <v>10000</v>
      </c>
      <c r="H985" s="151">
        <f t="shared" si="733"/>
        <v>0</v>
      </c>
      <c r="I985" s="119">
        <f t="shared" si="650"/>
        <v>20932.3</v>
      </c>
    </row>
    <row r="986" spans="1:9" s="2" customFormat="1" hidden="1" x14ac:dyDescent="0.2">
      <c r="A986" s="31" t="s">
        <v>30</v>
      </c>
      <c r="B986" s="55">
        <v>20</v>
      </c>
      <c r="C986" s="24">
        <v>0</v>
      </c>
      <c r="D986" s="24">
        <f t="shared" ref="D986:H986" si="734">SUM(D987)</f>
        <v>0</v>
      </c>
      <c r="E986" s="24">
        <f t="shared" si="734"/>
        <v>0</v>
      </c>
      <c r="F986" s="24">
        <f t="shared" si="734"/>
        <v>0</v>
      </c>
      <c r="G986" s="24">
        <f t="shared" si="734"/>
        <v>0</v>
      </c>
      <c r="H986" s="25">
        <f t="shared" si="734"/>
        <v>0</v>
      </c>
      <c r="I986" s="3">
        <f t="shared" si="650"/>
        <v>0</v>
      </c>
    </row>
    <row r="987" spans="1:9" s="2" customFormat="1" hidden="1" x14ac:dyDescent="0.2">
      <c r="A987" s="27" t="s">
        <v>31</v>
      </c>
      <c r="B987" s="56" t="s">
        <v>32</v>
      </c>
      <c r="C987" s="21">
        <v>0</v>
      </c>
      <c r="D987" s="21">
        <f>D1037</f>
        <v>0</v>
      </c>
      <c r="E987" s="21">
        <f>C987+D987</f>
        <v>0</v>
      </c>
      <c r="F987" s="21">
        <f t="shared" ref="F987:H987" si="735">F1037</f>
        <v>0</v>
      </c>
      <c r="G987" s="21">
        <f t="shared" si="735"/>
        <v>0</v>
      </c>
      <c r="H987" s="22">
        <f t="shared" si="735"/>
        <v>0</v>
      </c>
      <c r="I987" s="3">
        <f t="shared" si="650"/>
        <v>0</v>
      </c>
    </row>
    <row r="988" spans="1:9" s="2" customFormat="1" hidden="1" x14ac:dyDescent="0.2">
      <c r="A988" s="27"/>
      <c r="B988" s="51"/>
      <c r="C988" s="21"/>
      <c r="D988" s="21"/>
      <c r="E988" s="21"/>
      <c r="F988" s="21"/>
      <c r="G988" s="21"/>
      <c r="H988" s="22"/>
      <c r="I988" s="3">
        <f t="shared" si="650"/>
        <v>0</v>
      </c>
    </row>
    <row r="989" spans="1:9" ht="25.5" x14ac:dyDescent="0.2">
      <c r="A989" s="110" t="s">
        <v>112</v>
      </c>
      <c r="B989" s="57">
        <v>60</v>
      </c>
      <c r="C989" s="24">
        <f t="shared" ref="C989:H989" si="736">SUM(C990,C997,C1004)</f>
        <v>0</v>
      </c>
      <c r="D989" s="24">
        <f t="shared" si="736"/>
        <v>0</v>
      </c>
      <c r="E989" s="24">
        <f t="shared" si="736"/>
        <v>932.3</v>
      </c>
      <c r="F989" s="24">
        <f t="shared" si="736"/>
        <v>10000</v>
      </c>
      <c r="G989" s="24">
        <f t="shared" si="736"/>
        <v>10000</v>
      </c>
      <c r="H989" s="25">
        <f t="shared" si="736"/>
        <v>0</v>
      </c>
      <c r="I989" s="119">
        <f t="shared" si="650"/>
        <v>20932.3</v>
      </c>
    </row>
    <row r="990" spans="1:9" ht="25.5" x14ac:dyDescent="0.2">
      <c r="A990" s="31" t="s">
        <v>113</v>
      </c>
      <c r="B990" s="58" t="s">
        <v>118</v>
      </c>
      <c r="C990" s="24">
        <v>0</v>
      </c>
      <c r="D990" s="24">
        <f t="shared" ref="D990:H990" si="737">SUM(D994,D995,D996)</f>
        <v>0</v>
      </c>
      <c r="E990" s="24">
        <f t="shared" si="737"/>
        <v>932.3</v>
      </c>
      <c r="F990" s="24">
        <f t="shared" si="737"/>
        <v>10000</v>
      </c>
      <c r="G990" s="24">
        <f t="shared" si="737"/>
        <v>10000</v>
      </c>
      <c r="H990" s="25">
        <f t="shared" si="737"/>
        <v>0</v>
      </c>
      <c r="I990" s="119">
        <f t="shared" si="650"/>
        <v>20932.3</v>
      </c>
    </row>
    <row r="991" spans="1:9" s="2" customFormat="1" hidden="1" x14ac:dyDescent="0.2">
      <c r="A991" s="32" t="s">
        <v>1</v>
      </c>
      <c r="B991" s="59"/>
      <c r="C991" s="24"/>
      <c r="D991" s="24"/>
      <c r="E991" s="24"/>
      <c r="F991" s="24"/>
      <c r="G991" s="24"/>
      <c r="H991" s="25"/>
      <c r="I991" s="3">
        <f t="shared" si="650"/>
        <v>0</v>
      </c>
    </row>
    <row r="992" spans="1:9" s="2" customFormat="1" hidden="1" x14ac:dyDescent="0.2">
      <c r="A992" s="113" t="s">
        <v>36</v>
      </c>
      <c r="B992" s="114"/>
      <c r="C992" s="111">
        <f t="shared" ref="C992:D992" si="738">C994+C995+C996-C993</f>
        <v>0</v>
      </c>
      <c r="D992" s="111">
        <f t="shared" si="738"/>
        <v>0</v>
      </c>
      <c r="E992" s="111">
        <f t="shared" ref="E992:H992" si="739">E994+E995+E996-E993</f>
        <v>0</v>
      </c>
      <c r="F992" s="111">
        <f t="shared" si="739"/>
        <v>0</v>
      </c>
      <c r="G992" s="111">
        <f t="shared" si="739"/>
        <v>0</v>
      </c>
      <c r="H992" s="112">
        <f t="shared" si="739"/>
        <v>0</v>
      </c>
      <c r="I992" s="3">
        <f t="shared" si="650"/>
        <v>0</v>
      </c>
    </row>
    <row r="993" spans="1:9" x14ac:dyDescent="0.2">
      <c r="A993" s="32" t="s">
        <v>37</v>
      </c>
      <c r="B993" s="59"/>
      <c r="C993" s="24">
        <f t="shared" ref="C993:D993" si="740">C1043</f>
        <v>932.3</v>
      </c>
      <c r="D993" s="24">
        <f t="shared" si="740"/>
        <v>0</v>
      </c>
      <c r="E993" s="24">
        <f t="shared" ref="E993:H993" si="741">E1043</f>
        <v>932.3</v>
      </c>
      <c r="F993" s="24">
        <f t="shared" si="741"/>
        <v>10000</v>
      </c>
      <c r="G993" s="24">
        <f t="shared" si="741"/>
        <v>10000</v>
      </c>
      <c r="H993" s="25">
        <f t="shared" si="741"/>
        <v>0</v>
      </c>
      <c r="I993" s="119">
        <f t="shared" si="650"/>
        <v>20932.3</v>
      </c>
    </row>
    <row r="994" spans="1:9" x14ac:dyDescent="0.2">
      <c r="A994" s="20" t="s">
        <v>114</v>
      </c>
      <c r="B994" s="60" t="s">
        <v>115</v>
      </c>
      <c r="C994" s="101">
        <f t="shared" ref="C994:D994" si="742">C1044</f>
        <v>783.4</v>
      </c>
      <c r="D994" s="101">
        <f t="shared" si="742"/>
        <v>0</v>
      </c>
      <c r="E994" s="101">
        <f t="shared" ref="E994:H994" si="743">E1044</f>
        <v>783.4</v>
      </c>
      <c r="F994" s="101">
        <f t="shared" si="743"/>
        <v>8403.4</v>
      </c>
      <c r="G994" s="101">
        <f t="shared" si="743"/>
        <v>8403.4</v>
      </c>
      <c r="H994" s="143">
        <f t="shared" si="743"/>
        <v>0</v>
      </c>
      <c r="I994" s="119">
        <f t="shared" si="650"/>
        <v>17590.199999999997</v>
      </c>
    </row>
    <row r="995" spans="1:9" s="2" customFormat="1" hidden="1" x14ac:dyDescent="0.2">
      <c r="A995" s="20" t="s">
        <v>106</v>
      </c>
      <c r="B995" s="60" t="s">
        <v>116</v>
      </c>
      <c r="C995" s="21">
        <v>0</v>
      </c>
      <c r="D995" s="21">
        <f t="shared" ref="D995" si="744">D1045</f>
        <v>0</v>
      </c>
      <c r="E995" s="21">
        <f t="shared" ref="E995" si="745">C995+D995</f>
        <v>0</v>
      </c>
      <c r="F995" s="21">
        <f t="shared" ref="F995:H995" si="746">F1045</f>
        <v>0</v>
      </c>
      <c r="G995" s="21">
        <f t="shared" si="746"/>
        <v>0</v>
      </c>
      <c r="H995" s="22">
        <f t="shared" si="746"/>
        <v>0</v>
      </c>
      <c r="I995" s="3">
        <f t="shared" si="650"/>
        <v>0</v>
      </c>
    </row>
    <row r="996" spans="1:9" x14ac:dyDescent="0.2">
      <c r="A996" s="20" t="s">
        <v>108</v>
      </c>
      <c r="B996" s="61" t="s">
        <v>117</v>
      </c>
      <c r="C996" s="101">
        <f t="shared" ref="C996:H996" si="747">C1046</f>
        <v>148.9</v>
      </c>
      <c r="D996" s="101">
        <f t="shared" si="747"/>
        <v>0</v>
      </c>
      <c r="E996" s="101">
        <f t="shared" si="747"/>
        <v>148.9</v>
      </c>
      <c r="F996" s="101">
        <f t="shared" si="747"/>
        <v>1596.6</v>
      </c>
      <c r="G996" s="101">
        <f t="shared" si="747"/>
        <v>1596.6</v>
      </c>
      <c r="H996" s="143">
        <f t="shared" si="747"/>
        <v>0</v>
      </c>
      <c r="I996" s="119">
        <f t="shared" si="650"/>
        <v>3342.1</v>
      </c>
    </row>
    <row r="997" spans="1:9" s="2" customFormat="1" hidden="1" x14ac:dyDescent="0.2">
      <c r="A997" s="31" t="s">
        <v>44</v>
      </c>
      <c r="B997" s="62" t="s">
        <v>45</v>
      </c>
      <c r="C997" s="24">
        <f t="shared" ref="C997:H997" si="748">SUM(C1001,C1002,C1003)</f>
        <v>0</v>
      </c>
      <c r="D997" s="24">
        <f t="shared" si="748"/>
        <v>0</v>
      </c>
      <c r="E997" s="24">
        <f t="shared" si="748"/>
        <v>0</v>
      </c>
      <c r="F997" s="24">
        <f t="shared" si="748"/>
        <v>0</v>
      </c>
      <c r="G997" s="24">
        <f t="shared" si="748"/>
        <v>0</v>
      </c>
      <c r="H997" s="25">
        <f t="shared" si="748"/>
        <v>0</v>
      </c>
      <c r="I997" s="3">
        <f t="shared" si="650"/>
        <v>0</v>
      </c>
    </row>
    <row r="998" spans="1:9" s="2" customFormat="1" hidden="1" x14ac:dyDescent="0.2">
      <c r="A998" s="82" t="s">
        <v>1</v>
      </c>
      <c r="B998" s="62"/>
      <c r="C998" s="24"/>
      <c r="D998" s="24"/>
      <c r="E998" s="24"/>
      <c r="F998" s="24"/>
      <c r="G998" s="24"/>
      <c r="H998" s="25"/>
      <c r="I998" s="3">
        <f t="shared" si="650"/>
        <v>0</v>
      </c>
    </row>
    <row r="999" spans="1:9" s="2" customFormat="1" hidden="1" x14ac:dyDescent="0.2">
      <c r="A999" s="32" t="s">
        <v>36</v>
      </c>
      <c r="B999" s="59"/>
      <c r="C999" s="24">
        <f t="shared" ref="C999" si="749">C1001+C1002+C1003-C1000</f>
        <v>0</v>
      </c>
      <c r="D999" s="24">
        <f t="shared" ref="D999:H999" si="750">D1001+D1002+D1003-D1000</f>
        <v>0</v>
      </c>
      <c r="E999" s="24">
        <f t="shared" si="750"/>
        <v>0</v>
      </c>
      <c r="F999" s="24">
        <f t="shared" si="750"/>
        <v>0</v>
      </c>
      <c r="G999" s="24">
        <f t="shared" si="750"/>
        <v>0</v>
      </c>
      <c r="H999" s="25">
        <f t="shared" si="750"/>
        <v>0</v>
      </c>
      <c r="I999" s="3">
        <f t="shared" ref="I999:I1062" si="751">SUM(E999:H999)</f>
        <v>0</v>
      </c>
    </row>
    <row r="1000" spans="1:9" s="2" customFormat="1" hidden="1" x14ac:dyDescent="0.2">
      <c r="A1000" s="32" t="s">
        <v>37</v>
      </c>
      <c r="B1000" s="59"/>
      <c r="C1000" s="24">
        <f t="shared" ref="C1000" si="752">C1050</f>
        <v>0</v>
      </c>
      <c r="D1000" s="24">
        <f t="shared" ref="D1000:H1000" si="753">D1050</f>
        <v>0</v>
      </c>
      <c r="E1000" s="24">
        <f t="shared" si="753"/>
        <v>0</v>
      </c>
      <c r="F1000" s="24">
        <f t="shared" si="753"/>
        <v>0</v>
      </c>
      <c r="G1000" s="24">
        <f t="shared" si="753"/>
        <v>0</v>
      </c>
      <c r="H1000" s="25">
        <f t="shared" si="753"/>
        <v>0</v>
      </c>
      <c r="I1000" s="3">
        <f t="shared" si="751"/>
        <v>0</v>
      </c>
    </row>
    <row r="1001" spans="1:9" s="2" customFormat="1" hidden="1" x14ac:dyDescent="0.2">
      <c r="A1001" s="20" t="s">
        <v>38</v>
      </c>
      <c r="B1001" s="61" t="s">
        <v>46</v>
      </c>
      <c r="C1001" s="21">
        <f t="shared" ref="C1001" si="754">C1051</f>
        <v>0</v>
      </c>
      <c r="D1001" s="21">
        <f t="shared" ref="D1001" si="755">D1051</f>
        <v>0</v>
      </c>
      <c r="E1001" s="21">
        <f t="shared" ref="E1001:E1003" si="756">C1001+D1001</f>
        <v>0</v>
      </c>
      <c r="F1001" s="21">
        <f t="shared" ref="F1001:H1001" si="757">F1051</f>
        <v>0</v>
      </c>
      <c r="G1001" s="21">
        <f t="shared" si="757"/>
        <v>0</v>
      </c>
      <c r="H1001" s="22">
        <f t="shared" si="757"/>
        <v>0</v>
      </c>
      <c r="I1001" s="3">
        <f t="shared" si="751"/>
        <v>0</v>
      </c>
    </row>
    <row r="1002" spans="1:9" s="2" customFormat="1" hidden="1" x14ac:dyDescent="0.2">
      <c r="A1002" s="20" t="s">
        <v>40</v>
      </c>
      <c r="B1002" s="61" t="s">
        <v>47</v>
      </c>
      <c r="C1002" s="21">
        <f t="shared" ref="C1002" si="758">C1052</f>
        <v>0</v>
      </c>
      <c r="D1002" s="21">
        <f t="shared" ref="D1002" si="759">D1052</f>
        <v>0</v>
      </c>
      <c r="E1002" s="21">
        <f t="shared" si="756"/>
        <v>0</v>
      </c>
      <c r="F1002" s="21">
        <f t="shared" ref="F1002:H1002" si="760">F1052</f>
        <v>0</v>
      </c>
      <c r="G1002" s="21">
        <f t="shared" si="760"/>
        <v>0</v>
      </c>
      <c r="H1002" s="22">
        <f t="shared" si="760"/>
        <v>0</v>
      </c>
      <c r="I1002" s="3">
        <f t="shared" si="751"/>
        <v>0</v>
      </c>
    </row>
    <row r="1003" spans="1:9" s="2" customFormat="1" hidden="1" x14ac:dyDescent="0.2">
      <c r="A1003" s="20" t="s">
        <v>42</v>
      </c>
      <c r="B1003" s="61" t="s">
        <v>48</v>
      </c>
      <c r="C1003" s="21">
        <v>0</v>
      </c>
      <c r="D1003" s="21">
        <f t="shared" ref="D1003" si="761">D1053</f>
        <v>0</v>
      </c>
      <c r="E1003" s="21">
        <f t="shared" si="756"/>
        <v>0</v>
      </c>
      <c r="F1003" s="21">
        <f t="shared" ref="F1003:H1003" si="762">F1053</f>
        <v>0</v>
      </c>
      <c r="G1003" s="21">
        <f t="shared" si="762"/>
        <v>0</v>
      </c>
      <c r="H1003" s="22">
        <f t="shared" si="762"/>
        <v>0</v>
      </c>
      <c r="I1003" s="3">
        <f t="shared" si="751"/>
        <v>0</v>
      </c>
    </row>
    <row r="1004" spans="1:9" s="2" customFormat="1" hidden="1" x14ac:dyDescent="0.2">
      <c r="A1004" s="31" t="s">
        <v>49</v>
      </c>
      <c r="B1004" s="63" t="s">
        <v>50</v>
      </c>
      <c r="C1004" s="24">
        <v>0</v>
      </c>
      <c r="D1004" s="24">
        <f t="shared" ref="D1004:H1004" si="763">SUM(D1008,D1009,D1010)</f>
        <v>0</v>
      </c>
      <c r="E1004" s="24">
        <f t="shared" si="763"/>
        <v>0</v>
      </c>
      <c r="F1004" s="24">
        <f t="shared" si="763"/>
        <v>0</v>
      </c>
      <c r="G1004" s="24">
        <f t="shared" si="763"/>
        <v>0</v>
      </c>
      <c r="H1004" s="25">
        <f t="shared" si="763"/>
        <v>0</v>
      </c>
      <c r="I1004" s="3">
        <f t="shared" si="751"/>
        <v>0</v>
      </c>
    </row>
    <row r="1005" spans="1:9" s="2" customFormat="1" hidden="1" x14ac:dyDescent="0.2">
      <c r="A1005" s="82" t="s">
        <v>1</v>
      </c>
      <c r="B1005" s="63"/>
      <c r="C1005" s="24"/>
      <c r="D1005" s="24"/>
      <c r="E1005" s="24"/>
      <c r="F1005" s="24"/>
      <c r="G1005" s="24"/>
      <c r="H1005" s="25"/>
      <c r="I1005" s="3">
        <f t="shared" si="751"/>
        <v>0</v>
      </c>
    </row>
    <row r="1006" spans="1:9" s="2" customFormat="1" hidden="1" x14ac:dyDescent="0.2">
      <c r="A1006" s="32" t="s">
        <v>36</v>
      </c>
      <c r="B1006" s="59"/>
      <c r="C1006" s="24">
        <v>0</v>
      </c>
      <c r="D1006" s="24">
        <f t="shared" ref="D1006:H1006" si="764">D1008+D1009+D1010-D1007</f>
        <v>0</v>
      </c>
      <c r="E1006" s="24">
        <f t="shared" si="764"/>
        <v>0</v>
      </c>
      <c r="F1006" s="24">
        <f t="shared" si="764"/>
        <v>0</v>
      </c>
      <c r="G1006" s="24">
        <f t="shared" si="764"/>
        <v>0</v>
      </c>
      <c r="H1006" s="25">
        <f t="shared" si="764"/>
        <v>0</v>
      </c>
      <c r="I1006" s="3">
        <f t="shared" si="751"/>
        <v>0</v>
      </c>
    </row>
    <row r="1007" spans="1:9" s="2" customFormat="1" hidden="1" x14ac:dyDescent="0.2">
      <c r="A1007" s="32" t="s">
        <v>37</v>
      </c>
      <c r="B1007" s="59"/>
      <c r="C1007" s="24">
        <v>0</v>
      </c>
      <c r="D1007" s="24">
        <f t="shared" ref="D1007:H1007" si="765">D1057</f>
        <v>0</v>
      </c>
      <c r="E1007" s="24">
        <f t="shared" si="765"/>
        <v>0</v>
      </c>
      <c r="F1007" s="24">
        <f t="shared" si="765"/>
        <v>0</v>
      </c>
      <c r="G1007" s="24">
        <f t="shared" si="765"/>
        <v>0</v>
      </c>
      <c r="H1007" s="25">
        <f t="shared" si="765"/>
        <v>0</v>
      </c>
      <c r="I1007" s="3">
        <f t="shared" si="751"/>
        <v>0</v>
      </c>
    </row>
    <row r="1008" spans="1:9" s="2" customFormat="1" hidden="1" x14ac:dyDescent="0.2">
      <c r="A1008" s="20" t="s">
        <v>38</v>
      </c>
      <c r="B1008" s="61" t="s">
        <v>51</v>
      </c>
      <c r="C1008" s="21">
        <v>0</v>
      </c>
      <c r="D1008" s="21">
        <f t="shared" ref="D1008" si="766">D1058</f>
        <v>0</v>
      </c>
      <c r="E1008" s="21">
        <f t="shared" ref="E1008:E1010" si="767">C1008+D1008</f>
        <v>0</v>
      </c>
      <c r="F1008" s="21">
        <f t="shared" ref="F1008:H1008" si="768">F1058</f>
        <v>0</v>
      </c>
      <c r="G1008" s="21">
        <f t="shared" si="768"/>
        <v>0</v>
      </c>
      <c r="H1008" s="22">
        <f t="shared" si="768"/>
        <v>0</v>
      </c>
      <c r="I1008" s="3">
        <f t="shared" si="751"/>
        <v>0</v>
      </c>
    </row>
    <row r="1009" spans="1:10" s="2" customFormat="1" hidden="1" x14ac:dyDescent="0.2">
      <c r="A1009" s="20" t="s">
        <v>40</v>
      </c>
      <c r="B1009" s="61" t="s">
        <v>52</v>
      </c>
      <c r="C1009" s="21">
        <v>0</v>
      </c>
      <c r="D1009" s="21">
        <f t="shared" ref="D1009" si="769">D1059</f>
        <v>0</v>
      </c>
      <c r="E1009" s="21">
        <f t="shared" si="767"/>
        <v>0</v>
      </c>
      <c r="F1009" s="21">
        <f t="shared" ref="F1009:H1009" si="770">F1059</f>
        <v>0</v>
      </c>
      <c r="G1009" s="21">
        <f t="shared" si="770"/>
        <v>0</v>
      </c>
      <c r="H1009" s="22">
        <f t="shared" si="770"/>
        <v>0</v>
      </c>
      <c r="I1009" s="3">
        <f t="shared" si="751"/>
        <v>0</v>
      </c>
    </row>
    <row r="1010" spans="1:10" s="2" customFormat="1" hidden="1" x14ac:dyDescent="0.2">
      <c r="A1010" s="20" t="s">
        <v>42</v>
      </c>
      <c r="B1010" s="61" t="s">
        <v>53</v>
      </c>
      <c r="C1010" s="21">
        <v>0</v>
      </c>
      <c r="D1010" s="21">
        <f t="shared" ref="D1010" si="771">D1060</f>
        <v>0</v>
      </c>
      <c r="E1010" s="21">
        <f t="shared" si="767"/>
        <v>0</v>
      </c>
      <c r="F1010" s="21">
        <f t="shared" ref="F1010:H1010" si="772">F1060</f>
        <v>0</v>
      </c>
      <c r="G1010" s="21">
        <f t="shared" si="772"/>
        <v>0</v>
      </c>
      <c r="H1010" s="22">
        <f t="shared" si="772"/>
        <v>0</v>
      </c>
      <c r="I1010" s="3">
        <f t="shared" si="751"/>
        <v>0</v>
      </c>
    </row>
    <row r="1011" spans="1:10" s="2" customFormat="1" hidden="1" x14ac:dyDescent="0.2">
      <c r="A1011" s="83"/>
      <c r="B1011" s="95"/>
      <c r="C1011" s="21"/>
      <c r="D1011" s="21"/>
      <c r="E1011" s="21"/>
      <c r="F1011" s="21"/>
      <c r="G1011" s="21"/>
      <c r="H1011" s="22"/>
      <c r="I1011" s="3">
        <f t="shared" si="751"/>
        <v>0</v>
      </c>
    </row>
    <row r="1012" spans="1:10" s="2" customFormat="1" hidden="1" x14ac:dyDescent="0.2">
      <c r="A1012" s="26" t="s">
        <v>54</v>
      </c>
      <c r="B1012" s="63" t="s">
        <v>55</v>
      </c>
      <c r="C1012" s="24">
        <v>0</v>
      </c>
      <c r="D1012" s="24">
        <f t="shared" ref="D1012" si="773">D1062</f>
        <v>0</v>
      </c>
      <c r="E1012" s="24">
        <f>C1012+D1012</f>
        <v>0</v>
      </c>
      <c r="F1012" s="24">
        <f t="shared" ref="F1012:H1012" si="774">F1062</f>
        <v>0</v>
      </c>
      <c r="G1012" s="24">
        <f t="shared" si="774"/>
        <v>0</v>
      </c>
      <c r="H1012" s="25">
        <f t="shared" si="774"/>
        <v>0</v>
      </c>
      <c r="I1012" s="3">
        <f t="shared" si="751"/>
        <v>0</v>
      </c>
    </row>
    <row r="1013" spans="1:10" s="2" customFormat="1" hidden="1" x14ac:dyDescent="0.2">
      <c r="A1013" s="85"/>
      <c r="B1013" s="96"/>
      <c r="C1013" s="86"/>
      <c r="D1013" s="86"/>
      <c r="E1013" s="86"/>
      <c r="F1013" s="86"/>
      <c r="G1013" s="86"/>
      <c r="H1013" s="87"/>
      <c r="I1013" s="3">
        <f t="shared" si="751"/>
        <v>0</v>
      </c>
    </row>
    <row r="1014" spans="1:10" s="142" customFormat="1" ht="25.5" x14ac:dyDescent="0.2">
      <c r="A1014" s="152" t="s">
        <v>119</v>
      </c>
      <c r="B1014" s="153"/>
      <c r="C1014" s="154">
        <f t="shared" ref="C1014:H1014" si="775">C1015</f>
        <v>932.3</v>
      </c>
      <c r="D1014" s="154">
        <f t="shared" si="775"/>
        <v>0</v>
      </c>
      <c r="E1014" s="154">
        <f t="shared" si="775"/>
        <v>932.3</v>
      </c>
      <c r="F1014" s="154">
        <f t="shared" si="775"/>
        <v>10000</v>
      </c>
      <c r="G1014" s="154">
        <f t="shared" si="775"/>
        <v>10000</v>
      </c>
      <c r="H1014" s="155">
        <f t="shared" si="775"/>
        <v>0</v>
      </c>
      <c r="I1014" s="119">
        <f t="shared" si="751"/>
        <v>20932.3</v>
      </c>
    </row>
    <row r="1015" spans="1:10" s="161" customFormat="1" x14ac:dyDescent="0.2">
      <c r="A1015" s="166" t="s">
        <v>61</v>
      </c>
      <c r="B1015" s="167"/>
      <c r="C1015" s="168">
        <f t="shared" ref="C1015" si="776">SUM(C1016,C1017,C1018,C1022)</f>
        <v>932.3</v>
      </c>
      <c r="D1015" s="168">
        <f t="shared" ref="D1015:H1015" si="777">SUM(D1016,D1017,D1018,D1022)</f>
        <v>0</v>
      </c>
      <c r="E1015" s="168">
        <f t="shared" si="777"/>
        <v>932.3</v>
      </c>
      <c r="F1015" s="168">
        <f t="shared" si="777"/>
        <v>10000</v>
      </c>
      <c r="G1015" s="168">
        <f t="shared" si="777"/>
        <v>10000</v>
      </c>
      <c r="H1015" s="169">
        <f t="shared" si="777"/>
        <v>0</v>
      </c>
      <c r="I1015" s="119">
        <f t="shared" si="751"/>
        <v>20932.3</v>
      </c>
    </row>
    <row r="1016" spans="1:10" x14ac:dyDescent="0.2">
      <c r="A1016" s="20" t="s">
        <v>6</v>
      </c>
      <c r="B1016" s="48"/>
      <c r="C1016" s="101">
        <v>19.5</v>
      </c>
      <c r="D1016" s="101"/>
      <c r="E1016" s="101">
        <f>SUM(C1016,D1016)</f>
        <v>19.5</v>
      </c>
      <c r="F1016" s="101"/>
      <c r="G1016" s="101"/>
      <c r="H1016" s="143"/>
      <c r="I1016" s="119">
        <f t="shared" si="751"/>
        <v>19.5</v>
      </c>
    </row>
    <row r="1017" spans="1:10" s="2" customFormat="1" hidden="1" x14ac:dyDescent="0.2">
      <c r="A1017" s="20" t="s">
        <v>7</v>
      </c>
      <c r="B1017" s="94"/>
      <c r="C1017" s="21">
        <v>0</v>
      </c>
      <c r="D1017" s="21"/>
      <c r="E1017" s="21">
        <f t="shared" ref="E1017" si="778">SUM(C1017,D1017)</f>
        <v>0</v>
      </c>
      <c r="F1017" s="21"/>
      <c r="G1017" s="21"/>
      <c r="H1017" s="22"/>
      <c r="I1017" s="3">
        <f t="shared" si="751"/>
        <v>0</v>
      </c>
    </row>
    <row r="1018" spans="1:10" x14ac:dyDescent="0.2">
      <c r="A1018" s="23" t="s">
        <v>111</v>
      </c>
      <c r="B1018" s="49" t="s">
        <v>103</v>
      </c>
      <c r="C1018" s="24">
        <f>SUM(C1019:C1021)</f>
        <v>912.8</v>
      </c>
      <c r="D1018" s="24">
        <f>SUM(D1019:D1021)</f>
        <v>0</v>
      </c>
      <c r="E1018" s="24">
        <f>SUM(C1018,D1018)</f>
        <v>912.8</v>
      </c>
      <c r="F1018" s="24">
        <f t="shared" ref="F1018:H1018" si="779">SUM(F1019:F1021)</f>
        <v>10000</v>
      </c>
      <c r="G1018" s="24">
        <f t="shared" si="779"/>
        <v>10000</v>
      </c>
      <c r="H1018" s="25">
        <f t="shared" si="779"/>
        <v>0</v>
      </c>
      <c r="I1018" s="119">
        <f t="shared" si="751"/>
        <v>20912.8</v>
      </c>
    </row>
    <row r="1019" spans="1:10" x14ac:dyDescent="0.2">
      <c r="A1019" s="109" t="s">
        <v>104</v>
      </c>
      <c r="B1019" s="48" t="s">
        <v>105</v>
      </c>
      <c r="C1019" s="101">
        <f>ROUND(912.8*J1019,1)</f>
        <v>767.1</v>
      </c>
      <c r="D1019" s="101"/>
      <c r="E1019" s="101">
        <f t="shared" ref="E1019:E1021" si="780">SUM(C1019,D1019)</f>
        <v>767.1</v>
      </c>
      <c r="F1019" s="101">
        <f>ROUND(10000*J1019,1)</f>
        <v>8403.4</v>
      </c>
      <c r="G1019" s="101">
        <f>ROUND(10000*J1019,1)</f>
        <v>8403.4</v>
      </c>
      <c r="H1019" s="143"/>
      <c r="I1019" s="119">
        <f t="shared" si="751"/>
        <v>17573.900000000001</v>
      </c>
      <c r="J1019" s="117">
        <f>100/119</f>
        <v>0.84033613445378152</v>
      </c>
    </row>
    <row r="1020" spans="1:10" s="2" customFormat="1" hidden="1" x14ac:dyDescent="0.2">
      <c r="A1020" s="109" t="s">
        <v>106</v>
      </c>
      <c r="B1020" s="48" t="s">
        <v>107</v>
      </c>
      <c r="C1020" s="21"/>
      <c r="D1020" s="21"/>
      <c r="E1020" s="21">
        <f t="shared" si="780"/>
        <v>0</v>
      </c>
      <c r="F1020" s="21"/>
      <c r="G1020" s="21"/>
      <c r="H1020" s="22"/>
      <c r="I1020" s="3">
        <f t="shared" si="751"/>
        <v>0</v>
      </c>
    </row>
    <row r="1021" spans="1:10" x14ac:dyDescent="0.2">
      <c r="A1021" s="109" t="s">
        <v>108</v>
      </c>
      <c r="B1021" s="48" t="s">
        <v>109</v>
      </c>
      <c r="C1021" s="101">
        <f>ROUND(912.8*J1021,1)</f>
        <v>145.69999999999999</v>
      </c>
      <c r="D1021" s="101"/>
      <c r="E1021" s="101">
        <f t="shared" si="780"/>
        <v>145.69999999999999</v>
      </c>
      <c r="F1021" s="101">
        <f>ROUND(10000*J1021,1)</f>
        <v>1596.6</v>
      </c>
      <c r="G1021" s="101">
        <f>ROUND(10000*J1021,1)</f>
        <v>1596.6</v>
      </c>
      <c r="H1021" s="143"/>
      <c r="I1021" s="119">
        <f t="shared" si="751"/>
        <v>3338.8999999999996</v>
      </c>
      <c r="J1021" s="117">
        <f>19/119</f>
        <v>0.15966386554621848</v>
      </c>
    </row>
    <row r="1022" spans="1:10" s="2" customFormat="1" ht="25.5" hidden="1" x14ac:dyDescent="0.2">
      <c r="A1022" s="23" t="s">
        <v>9</v>
      </c>
      <c r="B1022" s="49" t="s">
        <v>10</v>
      </c>
      <c r="C1022" s="24">
        <f t="shared" ref="C1022" si="781">SUM(C1023,C1027,C1031)</f>
        <v>0</v>
      </c>
      <c r="D1022" s="24">
        <f t="shared" ref="D1022:H1022" si="782">SUM(D1023,D1027,D1031)</f>
        <v>0</v>
      </c>
      <c r="E1022" s="24">
        <f t="shared" si="782"/>
        <v>0</v>
      </c>
      <c r="F1022" s="24">
        <f t="shared" si="782"/>
        <v>0</v>
      </c>
      <c r="G1022" s="24">
        <f t="shared" si="782"/>
        <v>0</v>
      </c>
      <c r="H1022" s="25">
        <f t="shared" si="782"/>
        <v>0</v>
      </c>
      <c r="I1022" s="3">
        <f t="shared" si="751"/>
        <v>0</v>
      </c>
    </row>
    <row r="1023" spans="1:10" s="2" customFormat="1" hidden="1" x14ac:dyDescent="0.2">
      <c r="A1023" s="26" t="s">
        <v>11</v>
      </c>
      <c r="B1023" s="50" t="s">
        <v>12</v>
      </c>
      <c r="C1023" s="24">
        <v>0</v>
      </c>
      <c r="D1023" s="24">
        <f t="shared" ref="D1023:H1023" si="783">SUM(D1024:D1026)</f>
        <v>0</v>
      </c>
      <c r="E1023" s="24">
        <f t="shared" si="783"/>
        <v>0</v>
      </c>
      <c r="F1023" s="24">
        <f t="shared" si="783"/>
        <v>0</v>
      </c>
      <c r="G1023" s="24">
        <f t="shared" si="783"/>
        <v>0</v>
      </c>
      <c r="H1023" s="25">
        <f t="shared" si="783"/>
        <v>0</v>
      </c>
      <c r="I1023" s="3">
        <f t="shared" si="751"/>
        <v>0</v>
      </c>
    </row>
    <row r="1024" spans="1:10" s="2" customFormat="1" hidden="1" x14ac:dyDescent="0.2">
      <c r="A1024" s="27" t="s">
        <v>13</v>
      </c>
      <c r="B1024" s="51" t="s">
        <v>14</v>
      </c>
      <c r="C1024" s="21">
        <v>0</v>
      </c>
      <c r="D1024" s="21"/>
      <c r="E1024" s="21">
        <f t="shared" ref="E1024:E1026" si="784">SUM(C1024,D1024)</f>
        <v>0</v>
      </c>
      <c r="F1024" s="21"/>
      <c r="G1024" s="21"/>
      <c r="H1024" s="22"/>
      <c r="I1024" s="3">
        <f t="shared" si="751"/>
        <v>0</v>
      </c>
    </row>
    <row r="1025" spans="1:9" s="2" customFormat="1" hidden="1" x14ac:dyDescent="0.2">
      <c r="A1025" s="27" t="s">
        <v>15</v>
      </c>
      <c r="B1025" s="52" t="s">
        <v>16</v>
      </c>
      <c r="C1025" s="21">
        <v>0</v>
      </c>
      <c r="D1025" s="21"/>
      <c r="E1025" s="21">
        <f t="shared" si="784"/>
        <v>0</v>
      </c>
      <c r="F1025" s="21"/>
      <c r="G1025" s="21"/>
      <c r="H1025" s="22"/>
      <c r="I1025" s="3">
        <f t="shared" si="751"/>
        <v>0</v>
      </c>
    </row>
    <row r="1026" spans="1:9" s="2" customFormat="1" hidden="1" x14ac:dyDescent="0.2">
      <c r="A1026" s="27" t="s">
        <v>17</v>
      </c>
      <c r="B1026" s="52" t="s">
        <v>18</v>
      </c>
      <c r="C1026" s="21">
        <v>0</v>
      </c>
      <c r="D1026" s="21"/>
      <c r="E1026" s="21">
        <f t="shared" si="784"/>
        <v>0</v>
      </c>
      <c r="F1026" s="21"/>
      <c r="G1026" s="21"/>
      <c r="H1026" s="22"/>
      <c r="I1026" s="3">
        <f t="shared" si="751"/>
        <v>0</v>
      </c>
    </row>
    <row r="1027" spans="1:9" s="2" customFormat="1" hidden="1" x14ac:dyDescent="0.2">
      <c r="A1027" s="26" t="s">
        <v>19</v>
      </c>
      <c r="B1027" s="53" t="s">
        <v>20</v>
      </c>
      <c r="C1027" s="24">
        <f t="shared" ref="C1027" si="785">SUM(C1028:C1030)</f>
        <v>0</v>
      </c>
      <c r="D1027" s="24">
        <f t="shared" ref="D1027:H1027" si="786">SUM(D1028:D1030)</f>
        <v>0</v>
      </c>
      <c r="E1027" s="24">
        <f t="shared" si="786"/>
        <v>0</v>
      </c>
      <c r="F1027" s="24">
        <f t="shared" si="786"/>
        <v>0</v>
      </c>
      <c r="G1027" s="24">
        <f t="shared" si="786"/>
        <v>0</v>
      </c>
      <c r="H1027" s="25">
        <f t="shared" si="786"/>
        <v>0</v>
      </c>
      <c r="I1027" s="3">
        <f t="shared" si="751"/>
        <v>0</v>
      </c>
    </row>
    <row r="1028" spans="1:9" s="2" customFormat="1" hidden="1" x14ac:dyDescent="0.2">
      <c r="A1028" s="27" t="s">
        <v>13</v>
      </c>
      <c r="B1028" s="52" t="s">
        <v>21</v>
      </c>
      <c r="C1028" s="21"/>
      <c r="D1028" s="21"/>
      <c r="E1028" s="21">
        <f t="shared" ref="E1028:E1030" si="787">SUM(C1028,D1028)</f>
        <v>0</v>
      </c>
      <c r="F1028" s="21"/>
      <c r="G1028" s="21"/>
      <c r="H1028" s="22"/>
      <c r="I1028" s="3">
        <f t="shared" si="751"/>
        <v>0</v>
      </c>
    </row>
    <row r="1029" spans="1:9" s="2" customFormat="1" hidden="1" x14ac:dyDescent="0.2">
      <c r="A1029" s="27" t="s">
        <v>15</v>
      </c>
      <c r="B1029" s="52" t="s">
        <v>22</v>
      </c>
      <c r="C1029" s="21">
        <v>0</v>
      </c>
      <c r="D1029" s="21"/>
      <c r="E1029" s="21">
        <f t="shared" si="787"/>
        <v>0</v>
      </c>
      <c r="F1029" s="21"/>
      <c r="G1029" s="21"/>
      <c r="H1029" s="22"/>
      <c r="I1029" s="3">
        <f t="shared" si="751"/>
        <v>0</v>
      </c>
    </row>
    <row r="1030" spans="1:9" s="2" customFormat="1" hidden="1" x14ac:dyDescent="0.2">
      <c r="A1030" s="27" t="s">
        <v>17</v>
      </c>
      <c r="B1030" s="52" t="s">
        <v>23</v>
      </c>
      <c r="C1030" s="21">
        <v>0</v>
      </c>
      <c r="D1030" s="21"/>
      <c r="E1030" s="21">
        <f t="shared" si="787"/>
        <v>0</v>
      </c>
      <c r="F1030" s="21"/>
      <c r="G1030" s="21"/>
      <c r="H1030" s="22"/>
      <c r="I1030" s="3">
        <f t="shared" si="751"/>
        <v>0</v>
      </c>
    </row>
    <row r="1031" spans="1:9" s="2" customFormat="1" hidden="1" x14ac:dyDescent="0.2">
      <c r="A1031" s="26" t="s">
        <v>24</v>
      </c>
      <c r="B1031" s="53" t="s">
        <v>25</v>
      </c>
      <c r="C1031" s="24">
        <v>0</v>
      </c>
      <c r="D1031" s="24">
        <f t="shared" ref="D1031:H1031" si="788">SUM(D1032:D1034)</f>
        <v>0</v>
      </c>
      <c r="E1031" s="24">
        <f t="shared" si="788"/>
        <v>0</v>
      </c>
      <c r="F1031" s="24">
        <f t="shared" si="788"/>
        <v>0</v>
      </c>
      <c r="G1031" s="24">
        <f t="shared" si="788"/>
        <v>0</v>
      </c>
      <c r="H1031" s="25">
        <f t="shared" si="788"/>
        <v>0</v>
      </c>
      <c r="I1031" s="3">
        <f t="shared" si="751"/>
        <v>0</v>
      </c>
    </row>
    <row r="1032" spans="1:9" s="2" customFormat="1" hidden="1" x14ac:dyDescent="0.2">
      <c r="A1032" s="27" t="s">
        <v>13</v>
      </c>
      <c r="B1032" s="52" t="s">
        <v>26</v>
      </c>
      <c r="C1032" s="21">
        <v>0</v>
      </c>
      <c r="D1032" s="21"/>
      <c r="E1032" s="21">
        <f t="shared" ref="E1032:E1034" si="789">SUM(C1032,D1032)</f>
        <v>0</v>
      </c>
      <c r="F1032" s="21"/>
      <c r="G1032" s="21"/>
      <c r="H1032" s="22"/>
      <c r="I1032" s="3">
        <f t="shared" si="751"/>
        <v>0</v>
      </c>
    </row>
    <row r="1033" spans="1:9" s="2" customFormat="1" hidden="1" x14ac:dyDescent="0.2">
      <c r="A1033" s="27" t="s">
        <v>15</v>
      </c>
      <c r="B1033" s="52" t="s">
        <v>27</v>
      </c>
      <c r="C1033" s="21">
        <v>0</v>
      </c>
      <c r="D1033" s="21"/>
      <c r="E1033" s="21">
        <f t="shared" si="789"/>
        <v>0</v>
      </c>
      <c r="F1033" s="21"/>
      <c r="G1033" s="21"/>
      <c r="H1033" s="22"/>
      <c r="I1033" s="3">
        <f t="shared" si="751"/>
        <v>0</v>
      </c>
    </row>
    <row r="1034" spans="1:9" s="2" customFormat="1" hidden="1" x14ac:dyDescent="0.2">
      <c r="A1034" s="27" t="s">
        <v>17</v>
      </c>
      <c r="B1034" s="52" t="s">
        <v>28</v>
      </c>
      <c r="C1034" s="21">
        <v>0</v>
      </c>
      <c r="D1034" s="21"/>
      <c r="E1034" s="21">
        <f t="shared" si="789"/>
        <v>0</v>
      </c>
      <c r="F1034" s="21"/>
      <c r="G1034" s="21"/>
      <c r="H1034" s="22"/>
      <c r="I1034" s="3">
        <f t="shared" si="751"/>
        <v>0</v>
      </c>
    </row>
    <row r="1035" spans="1:9" s="161" customFormat="1" x14ac:dyDescent="0.2">
      <c r="A1035" s="156" t="s">
        <v>80</v>
      </c>
      <c r="B1035" s="157"/>
      <c r="C1035" s="158">
        <f t="shared" ref="C1035:H1035" si="790">SUM(C1036,C1039,C1062)</f>
        <v>932.3</v>
      </c>
      <c r="D1035" s="158">
        <f t="shared" si="790"/>
        <v>0</v>
      </c>
      <c r="E1035" s="158">
        <f t="shared" si="790"/>
        <v>932.3</v>
      </c>
      <c r="F1035" s="158">
        <f t="shared" si="790"/>
        <v>10000</v>
      </c>
      <c r="G1035" s="158">
        <f t="shared" si="790"/>
        <v>10000</v>
      </c>
      <c r="H1035" s="159">
        <f t="shared" si="790"/>
        <v>0</v>
      </c>
      <c r="I1035" s="119">
        <f t="shared" si="751"/>
        <v>20932.3</v>
      </c>
    </row>
    <row r="1036" spans="1:9" s="2" customFormat="1" hidden="1" x14ac:dyDescent="0.2">
      <c r="A1036" s="31" t="s">
        <v>30</v>
      </c>
      <c r="B1036" s="55">
        <v>20</v>
      </c>
      <c r="C1036" s="24">
        <v>0</v>
      </c>
      <c r="D1036" s="24">
        <f t="shared" ref="D1036:H1036" si="791">SUM(D1037)</f>
        <v>0</v>
      </c>
      <c r="E1036" s="24">
        <f t="shared" si="791"/>
        <v>0</v>
      </c>
      <c r="F1036" s="24">
        <f t="shared" si="791"/>
        <v>0</v>
      </c>
      <c r="G1036" s="24">
        <f t="shared" si="791"/>
        <v>0</v>
      </c>
      <c r="H1036" s="25">
        <f t="shared" si="791"/>
        <v>0</v>
      </c>
      <c r="I1036" s="3">
        <f t="shared" si="751"/>
        <v>0</v>
      </c>
    </row>
    <row r="1037" spans="1:9" s="2" customFormat="1" hidden="1" x14ac:dyDescent="0.2">
      <c r="A1037" s="27" t="s">
        <v>31</v>
      </c>
      <c r="B1037" s="56" t="s">
        <v>32</v>
      </c>
      <c r="C1037" s="21">
        <v>0</v>
      </c>
      <c r="D1037" s="21"/>
      <c r="E1037" s="21">
        <f>C1037+D1037</f>
        <v>0</v>
      </c>
      <c r="F1037" s="21"/>
      <c r="G1037" s="21"/>
      <c r="H1037" s="22"/>
      <c r="I1037" s="3">
        <f t="shared" si="751"/>
        <v>0</v>
      </c>
    </row>
    <row r="1038" spans="1:9" s="2" customFormat="1" hidden="1" x14ac:dyDescent="0.2">
      <c r="A1038" s="27"/>
      <c r="B1038" s="51"/>
      <c r="C1038" s="21"/>
      <c r="D1038" s="21"/>
      <c r="E1038" s="21"/>
      <c r="F1038" s="21"/>
      <c r="G1038" s="21"/>
      <c r="H1038" s="22"/>
      <c r="I1038" s="3">
        <f t="shared" si="751"/>
        <v>0</v>
      </c>
    </row>
    <row r="1039" spans="1:9" ht="25.5" x14ac:dyDescent="0.2">
      <c r="A1039" s="110" t="s">
        <v>112</v>
      </c>
      <c r="B1039" s="57">
        <v>60</v>
      </c>
      <c r="C1039" s="24">
        <f t="shared" ref="C1039" si="792">SUM(C1040,C1047,C1054)</f>
        <v>932.3</v>
      </c>
      <c r="D1039" s="24">
        <f t="shared" ref="D1039:H1039" si="793">SUM(D1040,D1047,D1054)</f>
        <v>0</v>
      </c>
      <c r="E1039" s="24">
        <f t="shared" si="793"/>
        <v>932.3</v>
      </c>
      <c r="F1039" s="24">
        <f t="shared" si="793"/>
        <v>10000</v>
      </c>
      <c r="G1039" s="24">
        <f t="shared" si="793"/>
        <v>10000</v>
      </c>
      <c r="H1039" s="25">
        <f t="shared" si="793"/>
        <v>0</v>
      </c>
      <c r="I1039" s="119">
        <f t="shared" si="751"/>
        <v>20932.3</v>
      </c>
    </row>
    <row r="1040" spans="1:9" ht="25.5" x14ac:dyDescent="0.2">
      <c r="A1040" s="31" t="s">
        <v>113</v>
      </c>
      <c r="B1040" s="58" t="s">
        <v>118</v>
      </c>
      <c r="C1040" s="24">
        <f t="shared" ref="C1040" si="794">SUM(C1044,C1045,C1046)</f>
        <v>932.3</v>
      </c>
      <c r="D1040" s="24">
        <f t="shared" ref="D1040:H1040" si="795">SUM(D1044,D1045,D1046)</f>
        <v>0</v>
      </c>
      <c r="E1040" s="24">
        <f t="shared" si="795"/>
        <v>932.3</v>
      </c>
      <c r="F1040" s="24">
        <f t="shared" si="795"/>
        <v>10000</v>
      </c>
      <c r="G1040" s="24">
        <f t="shared" si="795"/>
        <v>10000</v>
      </c>
      <c r="H1040" s="25">
        <f t="shared" si="795"/>
        <v>0</v>
      </c>
      <c r="I1040" s="119">
        <f t="shared" si="751"/>
        <v>20932.3</v>
      </c>
    </row>
    <row r="1041" spans="1:10" s="2" customFormat="1" hidden="1" x14ac:dyDescent="0.2">
      <c r="A1041" s="32" t="s">
        <v>1</v>
      </c>
      <c r="B1041" s="59"/>
      <c r="C1041" s="24"/>
      <c r="D1041" s="24"/>
      <c r="E1041" s="24"/>
      <c r="F1041" s="24"/>
      <c r="G1041" s="24"/>
      <c r="H1041" s="25"/>
      <c r="I1041" s="3">
        <f t="shared" si="751"/>
        <v>0</v>
      </c>
    </row>
    <row r="1042" spans="1:10" s="2" customFormat="1" hidden="1" x14ac:dyDescent="0.2">
      <c r="A1042" s="113" t="s">
        <v>36</v>
      </c>
      <c r="B1042" s="114"/>
      <c r="C1042" s="111">
        <v>0</v>
      </c>
      <c r="D1042" s="111">
        <f t="shared" ref="D1042:H1042" si="796">D1044+D1045+D1046-D1043</f>
        <v>0</v>
      </c>
      <c r="E1042" s="111">
        <f t="shared" si="796"/>
        <v>0</v>
      </c>
      <c r="F1042" s="111">
        <f t="shared" si="796"/>
        <v>0</v>
      </c>
      <c r="G1042" s="111">
        <f t="shared" si="796"/>
        <v>0</v>
      </c>
      <c r="H1042" s="112">
        <f t="shared" si="796"/>
        <v>0</v>
      </c>
      <c r="I1042" s="3">
        <f t="shared" si="751"/>
        <v>0</v>
      </c>
    </row>
    <row r="1043" spans="1:10" x14ac:dyDescent="0.2">
      <c r="A1043" s="32" t="s">
        <v>37</v>
      </c>
      <c r="B1043" s="59"/>
      <c r="C1043" s="24">
        <v>932.3</v>
      </c>
      <c r="D1043" s="24"/>
      <c r="E1043" s="24">
        <f t="shared" ref="E1043:E1046" si="797">C1043+D1043</f>
        <v>932.3</v>
      </c>
      <c r="F1043" s="24">
        <v>10000</v>
      </c>
      <c r="G1043" s="24">
        <v>10000</v>
      </c>
      <c r="H1043" s="25"/>
      <c r="I1043" s="119">
        <f t="shared" si="751"/>
        <v>20932.3</v>
      </c>
    </row>
    <row r="1044" spans="1:10" x14ac:dyDescent="0.2">
      <c r="A1044" s="20" t="s">
        <v>114</v>
      </c>
      <c r="B1044" s="60" t="s">
        <v>115</v>
      </c>
      <c r="C1044" s="101">
        <f>ROUND(932.3*J1044,1)</f>
        <v>783.4</v>
      </c>
      <c r="D1044" s="101"/>
      <c r="E1044" s="101">
        <f t="shared" si="797"/>
        <v>783.4</v>
      </c>
      <c r="F1044" s="101">
        <f>ROUND(10000*J1044,1)</f>
        <v>8403.4</v>
      </c>
      <c r="G1044" s="101">
        <f>ROUND(10000*J1044,1)</f>
        <v>8403.4</v>
      </c>
      <c r="H1044" s="143"/>
      <c r="I1044" s="119">
        <f t="shared" si="751"/>
        <v>17590.199999999997</v>
      </c>
      <c r="J1044" s="117">
        <f>100/119</f>
        <v>0.84033613445378152</v>
      </c>
    </row>
    <row r="1045" spans="1:10" s="2" customFormat="1" hidden="1" x14ac:dyDescent="0.2">
      <c r="A1045" s="20" t="s">
        <v>106</v>
      </c>
      <c r="B1045" s="60" t="s">
        <v>116</v>
      </c>
      <c r="C1045" s="21"/>
      <c r="D1045" s="21"/>
      <c r="E1045" s="21">
        <f t="shared" si="797"/>
        <v>0</v>
      </c>
      <c r="F1045" s="21"/>
      <c r="G1045" s="21"/>
      <c r="H1045" s="22"/>
      <c r="I1045" s="3">
        <f t="shared" si="751"/>
        <v>0</v>
      </c>
    </row>
    <row r="1046" spans="1:10" x14ac:dyDescent="0.2">
      <c r="A1046" s="20" t="s">
        <v>108</v>
      </c>
      <c r="B1046" s="61" t="s">
        <v>117</v>
      </c>
      <c r="C1046" s="101">
        <f>ROUND(932.3*J1046,1)</f>
        <v>148.9</v>
      </c>
      <c r="D1046" s="101"/>
      <c r="E1046" s="101">
        <f t="shared" si="797"/>
        <v>148.9</v>
      </c>
      <c r="F1046" s="101">
        <f>ROUND(10000*J1046,1)</f>
        <v>1596.6</v>
      </c>
      <c r="G1046" s="101">
        <f>ROUND(10000*J1046,1)</f>
        <v>1596.6</v>
      </c>
      <c r="H1046" s="143"/>
      <c r="I1046" s="119">
        <f t="shared" si="751"/>
        <v>3342.1</v>
      </c>
      <c r="J1046" s="117">
        <f>19/119</f>
        <v>0.15966386554621848</v>
      </c>
    </row>
    <row r="1047" spans="1:10" s="2" customFormat="1" hidden="1" x14ac:dyDescent="0.2">
      <c r="A1047" s="31" t="s">
        <v>44</v>
      </c>
      <c r="B1047" s="62" t="s">
        <v>45</v>
      </c>
      <c r="C1047" s="24">
        <f t="shared" ref="C1047:H1047" si="798">SUM(C1051,C1052,C1053)</f>
        <v>0</v>
      </c>
      <c r="D1047" s="24">
        <f t="shared" si="798"/>
        <v>0</v>
      </c>
      <c r="E1047" s="24">
        <f t="shared" si="798"/>
        <v>0</v>
      </c>
      <c r="F1047" s="24">
        <f t="shared" si="798"/>
        <v>0</v>
      </c>
      <c r="G1047" s="24">
        <f t="shared" si="798"/>
        <v>0</v>
      </c>
      <c r="H1047" s="25">
        <f t="shared" si="798"/>
        <v>0</v>
      </c>
      <c r="I1047" s="3">
        <f t="shared" si="751"/>
        <v>0</v>
      </c>
    </row>
    <row r="1048" spans="1:10" s="2" customFormat="1" hidden="1" x14ac:dyDescent="0.2">
      <c r="A1048" s="82" t="s">
        <v>1</v>
      </c>
      <c r="B1048" s="62"/>
      <c r="C1048" s="24"/>
      <c r="D1048" s="24"/>
      <c r="E1048" s="24"/>
      <c r="F1048" s="24"/>
      <c r="G1048" s="24"/>
      <c r="H1048" s="25"/>
      <c r="I1048" s="3">
        <f t="shared" si="751"/>
        <v>0</v>
      </c>
    </row>
    <row r="1049" spans="1:10" s="2" customFormat="1" hidden="1" x14ac:dyDescent="0.2">
      <c r="A1049" s="32" t="s">
        <v>36</v>
      </c>
      <c r="B1049" s="59"/>
      <c r="C1049" s="24">
        <f t="shared" ref="C1049" si="799">C1051+C1052+C1053-C1050</f>
        <v>0</v>
      </c>
      <c r="D1049" s="24">
        <f t="shared" ref="D1049:H1049" si="800">D1051+D1052+D1053-D1050</f>
        <v>0</v>
      </c>
      <c r="E1049" s="24">
        <f t="shared" si="800"/>
        <v>0</v>
      </c>
      <c r="F1049" s="24">
        <f t="shared" si="800"/>
        <v>0</v>
      </c>
      <c r="G1049" s="24">
        <f t="shared" si="800"/>
        <v>0</v>
      </c>
      <c r="H1049" s="25">
        <f t="shared" si="800"/>
        <v>0</v>
      </c>
      <c r="I1049" s="3">
        <f t="shared" si="751"/>
        <v>0</v>
      </c>
    </row>
    <row r="1050" spans="1:10" s="2" customFormat="1" hidden="1" x14ac:dyDescent="0.2">
      <c r="A1050" s="32" t="s">
        <v>37</v>
      </c>
      <c r="B1050" s="59"/>
      <c r="C1050" s="24"/>
      <c r="D1050" s="24"/>
      <c r="E1050" s="24">
        <f t="shared" ref="E1050:E1053" si="801">C1050+D1050</f>
        <v>0</v>
      </c>
      <c r="F1050" s="24"/>
      <c r="G1050" s="24"/>
      <c r="H1050" s="25"/>
      <c r="I1050" s="3">
        <f t="shared" si="751"/>
        <v>0</v>
      </c>
    </row>
    <row r="1051" spans="1:10" s="2" customFormat="1" hidden="1" x14ac:dyDescent="0.2">
      <c r="A1051" s="20" t="s">
        <v>38</v>
      </c>
      <c r="B1051" s="61" t="s">
        <v>46</v>
      </c>
      <c r="C1051" s="21"/>
      <c r="D1051" s="21"/>
      <c r="E1051" s="21">
        <f t="shared" si="801"/>
        <v>0</v>
      </c>
      <c r="F1051" s="21"/>
      <c r="G1051" s="21"/>
      <c r="H1051" s="22"/>
      <c r="I1051" s="3">
        <f t="shared" si="751"/>
        <v>0</v>
      </c>
    </row>
    <row r="1052" spans="1:10" s="2" customFormat="1" hidden="1" x14ac:dyDescent="0.2">
      <c r="A1052" s="20" t="s">
        <v>40</v>
      </c>
      <c r="B1052" s="61" t="s">
        <v>47</v>
      </c>
      <c r="C1052" s="21"/>
      <c r="D1052" s="21"/>
      <c r="E1052" s="21">
        <f t="shared" si="801"/>
        <v>0</v>
      </c>
      <c r="F1052" s="21"/>
      <c r="G1052" s="21"/>
      <c r="H1052" s="22"/>
      <c r="I1052" s="3">
        <f t="shared" si="751"/>
        <v>0</v>
      </c>
    </row>
    <row r="1053" spans="1:10" s="2" customFormat="1" hidden="1" x14ac:dyDescent="0.2">
      <c r="A1053" s="20" t="s">
        <v>42</v>
      </c>
      <c r="B1053" s="61" t="s">
        <v>48</v>
      </c>
      <c r="C1053" s="21">
        <v>0</v>
      </c>
      <c r="D1053" s="21"/>
      <c r="E1053" s="21">
        <f t="shared" si="801"/>
        <v>0</v>
      </c>
      <c r="F1053" s="21"/>
      <c r="G1053" s="21"/>
      <c r="H1053" s="22"/>
      <c r="I1053" s="3">
        <f t="shared" si="751"/>
        <v>0</v>
      </c>
    </row>
    <row r="1054" spans="1:10" s="2" customFormat="1" hidden="1" x14ac:dyDescent="0.2">
      <c r="A1054" s="31" t="s">
        <v>49</v>
      </c>
      <c r="B1054" s="63" t="s">
        <v>50</v>
      </c>
      <c r="C1054" s="24">
        <v>0</v>
      </c>
      <c r="D1054" s="24">
        <f t="shared" ref="D1054:H1054" si="802">SUM(D1058,D1059,D1060)</f>
        <v>0</v>
      </c>
      <c r="E1054" s="24">
        <f t="shared" si="802"/>
        <v>0</v>
      </c>
      <c r="F1054" s="24">
        <f t="shared" si="802"/>
        <v>0</v>
      </c>
      <c r="G1054" s="24">
        <f t="shared" si="802"/>
        <v>0</v>
      </c>
      <c r="H1054" s="25">
        <f t="shared" si="802"/>
        <v>0</v>
      </c>
      <c r="I1054" s="3">
        <f t="shared" si="751"/>
        <v>0</v>
      </c>
    </row>
    <row r="1055" spans="1:10" s="2" customFormat="1" hidden="1" x14ac:dyDescent="0.2">
      <c r="A1055" s="82" t="s">
        <v>1</v>
      </c>
      <c r="B1055" s="63"/>
      <c r="C1055" s="24"/>
      <c r="D1055" s="24"/>
      <c r="E1055" s="24"/>
      <c r="F1055" s="24"/>
      <c r="G1055" s="24"/>
      <c r="H1055" s="25"/>
      <c r="I1055" s="3">
        <f t="shared" si="751"/>
        <v>0</v>
      </c>
    </row>
    <row r="1056" spans="1:10" s="2" customFormat="1" hidden="1" x14ac:dyDescent="0.2">
      <c r="A1056" s="32" t="s">
        <v>36</v>
      </c>
      <c r="B1056" s="59"/>
      <c r="C1056" s="24">
        <v>0</v>
      </c>
      <c r="D1056" s="24">
        <f t="shared" ref="D1056:H1056" si="803">D1058+D1059+D1060-D1057</f>
        <v>0</v>
      </c>
      <c r="E1056" s="24">
        <f t="shared" si="803"/>
        <v>0</v>
      </c>
      <c r="F1056" s="24">
        <f t="shared" si="803"/>
        <v>0</v>
      </c>
      <c r="G1056" s="24">
        <f t="shared" si="803"/>
        <v>0</v>
      </c>
      <c r="H1056" s="25">
        <f t="shared" si="803"/>
        <v>0</v>
      </c>
      <c r="I1056" s="3">
        <f t="shared" si="751"/>
        <v>0</v>
      </c>
    </row>
    <row r="1057" spans="1:9" s="2" customFormat="1" hidden="1" x14ac:dyDescent="0.2">
      <c r="A1057" s="32" t="s">
        <v>37</v>
      </c>
      <c r="B1057" s="59"/>
      <c r="C1057" s="24"/>
      <c r="D1057" s="24"/>
      <c r="E1057" s="24"/>
      <c r="F1057" s="24"/>
      <c r="G1057" s="24"/>
      <c r="H1057" s="25"/>
      <c r="I1057" s="3">
        <f t="shared" si="751"/>
        <v>0</v>
      </c>
    </row>
    <row r="1058" spans="1:9" s="2" customFormat="1" hidden="1" x14ac:dyDescent="0.2">
      <c r="A1058" s="20" t="s">
        <v>38</v>
      </c>
      <c r="B1058" s="61" t="s">
        <v>51</v>
      </c>
      <c r="C1058" s="21">
        <v>0</v>
      </c>
      <c r="D1058" s="21"/>
      <c r="E1058" s="21">
        <f t="shared" ref="E1058:E1060" si="804">C1058+D1058</f>
        <v>0</v>
      </c>
      <c r="F1058" s="21"/>
      <c r="G1058" s="21"/>
      <c r="H1058" s="22"/>
      <c r="I1058" s="3">
        <f t="shared" si="751"/>
        <v>0</v>
      </c>
    </row>
    <row r="1059" spans="1:9" s="2" customFormat="1" hidden="1" x14ac:dyDescent="0.2">
      <c r="A1059" s="20" t="s">
        <v>40</v>
      </c>
      <c r="B1059" s="61" t="s">
        <v>52</v>
      </c>
      <c r="C1059" s="21">
        <v>0</v>
      </c>
      <c r="D1059" s="21"/>
      <c r="E1059" s="21">
        <f t="shared" si="804"/>
        <v>0</v>
      </c>
      <c r="F1059" s="21"/>
      <c r="G1059" s="21"/>
      <c r="H1059" s="22"/>
      <c r="I1059" s="3">
        <f t="shared" si="751"/>
        <v>0</v>
      </c>
    </row>
    <row r="1060" spans="1:9" s="2" customFormat="1" hidden="1" x14ac:dyDescent="0.2">
      <c r="A1060" s="20" t="s">
        <v>42</v>
      </c>
      <c r="B1060" s="61" t="s">
        <v>53</v>
      </c>
      <c r="C1060" s="21">
        <v>0</v>
      </c>
      <c r="D1060" s="21"/>
      <c r="E1060" s="21">
        <f t="shared" si="804"/>
        <v>0</v>
      </c>
      <c r="F1060" s="21"/>
      <c r="G1060" s="21"/>
      <c r="H1060" s="22"/>
      <c r="I1060" s="3">
        <f t="shared" si="751"/>
        <v>0</v>
      </c>
    </row>
    <row r="1061" spans="1:9" s="2" customFormat="1" hidden="1" x14ac:dyDescent="0.2">
      <c r="A1061" s="83"/>
      <c r="B1061" s="95"/>
      <c r="C1061" s="21"/>
      <c r="D1061" s="21"/>
      <c r="E1061" s="21"/>
      <c r="F1061" s="21"/>
      <c r="G1061" s="21"/>
      <c r="H1061" s="22"/>
      <c r="I1061" s="3">
        <f t="shared" si="751"/>
        <v>0</v>
      </c>
    </row>
    <row r="1062" spans="1:9" s="2" customFormat="1" hidden="1" x14ac:dyDescent="0.2">
      <c r="A1062" s="26" t="s">
        <v>54</v>
      </c>
      <c r="B1062" s="63" t="s">
        <v>55</v>
      </c>
      <c r="C1062" s="24">
        <v>0</v>
      </c>
      <c r="D1062" s="24"/>
      <c r="E1062" s="24">
        <f>C1062+D1062</f>
        <v>0</v>
      </c>
      <c r="F1062" s="24"/>
      <c r="G1062" s="24"/>
      <c r="H1062" s="25"/>
      <c r="I1062" s="3">
        <f t="shared" si="751"/>
        <v>0</v>
      </c>
    </row>
    <row r="1063" spans="1:9" s="2" customFormat="1" hidden="1" x14ac:dyDescent="0.2">
      <c r="A1063" s="83"/>
      <c r="B1063" s="95"/>
      <c r="C1063" s="21"/>
      <c r="D1063" s="21"/>
      <c r="E1063" s="21"/>
      <c r="F1063" s="21"/>
      <c r="G1063" s="21"/>
      <c r="H1063" s="22"/>
      <c r="I1063" s="3">
        <f t="shared" ref="I1063:I1126" si="805">SUM(E1063:H1063)</f>
        <v>0</v>
      </c>
    </row>
    <row r="1064" spans="1:9" s="2" customFormat="1" hidden="1" x14ac:dyDescent="0.2">
      <c r="A1064" s="26" t="s">
        <v>56</v>
      </c>
      <c r="B1064" s="63"/>
      <c r="C1064" s="24">
        <v>0</v>
      </c>
      <c r="D1064" s="24">
        <f t="shared" ref="D1064:H1064" si="806">D1014-D1035</f>
        <v>0</v>
      </c>
      <c r="E1064" s="24">
        <f t="shared" si="806"/>
        <v>0</v>
      </c>
      <c r="F1064" s="24">
        <f t="shared" si="806"/>
        <v>0</v>
      </c>
      <c r="G1064" s="24">
        <f t="shared" si="806"/>
        <v>0</v>
      </c>
      <c r="H1064" s="25">
        <f t="shared" si="806"/>
        <v>0</v>
      </c>
      <c r="I1064" s="3">
        <f t="shared" si="805"/>
        <v>0</v>
      </c>
    </row>
    <row r="1065" spans="1:9" s="2" customFormat="1" hidden="1" x14ac:dyDescent="0.2">
      <c r="A1065" s="81"/>
      <c r="B1065" s="95"/>
      <c r="C1065" s="21"/>
      <c r="D1065" s="21"/>
      <c r="E1065" s="21"/>
      <c r="F1065" s="21"/>
      <c r="G1065" s="21"/>
      <c r="H1065" s="22"/>
      <c r="I1065" s="3">
        <f t="shared" si="805"/>
        <v>0</v>
      </c>
    </row>
    <row r="1066" spans="1:9" s="142" customFormat="1" x14ac:dyDescent="0.2">
      <c r="A1066" s="144" t="s">
        <v>62</v>
      </c>
      <c r="B1066" s="145" t="s">
        <v>2</v>
      </c>
      <c r="C1066" s="146">
        <f t="shared" ref="C1066" si="807">SUM(C1096,C1147,C1199)</f>
        <v>321.3</v>
      </c>
      <c r="D1066" s="146">
        <f t="shared" ref="D1066:H1066" si="808">SUM(D1096,D1147,D1199)</f>
        <v>0</v>
      </c>
      <c r="E1066" s="146">
        <f t="shared" si="808"/>
        <v>321.3</v>
      </c>
      <c r="F1066" s="146">
        <f t="shared" si="808"/>
        <v>26257.9</v>
      </c>
      <c r="G1066" s="146">
        <f t="shared" si="808"/>
        <v>10000</v>
      </c>
      <c r="H1066" s="147">
        <f t="shared" si="808"/>
        <v>0</v>
      </c>
      <c r="I1066" s="119">
        <f t="shared" si="805"/>
        <v>36579.199999999997</v>
      </c>
    </row>
    <row r="1067" spans="1:9" x14ac:dyDescent="0.2">
      <c r="A1067" s="148" t="s">
        <v>80</v>
      </c>
      <c r="B1067" s="149"/>
      <c r="C1067" s="150">
        <f t="shared" ref="C1067" si="809">SUM(C1068,C1071,C1094)</f>
        <v>321.3</v>
      </c>
      <c r="D1067" s="150">
        <f t="shared" ref="D1067:H1067" si="810">SUM(D1068,D1071,D1094)</f>
        <v>0</v>
      </c>
      <c r="E1067" s="150">
        <f t="shared" si="810"/>
        <v>321.3</v>
      </c>
      <c r="F1067" s="150">
        <f t="shared" si="810"/>
        <v>26257.9</v>
      </c>
      <c r="G1067" s="150">
        <f t="shared" si="810"/>
        <v>10000</v>
      </c>
      <c r="H1067" s="151">
        <f t="shared" si="810"/>
        <v>0</v>
      </c>
      <c r="I1067" s="119">
        <f t="shared" si="805"/>
        <v>36579.199999999997</v>
      </c>
    </row>
    <row r="1068" spans="1:9" s="2" customFormat="1" hidden="1" x14ac:dyDescent="0.2">
      <c r="A1068" s="31" t="s">
        <v>30</v>
      </c>
      <c r="B1068" s="55">
        <v>20</v>
      </c>
      <c r="C1068" s="24">
        <f t="shared" ref="C1068:H1068" si="811">SUM(C1069)</f>
        <v>0</v>
      </c>
      <c r="D1068" s="24">
        <f t="shared" si="811"/>
        <v>0</v>
      </c>
      <c r="E1068" s="24">
        <f t="shared" si="811"/>
        <v>0</v>
      </c>
      <c r="F1068" s="24">
        <f t="shared" si="811"/>
        <v>0</v>
      </c>
      <c r="G1068" s="24">
        <f t="shared" si="811"/>
        <v>0</v>
      </c>
      <c r="H1068" s="25">
        <f t="shared" si="811"/>
        <v>0</v>
      </c>
      <c r="I1068" s="3">
        <f t="shared" si="805"/>
        <v>0</v>
      </c>
    </row>
    <row r="1069" spans="1:9" s="2" customFormat="1" hidden="1" x14ac:dyDescent="0.2">
      <c r="A1069" s="27" t="s">
        <v>31</v>
      </c>
      <c r="B1069" s="56" t="s">
        <v>32</v>
      </c>
      <c r="C1069" s="21">
        <f>SUM(C1119,C1170,C1222)</f>
        <v>0</v>
      </c>
      <c r="D1069" s="21">
        <f>SUM(D1119,D1170,D1222)</f>
        <v>0</v>
      </c>
      <c r="E1069" s="21">
        <f>C1069+D1069</f>
        <v>0</v>
      </c>
      <c r="F1069" s="21">
        <f>SUM(F1119,F1170,F1222)</f>
        <v>0</v>
      </c>
      <c r="G1069" s="21">
        <f>SUM(G1119,G1170,G1222)</f>
        <v>0</v>
      </c>
      <c r="H1069" s="22">
        <f>SUM(H1119,H1170,H1222)</f>
        <v>0</v>
      </c>
      <c r="I1069" s="3">
        <f t="shared" si="805"/>
        <v>0</v>
      </c>
    </row>
    <row r="1070" spans="1:9" s="2" customFormat="1" hidden="1" x14ac:dyDescent="0.2">
      <c r="A1070" s="27"/>
      <c r="B1070" s="51"/>
      <c r="C1070" s="21"/>
      <c r="D1070" s="21"/>
      <c r="E1070" s="21"/>
      <c r="F1070" s="21"/>
      <c r="G1070" s="21"/>
      <c r="H1070" s="22"/>
      <c r="I1070" s="3">
        <f t="shared" si="805"/>
        <v>0</v>
      </c>
    </row>
    <row r="1071" spans="1:9" ht="25.5" x14ac:dyDescent="0.2">
      <c r="A1071" s="110" t="s">
        <v>112</v>
      </c>
      <c r="B1071" s="57">
        <v>60</v>
      </c>
      <c r="C1071" s="24">
        <f t="shared" ref="C1071" si="812">SUM(C1072,C1079,C1086)</f>
        <v>321.3</v>
      </c>
      <c r="D1071" s="24">
        <f t="shared" ref="D1071:H1071" si="813">SUM(D1072,D1079,D1086)</f>
        <v>0</v>
      </c>
      <c r="E1071" s="24">
        <f t="shared" si="813"/>
        <v>321.3</v>
      </c>
      <c r="F1071" s="24">
        <f t="shared" si="813"/>
        <v>26257.9</v>
      </c>
      <c r="G1071" s="24">
        <f t="shared" si="813"/>
        <v>10000</v>
      </c>
      <c r="H1071" s="25">
        <f t="shared" si="813"/>
        <v>0</v>
      </c>
      <c r="I1071" s="119">
        <f t="shared" si="805"/>
        <v>36579.199999999997</v>
      </c>
    </row>
    <row r="1072" spans="1:9" ht="25.5" x14ac:dyDescent="0.2">
      <c r="A1072" s="31" t="s">
        <v>113</v>
      </c>
      <c r="B1072" s="58" t="s">
        <v>118</v>
      </c>
      <c r="C1072" s="24">
        <f t="shared" ref="C1072" si="814">SUM(C1076,C1077,C1078)</f>
        <v>321.3</v>
      </c>
      <c r="D1072" s="24">
        <f t="shared" ref="D1072:H1072" si="815">SUM(D1076,D1077,D1078)</f>
        <v>0</v>
      </c>
      <c r="E1072" s="24">
        <f t="shared" si="815"/>
        <v>321.3</v>
      </c>
      <c r="F1072" s="24">
        <f t="shared" si="815"/>
        <v>26257.9</v>
      </c>
      <c r="G1072" s="24">
        <f t="shared" si="815"/>
        <v>10000</v>
      </c>
      <c r="H1072" s="25">
        <f t="shared" si="815"/>
        <v>0</v>
      </c>
      <c r="I1072" s="119">
        <f t="shared" si="805"/>
        <v>36579.199999999997</v>
      </c>
    </row>
    <row r="1073" spans="1:9" s="2" customFormat="1" hidden="1" x14ac:dyDescent="0.2">
      <c r="A1073" s="32" t="s">
        <v>1</v>
      </c>
      <c r="B1073" s="59"/>
      <c r="C1073" s="24"/>
      <c r="D1073" s="24"/>
      <c r="E1073" s="24"/>
      <c r="F1073" s="24"/>
      <c r="G1073" s="24"/>
      <c r="H1073" s="25"/>
      <c r="I1073" s="3">
        <f t="shared" si="805"/>
        <v>0</v>
      </c>
    </row>
    <row r="1074" spans="1:9" s="2" customFormat="1" hidden="1" x14ac:dyDescent="0.2">
      <c r="A1074" s="32" t="s">
        <v>36</v>
      </c>
      <c r="B1074" s="59"/>
      <c r="C1074" s="24">
        <f t="shared" ref="C1074" si="816">C1076+C1077+C1078-C1075</f>
        <v>0</v>
      </c>
      <c r="D1074" s="24">
        <f t="shared" ref="D1074:H1074" si="817">D1076+D1077+D1078-D1075</f>
        <v>0</v>
      </c>
      <c r="E1074" s="24">
        <f t="shared" si="817"/>
        <v>0</v>
      </c>
      <c r="F1074" s="24">
        <f t="shared" si="817"/>
        <v>0</v>
      </c>
      <c r="G1074" s="24">
        <f t="shared" si="817"/>
        <v>0</v>
      </c>
      <c r="H1074" s="25">
        <f t="shared" si="817"/>
        <v>0</v>
      </c>
      <c r="I1074" s="3">
        <f t="shared" si="805"/>
        <v>0</v>
      </c>
    </row>
    <row r="1075" spans="1:9" x14ac:dyDescent="0.2">
      <c r="A1075" s="32" t="s">
        <v>37</v>
      </c>
      <c r="B1075" s="59"/>
      <c r="C1075" s="24">
        <f t="shared" ref="C1075" si="818">SUM(C1125,C1176,C1228)</f>
        <v>321.3</v>
      </c>
      <c r="D1075" s="24">
        <f t="shared" ref="D1075:H1075" si="819">SUM(D1125,D1176,D1228)</f>
        <v>0</v>
      </c>
      <c r="E1075" s="24">
        <f t="shared" si="819"/>
        <v>321.3</v>
      </c>
      <c r="F1075" s="24">
        <f t="shared" si="819"/>
        <v>26257.9</v>
      </c>
      <c r="G1075" s="24">
        <f t="shared" si="819"/>
        <v>10000</v>
      </c>
      <c r="H1075" s="25">
        <f t="shared" si="819"/>
        <v>0</v>
      </c>
      <c r="I1075" s="119">
        <f t="shared" si="805"/>
        <v>36579.199999999997</v>
      </c>
    </row>
    <row r="1076" spans="1:9" x14ac:dyDescent="0.2">
      <c r="A1076" s="20" t="s">
        <v>114</v>
      </c>
      <c r="B1076" s="60" t="s">
        <v>115</v>
      </c>
      <c r="C1076" s="101">
        <f t="shared" ref="C1076" si="820">SUM(C1126,C1177,C1229)</f>
        <v>270</v>
      </c>
      <c r="D1076" s="101">
        <f t="shared" ref="D1076" si="821">SUM(D1126,D1177,D1229)</f>
        <v>0</v>
      </c>
      <c r="E1076" s="101">
        <f t="shared" ref="E1076:E1078" si="822">C1076+D1076</f>
        <v>270</v>
      </c>
      <c r="F1076" s="101">
        <f t="shared" ref="F1076:H1076" si="823">SUM(F1126,F1177,F1229)</f>
        <v>22065.5</v>
      </c>
      <c r="G1076" s="101">
        <f t="shared" si="823"/>
        <v>8403.4</v>
      </c>
      <c r="H1076" s="143">
        <f t="shared" si="823"/>
        <v>0</v>
      </c>
      <c r="I1076" s="119">
        <f t="shared" si="805"/>
        <v>30738.9</v>
      </c>
    </row>
    <row r="1077" spans="1:9" s="2" customFormat="1" hidden="1" x14ac:dyDescent="0.2">
      <c r="A1077" s="20" t="s">
        <v>106</v>
      </c>
      <c r="B1077" s="60" t="s">
        <v>116</v>
      </c>
      <c r="C1077" s="21">
        <f t="shared" ref="C1077" si="824">SUM(C1127,C1178,C1230)</f>
        <v>0</v>
      </c>
      <c r="D1077" s="21">
        <f t="shared" ref="D1077" si="825">SUM(D1127,D1178,D1230)</f>
        <v>0</v>
      </c>
      <c r="E1077" s="21">
        <f t="shared" si="822"/>
        <v>0</v>
      </c>
      <c r="F1077" s="21">
        <f t="shared" ref="F1077:H1077" si="826">SUM(F1127,F1178,F1230)</f>
        <v>0</v>
      </c>
      <c r="G1077" s="21">
        <f t="shared" si="826"/>
        <v>0</v>
      </c>
      <c r="H1077" s="22">
        <f t="shared" si="826"/>
        <v>0</v>
      </c>
      <c r="I1077" s="3">
        <f t="shared" si="805"/>
        <v>0</v>
      </c>
    </row>
    <row r="1078" spans="1:9" x14ac:dyDescent="0.2">
      <c r="A1078" s="20" t="s">
        <v>108</v>
      </c>
      <c r="B1078" s="61" t="s">
        <v>117</v>
      </c>
      <c r="C1078" s="101">
        <f t="shared" ref="C1078" si="827">SUM(C1128,C1179,C1231)</f>
        <v>51.300000000000004</v>
      </c>
      <c r="D1078" s="101">
        <f t="shared" ref="D1078" si="828">SUM(D1128,D1179,D1231)</f>
        <v>0</v>
      </c>
      <c r="E1078" s="101">
        <f t="shared" si="822"/>
        <v>51.300000000000004</v>
      </c>
      <c r="F1078" s="101">
        <f t="shared" ref="F1078:H1078" si="829">SUM(F1128,F1179,F1231)</f>
        <v>4192.3999999999996</v>
      </c>
      <c r="G1078" s="101">
        <f t="shared" si="829"/>
        <v>1596.6</v>
      </c>
      <c r="H1078" s="143">
        <f t="shared" si="829"/>
        <v>0</v>
      </c>
      <c r="I1078" s="119">
        <f t="shared" si="805"/>
        <v>5840.2999999999993</v>
      </c>
    </row>
    <row r="1079" spans="1:9" s="2" customFormat="1" hidden="1" x14ac:dyDescent="0.2">
      <c r="A1079" s="31" t="s">
        <v>44</v>
      </c>
      <c r="B1079" s="62" t="s">
        <v>45</v>
      </c>
      <c r="C1079" s="24">
        <v>0</v>
      </c>
      <c r="D1079" s="24">
        <f t="shared" ref="D1079:H1079" si="830">SUM(D1083,D1084,D1085)</f>
        <v>0</v>
      </c>
      <c r="E1079" s="24">
        <f t="shared" si="830"/>
        <v>0</v>
      </c>
      <c r="F1079" s="24">
        <f t="shared" si="830"/>
        <v>0</v>
      </c>
      <c r="G1079" s="24">
        <f t="shared" si="830"/>
        <v>0</v>
      </c>
      <c r="H1079" s="25">
        <f t="shared" si="830"/>
        <v>0</v>
      </c>
      <c r="I1079" s="3">
        <f t="shared" si="805"/>
        <v>0</v>
      </c>
    </row>
    <row r="1080" spans="1:9" s="2" customFormat="1" hidden="1" x14ac:dyDescent="0.2">
      <c r="A1080" s="82" t="s">
        <v>1</v>
      </c>
      <c r="B1080" s="62"/>
      <c r="C1080" s="24"/>
      <c r="D1080" s="24"/>
      <c r="E1080" s="24"/>
      <c r="F1080" s="24"/>
      <c r="G1080" s="24"/>
      <c r="H1080" s="25"/>
      <c r="I1080" s="3">
        <f t="shared" si="805"/>
        <v>0</v>
      </c>
    </row>
    <row r="1081" spans="1:9" s="2" customFormat="1" hidden="1" x14ac:dyDescent="0.2">
      <c r="A1081" s="32" t="s">
        <v>36</v>
      </c>
      <c r="B1081" s="59"/>
      <c r="C1081" s="24">
        <v>0</v>
      </c>
      <c r="D1081" s="24">
        <f t="shared" ref="D1081:H1081" si="831">D1083+D1084+D1085-D1082</f>
        <v>0</v>
      </c>
      <c r="E1081" s="24">
        <f t="shared" si="831"/>
        <v>0</v>
      </c>
      <c r="F1081" s="24">
        <f t="shared" si="831"/>
        <v>0</v>
      </c>
      <c r="G1081" s="24">
        <f t="shared" si="831"/>
        <v>0</v>
      </c>
      <c r="H1081" s="25">
        <f t="shared" si="831"/>
        <v>0</v>
      </c>
      <c r="I1081" s="3">
        <f t="shared" si="805"/>
        <v>0</v>
      </c>
    </row>
    <row r="1082" spans="1:9" s="2" customFormat="1" hidden="1" x14ac:dyDescent="0.2">
      <c r="A1082" s="32" t="s">
        <v>37</v>
      </c>
      <c r="B1082" s="59"/>
      <c r="C1082" s="24">
        <v>0</v>
      </c>
      <c r="D1082" s="24">
        <f t="shared" ref="D1082:H1082" si="832">SUM(D1132,D1183,D1235)</f>
        <v>0</v>
      </c>
      <c r="E1082" s="24">
        <f t="shared" si="832"/>
        <v>0</v>
      </c>
      <c r="F1082" s="24">
        <f t="shared" si="832"/>
        <v>0</v>
      </c>
      <c r="G1082" s="24">
        <f t="shared" si="832"/>
        <v>0</v>
      </c>
      <c r="H1082" s="25">
        <f t="shared" si="832"/>
        <v>0</v>
      </c>
      <c r="I1082" s="3">
        <f t="shared" si="805"/>
        <v>0</v>
      </c>
    </row>
    <row r="1083" spans="1:9" s="2" customFormat="1" hidden="1" x14ac:dyDescent="0.2">
      <c r="A1083" s="20" t="s">
        <v>38</v>
      </c>
      <c r="B1083" s="61" t="s">
        <v>46</v>
      </c>
      <c r="C1083" s="21">
        <v>0</v>
      </c>
      <c r="D1083" s="21">
        <f t="shared" ref="D1083" si="833">SUM(D1133,D1184,D1236)</f>
        <v>0</v>
      </c>
      <c r="E1083" s="21">
        <f t="shared" ref="E1083:E1085" si="834">C1083+D1083</f>
        <v>0</v>
      </c>
      <c r="F1083" s="21">
        <f t="shared" ref="F1083:H1083" si="835">SUM(F1133,F1184,F1236)</f>
        <v>0</v>
      </c>
      <c r="G1083" s="21">
        <f t="shared" si="835"/>
        <v>0</v>
      </c>
      <c r="H1083" s="22">
        <f t="shared" si="835"/>
        <v>0</v>
      </c>
      <c r="I1083" s="3">
        <f t="shared" si="805"/>
        <v>0</v>
      </c>
    </row>
    <row r="1084" spans="1:9" s="2" customFormat="1" hidden="1" x14ac:dyDescent="0.2">
      <c r="A1084" s="20" t="s">
        <v>40</v>
      </c>
      <c r="B1084" s="61" t="s">
        <v>47</v>
      </c>
      <c r="C1084" s="21">
        <v>0</v>
      </c>
      <c r="D1084" s="21">
        <f t="shared" ref="D1084" si="836">SUM(D1134,D1185,D1237)</f>
        <v>0</v>
      </c>
      <c r="E1084" s="21">
        <f t="shared" si="834"/>
        <v>0</v>
      </c>
      <c r="F1084" s="21">
        <f t="shared" ref="F1084:H1084" si="837">SUM(F1134,F1185,F1237)</f>
        <v>0</v>
      </c>
      <c r="G1084" s="21">
        <f t="shared" si="837"/>
        <v>0</v>
      </c>
      <c r="H1084" s="22">
        <f t="shared" si="837"/>
        <v>0</v>
      </c>
      <c r="I1084" s="3">
        <f t="shared" si="805"/>
        <v>0</v>
      </c>
    </row>
    <row r="1085" spans="1:9" s="2" customFormat="1" hidden="1" x14ac:dyDescent="0.2">
      <c r="A1085" s="20" t="s">
        <v>42</v>
      </c>
      <c r="B1085" s="61" t="s">
        <v>48</v>
      </c>
      <c r="C1085" s="21">
        <v>0</v>
      </c>
      <c r="D1085" s="21">
        <f t="shared" ref="D1085" si="838">SUM(D1135,D1186,D1238)</f>
        <v>0</v>
      </c>
      <c r="E1085" s="21">
        <f t="shared" si="834"/>
        <v>0</v>
      </c>
      <c r="F1085" s="21">
        <f t="shared" ref="F1085:H1085" si="839">SUM(F1135,F1186,F1238)</f>
        <v>0</v>
      </c>
      <c r="G1085" s="21">
        <f t="shared" si="839"/>
        <v>0</v>
      </c>
      <c r="H1085" s="22">
        <f t="shared" si="839"/>
        <v>0</v>
      </c>
      <c r="I1085" s="3">
        <f t="shared" si="805"/>
        <v>0</v>
      </c>
    </row>
    <row r="1086" spans="1:9" s="2" customFormat="1" hidden="1" x14ac:dyDescent="0.2">
      <c r="A1086" s="31" t="s">
        <v>49</v>
      </c>
      <c r="B1086" s="63" t="s">
        <v>50</v>
      </c>
      <c r="C1086" s="24">
        <v>0</v>
      </c>
      <c r="D1086" s="24">
        <f t="shared" ref="D1086:H1086" si="840">SUM(D1090,D1091,D1092)</f>
        <v>0</v>
      </c>
      <c r="E1086" s="24">
        <f t="shared" si="840"/>
        <v>0</v>
      </c>
      <c r="F1086" s="24">
        <f t="shared" si="840"/>
        <v>0</v>
      </c>
      <c r="G1086" s="24">
        <f t="shared" si="840"/>
        <v>0</v>
      </c>
      <c r="H1086" s="25">
        <f t="shared" si="840"/>
        <v>0</v>
      </c>
      <c r="I1086" s="3">
        <f t="shared" si="805"/>
        <v>0</v>
      </c>
    </row>
    <row r="1087" spans="1:9" s="2" customFormat="1" hidden="1" x14ac:dyDescent="0.2">
      <c r="A1087" s="82" t="s">
        <v>1</v>
      </c>
      <c r="B1087" s="63"/>
      <c r="C1087" s="24"/>
      <c r="D1087" s="24"/>
      <c r="E1087" s="24"/>
      <c r="F1087" s="24"/>
      <c r="G1087" s="24"/>
      <c r="H1087" s="25"/>
      <c r="I1087" s="3">
        <f t="shared" si="805"/>
        <v>0</v>
      </c>
    </row>
    <row r="1088" spans="1:9" s="2" customFormat="1" hidden="1" x14ac:dyDescent="0.2">
      <c r="A1088" s="32" t="s">
        <v>36</v>
      </c>
      <c r="B1088" s="59"/>
      <c r="C1088" s="24">
        <v>0</v>
      </c>
      <c r="D1088" s="24">
        <f t="shared" ref="D1088:H1088" si="841">D1090+D1091+D1092-D1089</f>
        <v>0</v>
      </c>
      <c r="E1088" s="24">
        <f t="shared" si="841"/>
        <v>0</v>
      </c>
      <c r="F1088" s="24">
        <f t="shared" si="841"/>
        <v>0</v>
      </c>
      <c r="G1088" s="24">
        <f t="shared" si="841"/>
        <v>0</v>
      </c>
      <c r="H1088" s="25">
        <f t="shared" si="841"/>
        <v>0</v>
      </c>
      <c r="I1088" s="3">
        <f t="shared" si="805"/>
        <v>0</v>
      </c>
    </row>
    <row r="1089" spans="1:11" s="2" customFormat="1" hidden="1" x14ac:dyDescent="0.2">
      <c r="A1089" s="32" t="s">
        <v>37</v>
      </c>
      <c r="B1089" s="59"/>
      <c r="C1089" s="24">
        <v>0</v>
      </c>
      <c r="D1089" s="24">
        <f t="shared" ref="D1089:H1089" si="842">SUM(D1139,D1190,D1242)</f>
        <v>0</v>
      </c>
      <c r="E1089" s="24">
        <f t="shared" si="842"/>
        <v>0</v>
      </c>
      <c r="F1089" s="24">
        <f t="shared" si="842"/>
        <v>0</v>
      </c>
      <c r="G1089" s="24">
        <f t="shared" si="842"/>
        <v>0</v>
      </c>
      <c r="H1089" s="25">
        <f t="shared" si="842"/>
        <v>0</v>
      </c>
      <c r="I1089" s="3">
        <f t="shared" si="805"/>
        <v>0</v>
      </c>
    </row>
    <row r="1090" spans="1:11" s="2" customFormat="1" hidden="1" x14ac:dyDescent="0.2">
      <c r="A1090" s="20" t="s">
        <v>38</v>
      </c>
      <c r="B1090" s="61" t="s">
        <v>51</v>
      </c>
      <c r="C1090" s="21">
        <v>0</v>
      </c>
      <c r="D1090" s="21">
        <f t="shared" ref="D1090" si="843">SUM(D1140,D1191,D1243)</f>
        <v>0</v>
      </c>
      <c r="E1090" s="21">
        <f t="shared" ref="E1090:E1092" si="844">C1090+D1090</f>
        <v>0</v>
      </c>
      <c r="F1090" s="21">
        <f t="shared" ref="F1090:H1090" si="845">SUM(F1140,F1191,F1243)</f>
        <v>0</v>
      </c>
      <c r="G1090" s="21">
        <f t="shared" si="845"/>
        <v>0</v>
      </c>
      <c r="H1090" s="22">
        <f t="shared" si="845"/>
        <v>0</v>
      </c>
      <c r="I1090" s="3">
        <f t="shared" si="805"/>
        <v>0</v>
      </c>
    </row>
    <row r="1091" spans="1:11" s="2" customFormat="1" hidden="1" x14ac:dyDescent="0.2">
      <c r="A1091" s="20" t="s">
        <v>40</v>
      </c>
      <c r="B1091" s="61" t="s">
        <v>52</v>
      </c>
      <c r="C1091" s="21">
        <v>0</v>
      </c>
      <c r="D1091" s="21">
        <f t="shared" ref="D1091" si="846">SUM(D1141,D1192,D1244)</f>
        <v>0</v>
      </c>
      <c r="E1091" s="21">
        <f t="shared" si="844"/>
        <v>0</v>
      </c>
      <c r="F1091" s="21">
        <f t="shared" ref="F1091:H1091" si="847">SUM(F1141,F1192,F1244)</f>
        <v>0</v>
      </c>
      <c r="G1091" s="21">
        <f t="shared" si="847"/>
        <v>0</v>
      </c>
      <c r="H1091" s="22">
        <f t="shared" si="847"/>
        <v>0</v>
      </c>
      <c r="I1091" s="3">
        <f t="shared" si="805"/>
        <v>0</v>
      </c>
    </row>
    <row r="1092" spans="1:11" s="2" customFormat="1" hidden="1" x14ac:dyDescent="0.2">
      <c r="A1092" s="20" t="s">
        <v>42</v>
      </c>
      <c r="B1092" s="61" t="s">
        <v>53</v>
      </c>
      <c r="C1092" s="21">
        <v>0</v>
      </c>
      <c r="D1092" s="21">
        <f t="shared" ref="D1092" si="848">SUM(D1142,D1193,D1245)</f>
        <v>0</v>
      </c>
      <c r="E1092" s="21">
        <f t="shared" si="844"/>
        <v>0</v>
      </c>
      <c r="F1092" s="21">
        <f t="shared" ref="F1092:H1092" si="849">SUM(F1142,F1193,F1245)</f>
        <v>0</v>
      </c>
      <c r="G1092" s="21">
        <f t="shared" si="849"/>
        <v>0</v>
      </c>
      <c r="H1092" s="22">
        <f t="shared" si="849"/>
        <v>0</v>
      </c>
      <c r="I1092" s="3">
        <f t="shared" si="805"/>
        <v>0</v>
      </c>
    </row>
    <row r="1093" spans="1:11" s="2" customFormat="1" hidden="1" x14ac:dyDescent="0.2">
      <c r="A1093" s="83"/>
      <c r="B1093" s="95"/>
      <c r="C1093" s="21"/>
      <c r="D1093" s="21"/>
      <c r="E1093" s="21"/>
      <c r="F1093" s="21"/>
      <c r="G1093" s="21"/>
      <c r="H1093" s="22"/>
      <c r="I1093" s="3">
        <f t="shared" si="805"/>
        <v>0</v>
      </c>
    </row>
    <row r="1094" spans="1:11" s="2" customFormat="1" hidden="1" x14ac:dyDescent="0.2">
      <c r="A1094" s="26" t="s">
        <v>54</v>
      </c>
      <c r="B1094" s="63" t="s">
        <v>55</v>
      </c>
      <c r="C1094" s="24">
        <v>0</v>
      </c>
      <c r="D1094" s="24">
        <f>SUM(D1144,D1195,D1247)</f>
        <v>0</v>
      </c>
      <c r="E1094" s="24">
        <f>C1094+D1094</f>
        <v>0</v>
      </c>
      <c r="F1094" s="24">
        <f>SUM(F1144,F1195,F1247)</f>
        <v>0</v>
      </c>
      <c r="G1094" s="24">
        <f>SUM(G1144,G1195,G1247)</f>
        <v>0</v>
      </c>
      <c r="H1094" s="25">
        <f>SUM(H1144,H1195,H1247)</f>
        <v>0</v>
      </c>
      <c r="I1094" s="3">
        <f t="shared" si="805"/>
        <v>0</v>
      </c>
    </row>
    <row r="1095" spans="1:11" s="2" customFormat="1" hidden="1" x14ac:dyDescent="0.2">
      <c r="A1095" s="81"/>
      <c r="B1095" s="95"/>
      <c r="C1095" s="21"/>
      <c r="D1095" s="21"/>
      <c r="E1095" s="21"/>
      <c r="F1095" s="21"/>
      <c r="G1095" s="21"/>
      <c r="H1095" s="22"/>
      <c r="I1095" s="3">
        <f t="shared" si="805"/>
        <v>0</v>
      </c>
    </row>
    <row r="1096" spans="1:11" s="142" customFormat="1" x14ac:dyDescent="0.2">
      <c r="A1096" s="152" t="s">
        <v>122</v>
      </c>
      <c r="B1096" s="153"/>
      <c r="C1096" s="154">
        <f t="shared" ref="C1096:H1096" si="850">C1097</f>
        <v>311.3</v>
      </c>
      <c r="D1096" s="154">
        <f t="shared" si="850"/>
        <v>0</v>
      </c>
      <c r="E1096" s="154">
        <f t="shared" si="850"/>
        <v>311.3</v>
      </c>
      <c r="F1096" s="154">
        <f t="shared" si="850"/>
        <v>16257.900000000001</v>
      </c>
      <c r="G1096" s="154">
        <f t="shared" si="850"/>
        <v>0</v>
      </c>
      <c r="H1096" s="155">
        <f t="shared" si="850"/>
        <v>0</v>
      </c>
      <c r="I1096" s="119">
        <f t="shared" si="805"/>
        <v>16569.2</v>
      </c>
    </row>
    <row r="1097" spans="1:11" s="161" customFormat="1" x14ac:dyDescent="0.2">
      <c r="A1097" s="156" t="s">
        <v>61</v>
      </c>
      <c r="B1097" s="157"/>
      <c r="C1097" s="168">
        <f t="shared" ref="C1097:H1097" si="851">SUM(C1098,C1099,C1100,C1104)</f>
        <v>311.3</v>
      </c>
      <c r="D1097" s="168">
        <f t="shared" si="851"/>
        <v>0</v>
      </c>
      <c r="E1097" s="168">
        <f t="shared" si="851"/>
        <v>311.3</v>
      </c>
      <c r="F1097" s="168">
        <f t="shared" si="851"/>
        <v>16257.900000000001</v>
      </c>
      <c r="G1097" s="168">
        <f t="shared" si="851"/>
        <v>0</v>
      </c>
      <c r="H1097" s="169">
        <f t="shared" si="851"/>
        <v>0</v>
      </c>
      <c r="I1097" s="119">
        <f t="shared" si="805"/>
        <v>16569.2</v>
      </c>
    </row>
    <row r="1098" spans="1:11" x14ac:dyDescent="0.2">
      <c r="A1098" s="20" t="s">
        <v>6</v>
      </c>
      <c r="B1098" s="48"/>
      <c r="C1098" s="101">
        <v>1.3</v>
      </c>
      <c r="D1098" s="101"/>
      <c r="E1098" s="101">
        <f>SUM(C1098,D1098)</f>
        <v>1.3</v>
      </c>
      <c r="F1098" s="101"/>
      <c r="G1098" s="101"/>
      <c r="H1098" s="143"/>
      <c r="I1098" s="119">
        <f t="shared" si="805"/>
        <v>1.3</v>
      </c>
      <c r="K1098" s="117">
        <v>0.50529999999999997</v>
      </c>
    </row>
    <row r="1099" spans="1:11" s="2" customFormat="1" hidden="1" x14ac:dyDescent="0.2">
      <c r="A1099" s="20" t="s">
        <v>7</v>
      </c>
      <c r="B1099" s="94"/>
      <c r="C1099" s="21">
        <v>0</v>
      </c>
      <c r="D1099" s="21"/>
      <c r="E1099" s="21">
        <f t="shared" ref="E1099" si="852">SUM(C1099,D1099)</f>
        <v>0</v>
      </c>
      <c r="F1099" s="21"/>
      <c r="G1099" s="21"/>
      <c r="H1099" s="22"/>
      <c r="I1099" s="3">
        <f t="shared" si="805"/>
        <v>0</v>
      </c>
    </row>
    <row r="1100" spans="1:11" x14ac:dyDescent="0.2">
      <c r="A1100" s="23" t="s">
        <v>111</v>
      </c>
      <c r="B1100" s="49" t="s">
        <v>103</v>
      </c>
      <c r="C1100" s="24">
        <f>SUM(C1101:C1103)</f>
        <v>310</v>
      </c>
      <c r="D1100" s="24">
        <f>SUM(D1101:D1103)</f>
        <v>0</v>
      </c>
      <c r="E1100" s="24">
        <f>SUM(C1100,D1100)</f>
        <v>310</v>
      </c>
      <c r="F1100" s="24">
        <f t="shared" ref="F1100:H1100" si="853">SUM(F1101:F1103)</f>
        <v>16257.900000000001</v>
      </c>
      <c r="G1100" s="24">
        <f t="shared" si="853"/>
        <v>0</v>
      </c>
      <c r="H1100" s="25">
        <f t="shared" si="853"/>
        <v>0</v>
      </c>
      <c r="I1100" s="119">
        <f t="shared" si="805"/>
        <v>16567.900000000001</v>
      </c>
    </row>
    <row r="1101" spans="1:11" x14ac:dyDescent="0.2">
      <c r="A1101" s="109" t="s">
        <v>104</v>
      </c>
      <c r="B1101" s="48" t="s">
        <v>105</v>
      </c>
      <c r="C1101" s="101">
        <f>ROUND(310*J1101,1)</f>
        <v>260.5</v>
      </c>
      <c r="D1101" s="101"/>
      <c r="E1101" s="101">
        <f t="shared" ref="E1101:E1103" si="854">SUM(C1101,D1101)</f>
        <v>260.5</v>
      </c>
      <c r="F1101" s="101">
        <f>ROUND(16257.9*J1101,1)</f>
        <v>13662.1</v>
      </c>
      <c r="G1101" s="101"/>
      <c r="H1101" s="143"/>
      <c r="I1101" s="119">
        <f t="shared" si="805"/>
        <v>13922.6</v>
      </c>
      <c r="J1101" s="117">
        <f>100/119</f>
        <v>0.84033613445378152</v>
      </c>
    </row>
    <row r="1102" spans="1:11" s="2" customFormat="1" hidden="1" x14ac:dyDescent="0.2">
      <c r="A1102" s="109" t="s">
        <v>106</v>
      </c>
      <c r="B1102" s="48" t="s">
        <v>107</v>
      </c>
      <c r="C1102" s="21"/>
      <c r="D1102" s="21"/>
      <c r="E1102" s="21">
        <f t="shared" si="854"/>
        <v>0</v>
      </c>
      <c r="F1102" s="21"/>
      <c r="G1102" s="21"/>
      <c r="H1102" s="22"/>
      <c r="I1102" s="3">
        <f t="shared" si="805"/>
        <v>0</v>
      </c>
    </row>
    <row r="1103" spans="1:11" x14ac:dyDescent="0.2">
      <c r="A1103" s="109" t="s">
        <v>108</v>
      </c>
      <c r="B1103" s="48" t="s">
        <v>109</v>
      </c>
      <c r="C1103" s="101">
        <f>ROUND(310*J1103,1)</f>
        <v>49.5</v>
      </c>
      <c r="D1103" s="101"/>
      <c r="E1103" s="101">
        <f t="shared" si="854"/>
        <v>49.5</v>
      </c>
      <c r="F1103" s="101">
        <f>ROUND(16257.9*J1103,1)</f>
        <v>2595.8000000000002</v>
      </c>
      <c r="G1103" s="101"/>
      <c r="H1103" s="143"/>
      <c r="I1103" s="119">
        <f t="shared" si="805"/>
        <v>2645.3</v>
      </c>
      <c r="J1103" s="117">
        <f>19/119</f>
        <v>0.15966386554621848</v>
      </c>
    </row>
    <row r="1104" spans="1:11" s="2" customFormat="1" ht="25.5" hidden="1" x14ac:dyDescent="0.2">
      <c r="A1104" s="23" t="s">
        <v>9</v>
      </c>
      <c r="B1104" s="49" t="s">
        <v>10</v>
      </c>
      <c r="C1104" s="24">
        <f t="shared" ref="C1104:H1104" si="855">SUM(C1105,C1109,C1113)</f>
        <v>0</v>
      </c>
      <c r="D1104" s="24">
        <f t="shared" si="855"/>
        <v>0</v>
      </c>
      <c r="E1104" s="24">
        <f t="shared" si="855"/>
        <v>0</v>
      </c>
      <c r="F1104" s="24">
        <f t="shared" si="855"/>
        <v>0</v>
      </c>
      <c r="G1104" s="24">
        <f t="shared" si="855"/>
        <v>0</v>
      </c>
      <c r="H1104" s="25">
        <f t="shared" si="855"/>
        <v>0</v>
      </c>
      <c r="I1104" s="3">
        <f t="shared" si="805"/>
        <v>0</v>
      </c>
    </row>
    <row r="1105" spans="1:12" s="2" customFormat="1" hidden="1" x14ac:dyDescent="0.2">
      <c r="A1105" s="26" t="s">
        <v>11</v>
      </c>
      <c r="B1105" s="50" t="s">
        <v>12</v>
      </c>
      <c r="C1105" s="24">
        <v>0</v>
      </c>
      <c r="D1105" s="24">
        <f t="shared" ref="D1105:H1105" si="856">SUM(D1106:D1108)</f>
        <v>0</v>
      </c>
      <c r="E1105" s="24">
        <f t="shared" si="856"/>
        <v>0</v>
      </c>
      <c r="F1105" s="24">
        <f t="shared" si="856"/>
        <v>0</v>
      </c>
      <c r="G1105" s="24">
        <f t="shared" si="856"/>
        <v>0</v>
      </c>
      <c r="H1105" s="25">
        <f t="shared" si="856"/>
        <v>0</v>
      </c>
      <c r="I1105" s="3">
        <f t="shared" si="805"/>
        <v>0</v>
      </c>
      <c r="K1105" s="2">
        <v>0.42909999999999998</v>
      </c>
      <c r="L1105" s="2">
        <f>K1105/(K1100+K1105)</f>
        <v>1</v>
      </c>
    </row>
    <row r="1106" spans="1:12" s="2" customFormat="1" hidden="1" x14ac:dyDescent="0.2">
      <c r="A1106" s="27" t="s">
        <v>13</v>
      </c>
      <c r="B1106" s="51" t="s">
        <v>14</v>
      </c>
      <c r="C1106" s="21">
        <v>0</v>
      </c>
      <c r="D1106" s="21"/>
      <c r="E1106" s="21">
        <f t="shared" ref="E1106:E1108" si="857">SUM(C1106,D1106)</f>
        <v>0</v>
      </c>
      <c r="F1106" s="21"/>
      <c r="G1106" s="21"/>
      <c r="H1106" s="22"/>
      <c r="I1106" s="3">
        <f t="shared" si="805"/>
        <v>0</v>
      </c>
    </row>
    <row r="1107" spans="1:12" s="2" customFormat="1" hidden="1" x14ac:dyDescent="0.2">
      <c r="A1107" s="27" t="s">
        <v>15</v>
      </c>
      <c r="B1107" s="52" t="s">
        <v>16</v>
      </c>
      <c r="C1107" s="21">
        <v>0</v>
      </c>
      <c r="D1107" s="21"/>
      <c r="E1107" s="21">
        <f t="shared" si="857"/>
        <v>0</v>
      </c>
      <c r="F1107" s="21"/>
      <c r="G1107" s="21"/>
      <c r="H1107" s="22"/>
      <c r="I1107" s="3">
        <f t="shared" si="805"/>
        <v>0</v>
      </c>
    </row>
    <row r="1108" spans="1:12" s="2" customFormat="1" hidden="1" x14ac:dyDescent="0.2">
      <c r="A1108" s="27" t="s">
        <v>17</v>
      </c>
      <c r="B1108" s="52" t="s">
        <v>18</v>
      </c>
      <c r="C1108" s="21">
        <v>0</v>
      </c>
      <c r="D1108" s="21"/>
      <c r="E1108" s="21">
        <f t="shared" si="857"/>
        <v>0</v>
      </c>
      <c r="F1108" s="21"/>
      <c r="G1108" s="21"/>
      <c r="H1108" s="22"/>
      <c r="I1108" s="3">
        <f t="shared" si="805"/>
        <v>0</v>
      </c>
    </row>
    <row r="1109" spans="1:12" s="2" customFormat="1" hidden="1" x14ac:dyDescent="0.2">
      <c r="A1109" s="26" t="s">
        <v>19</v>
      </c>
      <c r="B1109" s="53" t="s">
        <v>20</v>
      </c>
      <c r="C1109" s="24">
        <f t="shared" ref="C1109" si="858">SUM(C1110:C1112)</f>
        <v>0</v>
      </c>
      <c r="D1109" s="24">
        <f t="shared" ref="D1109:H1109" si="859">SUM(D1110:D1112)</f>
        <v>0</v>
      </c>
      <c r="E1109" s="24">
        <f t="shared" si="859"/>
        <v>0</v>
      </c>
      <c r="F1109" s="24">
        <f t="shared" si="859"/>
        <v>0</v>
      </c>
      <c r="G1109" s="24">
        <f t="shared" si="859"/>
        <v>0</v>
      </c>
      <c r="H1109" s="25">
        <f t="shared" si="859"/>
        <v>0</v>
      </c>
      <c r="I1109" s="3">
        <f t="shared" si="805"/>
        <v>0</v>
      </c>
    </row>
    <row r="1110" spans="1:12" s="2" customFormat="1" hidden="1" x14ac:dyDescent="0.2">
      <c r="A1110" s="27" t="s">
        <v>13</v>
      </c>
      <c r="B1110" s="52" t="s">
        <v>21</v>
      </c>
      <c r="C1110" s="21"/>
      <c r="D1110" s="21"/>
      <c r="E1110" s="21">
        <f t="shared" ref="E1110:E1112" si="860">SUM(C1110,D1110)</f>
        <v>0</v>
      </c>
      <c r="F1110" s="21"/>
      <c r="G1110" s="21"/>
      <c r="H1110" s="22"/>
      <c r="I1110" s="3">
        <f t="shared" si="805"/>
        <v>0</v>
      </c>
    </row>
    <row r="1111" spans="1:12" s="2" customFormat="1" hidden="1" x14ac:dyDescent="0.2">
      <c r="A1111" s="27" t="s">
        <v>15</v>
      </c>
      <c r="B1111" s="52" t="s">
        <v>22</v>
      </c>
      <c r="C1111" s="21">
        <v>0</v>
      </c>
      <c r="D1111" s="21"/>
      <c r="E1111" s="21">
        <f t="shared" si="860"/>
        <v>0</v>
      </c>
      <c r="F1111" s="21"/>
      <c r="G1111" s="21"/>
      <c r="H1111" s="22"/>
      <c r="I1111" s="3">
        <f t="shared" si="805"/>
        <v>0</v>
      </c>
    </row>
    <row r="1112" spans="1:12" s="2" customFormat="1" hidden="1" x14ac:dyDescent="0.2">
      <c r="A1112" s="27" t="s">
        <v>17</v>
      </c>
      <c r="B1112" s="52" t="s">
        <v>23</v>
      </c>
      <c r="C1112" s="21">
        <v>0</v>
      </c>
      <c r="D1112" s="21"/>
      <c r="E1112" s="21">
        <f t="shared" si="860"/>
        <v>0</v>
      </c>
      <c r="F1112" s="21"/>
      <c r="G1112" s="21"/>
      <c r="H1112" s="22"/>
      <c r="I1112" s="3">
        <f t="shared" si="805"/>
        <v>0</v>
      </c>
    </row>
    <row r="1113" spans="1:12" s="2" customFormat="1" hidden="1" x14ac:dyDescent="0.2">
      <c r="A1113" s="26" t="s">
        <v>24</v>
      </c>
      <c r="B1113" s="53" t="s">
        <v>25</v>
      </c>
      <c r="C1113" s="24">
        <v>0</v>
      </c>
      <c r="D1113" s="24">
        <f t="shared" ref="D1113:H1113" si="861">SUM(D1114:D1116)</f>
        <v>0</v>
      </c>
      <c r="E1113" s="24">
        <f t="shared" si="861"/>
        <v>0</v>
      </c>
      <c r="F1113" s="24">
        <f t="shared" si="861"/>
        <v>0</v>
      </c>
      <c r="G1113" s="24">
        <f t="shared" si="861"/>
        <v>0</v>
      </c>
      <c r="H1113" s="25">
        <f t="shared" si="861"/>
        <v>0</v>
      </c>
      <c r="I1113" s="3">
        <f t="shared" si="805"/>
        <v>0</v>
      </c>
    </row>
    <row r="1114" spans="1:12" s="2" customFormat="1" hidden="1" x14ac:dyDescent="0.2">
      <c r="A1114" s="27" t="s">
        <v>13</v>
      </c>
      <c r="B1114" s="52" t="s">
        <v>26</v>
      </c>
      <c r="C1114" s="21">
        <v>0</v>
      </c>
      <c r="D1114" s="21"/>
      <c r="E1114" s="21">
        <f t="shared" ref="E1114:E1116" si="862">SUM(C1114,D1114)</f>
        <v>0</v>
      </c>
      <c r="F1114" s="21"/>
      <c r="G1114" s="21"/>
      <c r="H1114" s="22"/>
      <c r="I1114" s="3">
        <f t="shared" si="805"/>
        <v>0</v>
      </c>
    </row>
    <row r="1115" spans="1:12" s="2" customFormat="1" hidden="1" x14ac:dyDescent="0.2">
      <c r="A1115" s="27" t="s">
        <v>15</v>
      </c>
      <c r="B1115" s="52" t="s">
        <v>27</v>
      </c>
      <c r="C1115" s="21">
        <v>0</v>
      </c>
      <c r="D1115" s="21"/>
      <c r="E1115" s="21">
        <f t="shared" si="862"/>
        <v>0</v>
      </c>
      <c r="F1115" s="21"/>
      <c r="G1115" s="21"/>
      <c r="H1115" s="22"/>
      <c r="I1115" s="3">
        <f t="shared" si="805"/>
        <v>0</v>
      </c>
    </row>
    <row r="1116" spans="1:12" s="2" customFormat="1" hidden="1" x14ac:dyDescent="0.2">
      <c r="A1116" s="27" t="s">
        <v>17</v>
      </c>
      <c r="B1116" s="52" t="s">
        <v>28</v>
      </c>
      <c r="C1116" s="21">
        <v>0</v>
      </c>
      <c r="D1116" s="21"/>
      <c r="E1116" s="21">
        <f t="shared" si="862"/>
        <v>0</v>
      </c>
      <c r="F1116" s="21"/>
      <c r="G1116" s="21"/>
      <c r="H1116" s="22"/>
      <c r="I1116" s="3">
        <f t="shared" si="805"/>
        <v>0</v>
      </c>
    </row>
    <row r="1117" spans="1:12" s="161" customFormat="1" x14ac:dyDescent="0.2">
      <c r="A1117" s="156" t="s">
        <v>0</v>
      </c>
      <c r="B1117" s="157"/>
      <c r="C1117" s="158">
        <f t="shared" ref="C1117:H1117" si="863">SUM(C1118,C1121,C1144)</f>
        <v>311.3</v>
      </c>
      <c r="D1117" s="158">
        <f t="shared" si="863"/>
        <v>0</v>
      </c>
      <c r="E1117" s="158">
        <f t="shared" si="863"/>
        <v>311.3</v>
      </c>
      <c r="F1117" s="158">
        <f t="shared" si="863"/>
        <v>16257.900000000001</v>
      </c>
      <c r="G1117" s="158">
        <f t="shared" si="863"/>
        <v>0</v>
      </c>
      <c r="H1117" s="159">
        <f t="shared" si="863"/>
        <v>0</v>
      </c>
      <c r="I1117" s="119">
        <f t="shared" si="805"/>
        <v>16569.2</v>
      </c>
    </row>
    <row r="1118" spans="1:12" s="2" customFormat="1" hidden="1" x14ac:dyDescent="0.2">
      <c r="A1118" s="31" t="s">
        <v>30</v>
      </c>
      <c r="B1118" s="55">
        <v>20</v>
      </c>
      <c r="C1118" s="24">
        <v>0</v>
      </c>
      <c r="D1118" s="24">
        <f t="shared" ref="D1118:H1118" si="864">SUM(D1119)</f>
        <v>0</v>
      </c>
      <c r="E1118" s="24">
        <f t="shared" si="864"/>
        <v>0</v>
      </c>
      <c r="F1118" s="24">
        <f t="shared" si="864"/>
        <v>0</v>
      </c>
      <c r="G1118" s="24">
        <f t="shared" si="864"/>
        <v>0</v>
      </c>
      <c r="H1118" s="25">
        <f t="shared" si="864"/>
        <v>0</v>
      </c>
      <c r="I1118" s="3">
        <f t="shared" si="805"/>
        <v>0</v>
      </c>
    </row>
    <row r="1119" spans="1:12" s="2" customFormat="1" hidden="1" x14ac:dyDescent="0.2">
      <c r="A1119" s="27" t="s">
        <v>31</v>
      </c>
      <c r="B1119" s="56" t="s">
        <v>32</v>
      </c>
      <c r="C1119" s="21">
        <v>0</v>
      </c>
      <c r="D1119" s="21"/>
      <c r="E1119" s="21">
        <f>C1119+D1119</f>
        <v>0</v>
      </c>
      <c r="F1119" s="21"/>
      <c r="G1119" s="21"/>
      <c r="H1119" s="22"/>
      <c r="I1119" s="3">
        <f t="shared" si="805"/>
        <v>0</v>
      </c>
    </row>
    <row r="1120" spans="1:12" s="2" customFormat="1" hidden="1" x14ac:dyDescent="0.2">
      <c r="A1120" s="27"/>
      <c r="B1120" s="51"/>
      <c r="C1120" s="21"/>
      <c r="D1120" s="21"/>
      <c r="E1120" s="21"/>
      <c r="F1120" s="21"/>
      <c r="G1120" s="21"/>
      <c r="H1120" s="22"/>
      <c r="I1120" s="3">
        <f t="shared" si="805"/>
        <v>0</v>
      </c>
    </row>
    <row r="1121" spans="1:10" ht="25.5" x14ac:dyDescent="0.2">
      <c r="A1121" s="110" t="s">
        <v>112</v>
      </c>
      <c r="B1121" s="57">
        <v>60</v>
      </c>
      <c r="C1121" s="24">
        <f t="shared" ref="C1121:D1121" si="865">SUM(C1122,C1129,C1136)</f>
        <v>311.3</v>
      </c>
      <c r="D1121" s="24">
        <f t="shared" si="865"/>
        <v>0</v>
      </c>
      <c r="E1121" s="24">
        <f t="shared" ref="E1121:H1121" si="866">SUM(E1122,E1129,E1136)</f>
        <v>311.3</v>
      </c>
      <c r="F1121" s="24">
        <f t="shared" si="866"/>
        <v>16257.900000000001</v>
      </c>
      <c r="G1121" s="24">
        <f t="shared" si="866"/>
        <v>0</v>
      </c>
      <c r="H1121" s="25">
        <f t="shared" si="866"/>
        <v>0</v>
      </c>
      <c r="I1121" s="119">
        <f t="shared" si="805"/>
        <v>16569.2</v>
      </c>
    </row>
    <row r="1122" spans="1:10" ht="25.5" x14ac:dyDescent="0.2">
      <c r="A1122" s="31" t="s">
        <v>113</v>
      </c>
      <c r="B1122" s="58" t="s">
        <v>118</v>
      </c>
      <c r="C1122" s="24">
        <f t="shared" ref="C1122:D1122" si="867">SUM(C1126,C1127,C1128)</f>
        <v>311.3</v>
      </c>
      <c r="D1122" s="24">
        <f t="shared" si="867"/>
        <v>0</v>
      </c>
      <c r="E1122" s="24">
        <f t="shared" ref="E1122:H1122" si="868">SUM(E1126,E1127,E1128)</f>
        <v>311.3</v>
      </c>
      <c r="F1122" s="24">
        <f t="shared" si="868"/>
        <v>16257.900000000001</v>
      </c>
      <c r="G1122" s="24">
        <f t="shared" si="868"/>
        <v>0</v>
      </c>
      <c r="H1122" s="25">
        <f t="shared" si="868"/>
        <v>0</v>
      </c>
      <c r="I1122" s="119">
        <f t="shared" si="805"/>
        <v>16569.2</v>
      </c>
    </row>
    <row r="1123" spans="1:10" s="2" customFormat="1" hidden="1" x14ac:dyDescent="0.2">
      <c r="A1123" s="32" t="s">
        <v>1</v>
      </c>
      <c r="B1123" s="59"/>
      <c r="C1123" s="24"/>
      <c r="D1123" s="24"/>
      <c r="E1123" s="24"/>
      <c r="F1123" s="24"/>
      <c r="G1123" s="24"/>
      <c r="H1123" s="25"/>
      <c r="I1123" s="3">
        <f t="shared" si="805"/>
        <v>0</v>
      </c>
    </row>
    <row r="1124" spans="1:10" s="2" customFormat="1" hidden="1" x14ac:dyDescent="0.2">
      <c r="A1124" s="32" t="s">
        <v>36</v>
      </c>
      <c r="B1124" s="59"/>
      <c r="C1124" s="111">
        <f t="shared" ref="C1124:D1124" si="869">C1126+C1127+C1128-C1125</f>
        <v>0</v>
      </c>
      <c r="D1124" s="111">
        <f t="shared" si="869"/>
        <v>0</v>
      </c>
      <c r="E1124" s="111">
        <f t="shared" ref="E1124:H1124" si="870">E1126+E1127+E1128-E1125</f>
        <v>0</v>
      </c>
      <c r="F1124" s="111">
        <f t="shared" si="870"/>
        <v>0</v>
      </c>
      <c r="G1124" s="111">
        <f t="shared" si="870"/>
        <v>0</v>
      </c>
      <c r="H1124" s="112">
        <f t="shared" si="870"/>
        <v>0</v>
      </c>
      <c r="I1124" s="3">
        <f t="shared" si="805"/>
        <v>0</v>
      </c>
    </row>
    <row r="1125" spans="1:10" x14ac:dyDescent="0.2">
      <c r="A1125" s="32" t="s">
        <v>37</v>
      </c>
      <c r="B1125" s="59"/>
      <c r="C1125" s="24">
        <v>311.3</v>
      </c>
      <c r="D1125" s="24"/>
      <c r="E1125" s="24">
        <f t="shared" ref="E1125:E1128" si="871">C1125+D1125</f>
        <v>311.3</v>
      </c>
      <c r="F1125" s="24">
        <v>16257.9</v>
      </c>
      <c r="G1125" s="24"/>
      <c r="H1125" s="25"/>
      <c r="I1125" s="119">
        <f t="shared" si="805"/>
        <v>16569.2</v>
      </c>
    </row>
    <row r="1126" spans="1:10" x14ac:dyDescent="0.2">
      <c r="A1126" s="20" t="s">
        <v>114</v>
      </c>
      <c r="B1126" s="60" t="s">
        <v>115</v>
      </c>
      <c r="C1126" s="101">
        <f>ROUND(311.3*J1126,1)</f>
        <v>261.60000000000002</v>
      </c>
      <c r="D1126" s="101"/>
      <c r="E1126" s="101">
        <f t="shared" si="871"/>
        <v>261.60000000000002</v>
      </c>
      <c r="F1126" s="101">
        <f>ROUND(16257.9*J1126,1)</f>
        <v>13662.1</v>
      </c>
      <c r="G1126" s="101"/>
      <c r="H1126" s="143"/>
      <c r="I1126" s="119">
        <f t="shared" si="805"/>
        <v>13923.7</v>
      </c>
      <c r="J1126" s="117">
        <f>100/119</f>
        <v>0.84033613445378152</v>
      </c>
    </row>
    <row r="1127" spans="1:10" s="2" customFormat="1" hidden="1" x14ac:dyDescent="0.2">
      <c r="A1127" s="20" t="s">
        <v>106</v>
      </c>
      <c r="B1127" s="60" t="s">
        <v>116</v>
      </c>
      <c r="C1127" s="21"/>
      <c r="D1127" s="21"/>
      <c r="E1127" s="21">
        <f t="shared" si="871"/>
        <v>0</v>
      </c>
      <c r="F1127" s="21"/>
      <c r="G1127" s="21"/>
      <c r="H1127" s="22"/>
      <c r="I1127" s="3">
        <f t="shared" ref="I1127:I1177" si="872">SUM(E1127:H1127)</f>
        <v>0</v>
      </c>
    </row>
    <row r="1128" spans="1:10" x14ac:dyDescent="0.2">
      <c r="A1128" s="20" t="s">
        <v>108</v>
      </c>
      <c r="B1128" s="61" t="s">
        <v>117</v>
      </c>
      <c r="C1128" s="101">
        <f>ROUND(311.3*J1128,1)</f>
        <v>49.7</v>
      </c>
      <c r="D1128" s="101"/>
      <c r="E1128" s="101">
        <f t="shared" si="871"/>
        <v>49.7</v>
      </c>
      <c r="F1128" s="101">
        <f>ROUND(16257.9*J1128,1)</f>
        <v>2595.8000000000002</v>
      </c>
      <c r="G1128" s="101"/>
      <c r="H1128" s="143"/>
      <c r="I1128" s="119">
        <f t="shared" si="872"/>
        <v>2645.5</v>
      </c>
      <c r="J1128" s="117">
        <f>19/119</f>
        <v>0.15966386554621848</v>
      </c>
    </row>
    <row r="1129" spans="1:10" s="2" customFormat="1" hidden="1" x14ac:dyDescent="0.2">
      <c r="A1129" s="31" t="s">
        <v>44</v>
      </c>
      <c r="B1129" s="62" t="s">
        <v>45</v>
      </c>
      <c r="C1129" s="24">
        <v>0</v>
      </c>
      <c r="D1129" s="24">
        <f t="shared" ref="D1129:H1129" si="873">SUM(D1133,D1134,D1135)</f>
        <v>0</v>
      </c>
      <c r="E1129" s="24">
        <f t="shared" si="873"/>
        <v>0</v>
      </c>
      <c r="F1129" s="24">
        <f t="shared" si="873"/>
        <v>0</v>
      </c>
      <c r="G1129" s="24">
        <f t="shared" si="873"/>
        <v>0</v>
      </c>
      <c r="H1129" s="25">
        <f t="shared" si="873"/>
        <v>0</v>
      </c>
      <c r="I1129" s="3">
        <f t="shared" si="872"/>
        <v>0</v>
      </c>
    </row>
    <row r="1130" spans="1:10" s="2" customFormat="1" hidden="1" x14ac:dyDescent="0.2">
      <c r="A1130" s="82" t="s">
        <v>1</v>
      </c>
      <c r="B1130" s="62"/>
      <c r="C1130" s="24"/>
      <c r="D1130" s="24"/>
      <c r="E1130" s="24"/>
      <c r="F1130" s="24"/>
      <c r="G1130" s="24"/>
      <c r="H1130" s="25"/>
      <c r="I1130" s="3">
        <f t="shared" si="872"/>
        <v>0</v>
      </c>
    </row>
    <row r="1131" spans="1:10" s="2" customFormat="1" hidden="1" x14ac:dyDescent="0.2">
      <c r="A1131" s="32" t="s">
        <v>36</v>
      </c>
      <c r="B1131" s="59"/>
      <c r="C1131" s="24">
        <v>0</v>
      </c>
      <c r="D1131" s="24">
        <f t="shared" ref="D1131:H1131" si="874">D1133+D1134+D1135-D1132</f>
        <v>0</v>
      </c>
      <c r="E1131" s="24">
        <f t="shared" si="874"/>
        <v>0</v>
      </c>
      <c r="F1131" s="24">
        <f t="shared" si="874"/>
        <v>0</v>
      </c>
      <c r="G1131" s="24">
        <f t="shared" si="874"/>
        <v>0</v>
      </c>
      <c r="H1131" s="25">
        <f t="shared" si="874"/>
        <v>0</v>
      </c>
      <c r="I1131" s="3">
        <f t="shared" si="872"/>
        <v>0</v>
      </c>
    </row>
    <row r="1132" spans="1:10" s="2" customFormat="1" hidden="1" x14ac:dyDescent="0.2">
      <c r="A1132" s="32" t="s">
        <v>37</v>
      </c>
      <c r="B1132" s="59"/>
      <c r="C1132" s="24"/>
      <c r="D1132" s="24"/>
      <c r="E1132" s="24"/>
      <c r="F1132" s="24"/>
      <c r="G1132" s="24"/>
      <c r="H1132" s="25"/>
      <c r="I1132" s="3">
        <f t="shared" si="872"/>
        <v>0</v>
      </c>
    </row>
    <row r="1133" spans="1:10" s="2" customFormat="1" hidden="1" x14ac:dyDescent="0.2">
      <c r="A1133" s="20" t="s">
        <v>38</v>
      </c>
      <c r="B1133" s="61" t="s">
        <v>46</v>
      </c>
      <c r="C1133" s="21">
        <v>0</v>
      </c>
      <c r="D1133" s="21"/>
      <c r="E1133" s="21">
        <f t="shared" ref="E1133:E1135" si="875">C1133+D1133</f>
        <v>0</v>
      </c>
      <c r="F1133" s="21"/>
      <c r="G1133" s="21"/>
      <c r="H1133" s="22"/>
      <c r="I1133" s="3">
        <f t="shared" si="872"/>
        <v>0</v>
      </c>
    </row>
    <row r="1134" spans="1:10" s="2" customFormat="1" hidden="1" x14ac:dyDescent="0.2">
      <c r="A1134" s="20" t="s">
        <v>40</v>
      </c>
      <c r="B1134" s="61" t="s">
        <v>47</v>
      </c>
      <c r="C1134" s="21">
        <v>0</v>
      </c>
      <c r="D1134" s="21"/>
      <c r="E1134" s="21">
        <f t="shared" si="875"/>
        <v>0</v>
      </c>
      <c r="F1134" s="21"/>
      <c r="G1134" s="21"/>
      <c r="H1134" s="22"/>
      <c r="I1134" s="3">
        <f t="shared" si="872"/>
        <v>0</v>
      </c>
    </row>
    <row r="1135" spans="1:10" s="2" customFormat="1" hidden="1" x14ac:dyDescent="0.2">
      <c r="A1135" s="20" t="s">
        <v>42</v>
      </c>
      <c r="B1135" s="61" t="s">
        <v>48</v>
      </c>
      <c r="C1135" s="21">
        <v>0</v>
      </c>
      <c r="D1135" s="21"/>
      <c r="E1135" s="21">
        <f t="shared" si="875"/>
        <v>0</v>
      </c>
      <c r="F1135" s="21"/>
      <c r="G1135" s="21"/>
      <c r="H1135" s="22"/>
      <c r="I1135" s="3">
        <f t="shared" si="872"/>
        <v>0</v>
      </c>
    </row>
    <row r="1136" spans="1:10" s="2" customFormat="1" hidden="1" x14ac:dyDescent="0.2">
      <c r="A1136" s="31" t="s">
        <v>49</v>
      </c>
      <c r="B1136" s="63" t="s">
        <v>50</v>
      </c>
      <c r="C1136" s="24">
        <v>0</v>
      </c>
      <c r="D1136" s="24">
        <f t="shared" ref="D1136:H1136" si="876">SUM(D1140,D1141,D1142)</f>
        <v>0</v>
      </c>
      <c r="E1136" s="24">
        <f t="shared" si="876"/>
        <v>0</v>
      </c>
      <c r="F1136" s="24">
        <f t="shared" si="876"/>
        <v>0</v>
      </c>
      <c r="G1136" s="24">
        <f t="shared" si="876"/>
        <v>0</v>
      </c>
      <c r="H1136" s="25">
        <f t="shared" si="876"/>
        <v>0</v>
      </c>
      <c r="I1136" s="3">
        <f t="shared" si="872"/>
        <v>0</v>
      </c>
    </row>
    <row r="1137" spans="1:10" s="2" customFormat="1" hidden="1" x14ac:dyDescent="0.2">
      <c r="A1137" s="82" t="s">
        <v>1</v>
      </c>
      <c r="B1137" s="63"/>
      <c r="C1137" s="24"/>
      <c r="D1137" s="24"/>
      <c r="E1137" s="24"/>
      <c r="F1137" s="24"/>
      <c r="G1137" s="24"/>
      <c r="H1137" s="25"/>
      <c r="I1137" s="3">
        <f t="shared" si="872"/>
        <v>0</v>
      </c>
    </row>
    <row r="1138" spans="1:10" s="2" customFormat="1" hidden="1" x14ac:dyDescent="0.2">
      <c r="A1138" s="32" t="s">
        <v>36</v>
      </c>
      <c r="B1138" s="59"/>
      <c r="C1138" s="24">
        <v>0</v>
      </c>
      <c r="D1138" s="24">
        <f t="shared" ref="D1138:H1138" si="877">D1140+D1141+D1142-D1139</f>
        <v>0</v>
      </c>
      <c r="E1138" s="24">
        <f t="shared" si="877"/>
        <v>0</v>
      </c>
      <c r="F1138" s="24">
        <f t="shared" si="877"/>
        <v>0</v>
      </c>
      <c r="G1138" s="24">
        <f t="shared" si="877"/>
        <v>0</v>
      </c>
      <c r="H1138" s="25">
        <f t="shared" si="877"/>
        <v>0</v>
      </c>
      <c r="I1138" s="3">
        <f t="shared" si="872"/>
        <v>0</v>
      </c>
    </row>
    <row r="1139" spans="1:10" s="2" customFormat="1" hidden="1" x14ac:dyDescent="0.2">
      <c r="A1139" s="32" t="s">
        <v>37</v>
      </c>
      <c r="B1139" s="59"/>
      <c r="C1139" s="24"/>
      <c r="D1139" s="24"/>
      <c r="E1139" s="24"/>
      <c r="F1139" s="24"/>
      <c r="G1139" s="24"/>
      <c r="H1139" s="25"/>
      <c r="I1139" s="3">
        <f t="shared" si="872"/>
        <v>0</v>
      </c>
    </row>
    <row r="1140" spans="1:10" s="2" customFormat="1" hidden="1" x14ac:dyDescent="0.2">
      <c r="A1140" s="20" t="s">
        <v>38</v>
      </c>
      <c r="B1140" s="61" t="s">
        <v>51</v>
      </c>
      <c r="C1140" s="21">
        <v>0</v>
      </c>
      <c r="D1140" s="21"/>
      <c r="E1140" s="21">
        <f t="shared" ref="E1140:E1142" si="878">C1140+D1140</f>
        <v>0</v>
      </c>
      <c r="F1140" s="21"/>
      <c r="G1140" s="21"/>
      <c r="H1140" s="22"/>
      <c r="I1140" s="3">
        <f t="shared" si="872"/>
        <v>0</v>
      </c>
    </row>
    <row r="1141" spans="1:10" s="2" customFormat="1" hidden="1" x14ac:dyDescent="0.2">
      <c r="A1141" s="20" t="s">
        <v>40</v>
      </c>
      <c r="B1141" s="61" t="s">
        <v>52</v>
      </c>
      <c r="C1141" s="21">
        <v>0</v>
      </c>
      <c r="D1141" s="21"/>
      <c r="E1141" s="21">
        <f t="shared" si="878"/>
        <v>0</v>
      </c>
      <c r="F1141" s="21"/>
      <c r="G1141" s="21"/>
      <c r="H1141" s="22"/>
      <c r="I1141" s="3">
        <f t="shared" si="872"/>
        <v>0</v>
      </c>
    </row>
    <row r="1142" spans="1:10" s="2" customFormat="1" hidden="1" x14ac:dyDescent="0.2">
      <c r="A1142" s="20" t="s">
        <v>42</v>
      </c>
      <c r="B1142" s="61" t="s">
        <v>53</v>
      </c>
      <c r="C1142" s="21">
        <v>0</v>
      </c>
      <c r="D1142" s="21"/>
      <c r="E1142" s="21">
        <f t="shared" si="878"/>
        <v>0</v>
      </c>
      <c r="F1142" s="21"/>
      <c r="G1142" s="21"/>
      <c r="H1142" s="22"/>
      <c r="I1142" s="3">
        <f t="shared" si="872"/>
        <v>0</v>
      </c>
    </row>
    <row r="1143" spans="1:10" s="2" customFormat="1" hidden="1" x14ac:dyDescent="0.2">
      <c r="A1143" s="83"/>
      <c r="B1143" s="95"/>
      <c r="C1143" s="21"/>
      <c r="D1143" s="21"/>
      <c r="E1143" s="21"/>
      <c r="F1143" s="21"/>
      <c r="G1143" s="21"/>
      <c r="H1143" s="22"/>
      <c r="I1143" s="3">
        <f t="shared" si="872"/>
        <v>0</v>
      </c>
    </row>
    <row r="1144" spans="1:10" s="2" customFormat="1" hidden="1" x14ac:dyDescent="0.2">
      <c r="A1144" s="26" t="s">
        <v>54</v>
      </c>
      <c r="B1144" s="63" t="s">
        <v>55</v>
      </c>
      <c r="C1144" s="24">
        <v>0</v>
      </c>
      <c r="D1144" s="24"/>
      <c r="E1144" s="24">
        <f>C1144+D1144</f>
        <v>0</v>
      </c>
      <c r="F1144" s="24"/>
      <c r="G1144" s="24"/>
      <c r="H1144" s="25"/>
      <c r="I1144" s="3">
        <f t="shared" si="872"/>
        <v>0</v>
      </c>
    </row>
    <row r="1145" spans="1:10" s="2" customFormat="1" hidden="1" x14ac:dyDescent="0.2">
      <c r="A1145" s="83"/>
      <c r="B1145" s="95"/>
      <c r="C1145" s="21"/>
      <c r="D1145" s="21"/>
      <c r="E1145" s="21"/>
      <c r="F1145" s="21"/>
      <c r="G1145" s="21"/>
      <c r="H1145" s="22"/>
      <c r="I1145" s="3">
        <f t="shared" si="872"/>
        <v>0</v>
      </c>
    </row>
    <row r="1146" spans="1:10" s="2" customFormat="1" hidden="1" x14ac:dyDescent="0.2">
      <c r="A1146" s="26" t="s">
        <v>56</v>
      </c>
      <c r="B1146" s="63"/>
      <c r="C1146" s="24">
        <v>0</v>
      </c>
      <c r="D1146" s="24">
        <f t="shared" ref="D1146:H1146" si="879">D1096-D1117</f>
        <v>0</v>
      </c>
      <c r="E1146" s="24">
        <f t="shared" si="879"/>
        <v>0</v>
      </c>
      <c r="F1146" s="24">
        <f t="shared" si="879"/>
        <v>0</v>
      </c>
      <c r="G1146" s="24">
        <f t="shared" si="879"/>
        <v>0</v>
      </c>
      <c r="H1146" s="25">
        <f t="shared" si="879"/>
        <v>0</v>
      </c>
      <c r="I1146" s="3">
        <f t="shared" si="872"/>
        <v>0</v>
      </c>
    </row>
    <row r="1147" spans="1:10" s="142" customFormat="1" x14ac:dyDescent="0.2">
      <c r="A1147" s="152" t="s">
        <v>123</v>
      </c>
      <c r="B1147" s="153"/>
      <c r="C1147" s="154">
        <f t="shared" ref="C1147:H1147" si="880">C1148</f>
        <v>10</v>
      </c>
      <c r="D1147" s="154">
        <f t="shared" si="880"/>
        <v>0</v>
      </c>
      <c r="E1147" s="154">
        <f t="shared" si="880"/>
        <v>10</v>
      </c>
      <c r="F1147" s="154">
        <f t="shared" si="880"/>
        <v>10000</v>
      </c>
      <c r="G1147" s="154">
        <f t="shared" si="880"/>
        <v>10000</v>
      </c>
      <c r="H1147" s="155">
        <f t="shared" si="880"/>
        <v>0</v>
      </c>
      <c r="I1147" s="119">
        <f t="shared" si="872"/>
        <v>20010</v>
      </c>
    </row>
    <row r="1148" spans="1:10" s="161" customFormat="1" x14ac:dyDescent="0.2">
      <c r="A1148" s="156" t="s">
        <v>61</v>
      </c>
      <c r="B1148" s="157"/>
      <c r="C1148" s="168">
        <f t="shared" ref="C1148:H1148" si="881">SUM(C1149,C1150,C1151,C1155)</f>
        <v>10</v>
      </c>
      <c r="D1148" s="168">
        <f t="shared" si="881"/>
        <v>0</v>
      </c>
      <c r="E1148" s="168">
        <f t="shared" si="881"/>
        <v>10</v>
      </c>
      <c r="F1148" s="168">
        <f t="shared" si="881"/>
        <v>10000</v>
      </c>
      <c r="G1148" s="168">
        <f t="shared" si="881"/>
        <v>10000</v>
      </c>
      <c r="H1148" s="169">
        <f t="shared" si="881"/>
        <v>0</v>
      </c>
      <c r="I1148" s="119">
        <f t="shared" si="872"/>
        <v>20010</v>
      </c>
    </row>
    <row r="1149" spans="1:10" x14ac:dyDescent="0.2">
      <c r="A1149" s="20" t="s">
        <v>6</v>
      </c>
      <c r="B1149" s="48"/>
      <c r="C1149" s="101">
        <v>10</v>
      </c>
      <c r="D1149" s="101"/>
      <c r="E1149" s="101">
        <f>SUM(C1149,D1149)</f>
        <v>10</v>
      </c>
      <c r="F1149" s="101"/>
      <c r="G1149" s="101"/>
      <c r="H1149" s="143"/>
      <c r="I1149" s="119">
        <f t="shared" si="872"/>
        <v>10</v>
      </c>
    </row>
    <row r="1150" spans="1:10" s="2" customFormat="1" hidden="1" x14ac:dyDescent="0.2">
      <c r="A1150" s="20" t="s">
        <v>7</v>
      </c>
      <c r="B1150" s="94"/>
      <c r="C1150" s="21">
        <v>0</v>
      </c>
      <c r="D1150" s="21"/>
      <c r="E1150" s="21">
        <f t="shared" ref="E1150" si="882">SUM(C1150,D1150)</f>
        <v>0</v>
      </c>
      <c r="F1150" s="21"/>
      <c r="G1150" s="21"/>
      <c r="H1150" s="22"/>
      <c r="I1150" s="3">
        <f t="shared" si="872"/>
        <v>0</v>
      </c>
    </row>
    <row r="1151" spans="1:10" x14ac:dyDescent="0.2">
      <c r="A1151" s="23" t="s">
        <v>111</v>
      </c>
      <c r="B1151" s="49" t="s">
        <v>103</v>
      </c>
      <c r="C1151" s="24">
        <f>SUM(C1152:C1154)</f>
        <v>0</v>
      </c>
      <c r="D1151" s="24">
        <f>SUM(D1152:D1154)</f>
        <v>0</v>
      </c>
      <c r="E1151" s="24">
        <f>SUM(C1151,D1151)</f>
        <v>0</v>
      </c>
      <c r="F1151" s="24">
        <f t="shared" ref="F1151:H1151" si="883">SUM(F1152:F1154)</f>
        <v>10000</v>
      </c>
      <c r="G1151" s="24">
        <f t="shared" si="883"/>
        <v>10000</v>
      </c>
      <c r="H1151" s="25">
        <f t="shared" si="883"/>
        <v>0</v>
      </c>
      <c r="I1151" s="119">
        <f t="shared" si="872"/>
        <v>20000</v>
      </c>
    </row>
    <row r="1152" spans="1:10" x14ac:dyDescent="0.2">
      <c r="A1152" s="109" t="s">
        <v>104</v>
      </c>
      <c r="B1152" s="48" t="s">
        <v>105</v>
      </c>
      <c r="C1152" s="101"/>
      <c r="D1152" s="101"/>
      <c r="E1152" s="101">
        <f t="shared" ref="E1152:E1154" si="884">SUM(C1152,D1152)</f>
        <v>0</v>
      </c>
      <c r="F1152" s="101">
        <f>ROUND(10000*J1152,1)</f>
        <v>8403.4</v>
      </c>
      <c r="G1152" s="101">
        <f>ROUND(10000*J1152,1)</f>
        <v>8403.4</v>
      </c>
      <c r="H1152" s="143"/>
      <c r="I1152" s="119">
        <f t="shared" si="872"/>
        <v>16806.8</v>
      </c>
      <c r="J1152" s="117">
        <f>100/119</f>
        <v>0.84033613445378152</v>
      </c>
    </row>
    <row r="1153" spans="1:10" s="2" customFormat="1" hidden="1" x14ac:dyDescent="0.2">
      <c r="A1153" s="109" t="s">
        <v>106</v>
      </c>
      <c r="B1153" s="48" t="s">
        <v>107</v>
      </c>
      <c r="C1153" s="21"/>
      <c r="D1153" s="21"/>
      <c r="E1153" s="21">
        <f t="shared" si="884"/>
        <v>0</v>
      </c>
      <c r="F1153" s="21"/>
      <c r="G1153" s="21"/>
      <c r="H1153" s="22"/>
      <c r="I1153" s="3">
        <f t="shared" si="872"/>
        <v>0</v>
      </c>
    </row>
    <row r="1154" spans="1:10" x14ac:dyDescent="0.2">
      <c r="A1154" s="109" t="s">
        <v>108</v>
      </c>
      <c r="B1154" s="48" t="s">
        <v>109</v>
      </c>
      <c r="C1154" s="101"/>
      <c r="D1154" s="101"/>
      <c r="E1154" s="101">
        <f t="shared" si="884"/>
        <v>0</v>
      </c>
      <c r="F1154" s="101">
        <f>ROUND(10000*J1154,1)</f>
        <v>1596.6</v>
      </c>
      <c r="G1154" s="101">
        <f>ROUND(10000*J1154,1)</f>
        <v>1596.6</v>
      </c>
      <c r="H1154" s="143"/>
      <c r="I1154" s="119">
        <f t="shared" si="872"/>
        <v>3193.2</v>
      </c>
      <c r="J1154" s="117">
        <f>19/119</f>
        <v>0.15966386554621848</v>
      </c>
    </row>
    <row r="1155" spans="1:10" s="2" customFormat="1" ht="25.5" hidden="1" x14ac:dyDescent="0.2">
      <c r="A1155" s="23" t="s">
        <v>9</v>
      </c>
      <c r="B1155" s="49" t="s">
        <v>10</v>
      </c>
      <c r="C1155" s="24">
        <f t="shared" ref="C1155:H1155" si="885">SUM(C1156,C1160,C1164)</f>
        <v>0</v>
      </c>
      <c r="D1155" s="24">
        <f t="shared" si="885"/>
        <v>0</v>
      </c>
      <c r="E1155" s="24">
        <f t="shared" si="885"/>
        <v>0</v>
      </c>
      <c r="F1155" s="24">
        <f t="shared" si="885"/>
        <v>0</v>
      </c>
      <c r="G1155" s="24">
        <f t="shared" si="885"/>
        <v>0</v>
      </c>
      <c r="H1155" s="25">
        <f t="shared" si="885"/>
        <v>0</v>
      </c>
      <c r="I1155" s="3">
        <f t="shared" si="872"/>
        <v>0</v>
      </c>
    </row>
    <row r="1156" spans="1:10" s="2" customFormat="1" hidden="1" x14ac:dyDescent="0.2">
      <c r="A1156" s="26" t="s">
        <v>11</v>
      </c>
      <c r="B1156" s="50" t="s">
        <v>12</v>
      </c>
      <c r="C1156" s="24">
        <v>0</v>
      </c>
      <c r="D1156" s="24">
        <f t="shared" ref="D1156:H1156" si="886">SUM(D1157:D1159)</f>
        <v>0</v>
      </c>
      <c r="E1156" s="24">
        <f t="shared" si="886"/>
        <v>0</v>
      </c>
      <c r="F1156" s="24">
        <f t="shared" si="886"/>
        <v>0</v>
      </c>
      <c r="G1156" s="24">
        <f t="shared" si="886"/>
        <v>0</v>
      </c>
      <c r="H1156" s="25">
        <f t="shared" si="886"/>
        <v>0</v>
      </c>
      <c r="I1156" s="3">
        <f t="shared" si="872"/>
        <v>0</v>
      </c>
    </row>
    <row r="1157" spans="1:10" s="2" customFormat="1" hidden="1" x14ac:dyDescent="0.2">
      <c r="A1157" s="27" t="s">
        <v>13</v>
      </c>
      <c r="B1157" s="51" t="s">
        <v>14</v>
      </c>
      <c r="C1157" s="21">
        <v>0</v>
      </c>
      <c r="D1157" s="21"/>
      <c r="E1157" s="21">
        <f t="shared" ref="E1157:E1159" si="887">SUM(C1157,D1157)</f>
        <v>0</v>
      </c>
      <c r="F1157" s="21"/>
      <c r="G1157" s="21"/>
      <c r="H1157" s="22"/>
      <c r="I1157" s="3">
        <f t="shared" si="872"/>
        <v>0</v>
      </c>
    </row>
    <row r="1158" spans="1:10" s="2" customFormat="1" hidden="1" x14ac:dyDescent="0.2">
      <c r="A1158" s="27" t="s">
        <v>15</v>
      </c>
      <c r="B1158" s="52" t="s">
        <v>16</v>
      </c>
      <c r="C1158" s="21">
        <v>0</v>
      </c>
      <c r="D1158" s="21"/>
      <c r="E1158" s="21">
        <f t="shared" si="887"/>
        <v>0</v>
      </c>
      <c r="F1158" s="21"/>
      <c r="G1158" s="21"/>
      <c r="H1158" s="22"/>
      <c r="I1158" s="3">
        <f t="shared" si="872"/>
        <v>0</v>
      </c>
    </row>
    <row r="1159" spans="1:10" s="2" customFormat="1" hidden="1" x14ac:dyDescent="0.2">
      <c r="A1159" s="27" t="s">
        <v>17</v>
      </c>
      <c r="B1159" s="52" t="s">
        <v>18</v>
      </c>
      <c r="C1159" s="21">
        <v>0</v>
      </c>
      <c r="D1159" s="21"/>
      <c r="E1159" s="21">
        <f t="shared" si="887"/>
        <v>0</v>
      </c>
      <c r="F1159" s="21"/>
      <c r="G1159" s="21"/>
      <c r="H1159" s="22"/>
      <c r="I1159" s="3">
        <f t="shared" si="872"/>
        <v>0</v>
      </c>
    </row>
    <row r="1160" spans="1:10" s="2" customFormat="1" hidden="1" x14ac:dyDescent="0.2">
      <c r="A1160" s="26" t="s">
        <v>19</v>
      </c>
      <c r="B1160" s="53" t="s">
        <v>20</v>
      </c>
      <c r="C1160" s="24">
        <f t="shared" ref="C1160" si="888">SUM(C1161:C1163)</f>
        <v>0</v>
      </c>
      <c r="D1160" s="24">
        <f t="shared" ref="D1160:H1160" si="889">SUM(D1161:D1163)</f>
        <v>0</v>
      </c>
      <c r="E1160" s="24">
        <f t="shared" si="889"/>
        <v>0</v>
      </c>
      <c r="F1160" s="24">
        <f t="shared" si="889"/>
        <v>0</v>
      </c>
      <c r="G1160" s="24">
        <f t="shared" si="889"/>
        <v>0</v>
      </c>
      <c r="H1160" s="25">
        <f t="shared" si="889"/>
        <v>0</v>
      </c>
      <c r="I1160" s="3">
        <f t="shared" si="872"/>
        <v>0</v>
      </c>
    </row>
    <row r="1161" spans="1:10" s="2" customFormat="1" hidden="1" x14ac:dyDescent="0.2">
      <c r="A1161" s="27" t="s">
        <v>13</v>
      </c>
      <c r="B1161" s="52" t="s">
        <v>21</v>
      </c>
      <c r="C1161" s="21"/>
      <c r="D1161" s="21"/>
      <c r="E1161" s="21">
        <f t="shared" ref="E1161:E1163" si="890">SUM(C1161,D1161)</f>
        <v>0</v>
      </c>
      <c r="F1161" s="21"/>
      <c r="G1161" s="21"/>
      <c r="H1161" s="22"/>
      <c r="I1161" s="3">
        <f t="shared" si="872"/>
        <v>0</v>
      </c>
    </row>
    <row r="1162" spans="1:10" s="2" customFormat="1" hidden="1" x14ac:dyDescent="0.2">
      <c r="A1162" s="27" t="s">
        <v>15</v>
      </c>
      <c r="B1162" s="52" t="s">
        <v>22</v>
      </c>
      <c r="C1162" s="21">
        <v>0</v>
      </c>
      <c r="D1162" s="21"/>
      <c r="E1162" s="21">
        <f t="shared" si="890"/>
        <v>0</v>
      </c>
      <c r="F1162" s="21"/>
      <c r="G1162" s="21"/>
      <c r="H1162" s="22"/>
      <c r="I1162" s="3">
        <f t="shared" si="872"/>
        <v>0</v>
      </c>
    </row>
    <row r="1163" spans="1:10" s="2" customFormat="1" hidden="1" x14ac:dyDescent="0.2">
      <c r="A1163" s="27" t="s">
        <v>17</v>
      </c>
      <c r="B1163" s="52" t="s">
        <v>23</v>
      </c>
      <c r="C1163" s="21">
        <v>0</v>
      </c>
      <c r="D1163" s="21"/>
      <c r="E1163" s="21">
        <f t="shared" si="890"/>
        <v>0</v>
      </c>
      <c r="F1163" s="21"/>
      <c r="G1163" s="21"/>
      <c r="H1163" s="22"/>
      <c r="I1163" s="3">
        <f t="shared" si="872"/>
        <v>0</v>
      </c>
    </row>
    <row r="1164" spans="1:10" s="2" customFormat="1" hidden="1" x14ac:dyDescent="0.2">
      <c r="A1164" s="26" t="s">
        <v>24</v>
      </c>
      <c r="B1164" s="53" t="s">
        <v>25</v>
      </c>
      <c r="C1164" s="24">
        <v>0</v>
      </c>
      <c r="D1164" s="24">
        <f t="shared" ref="D1164:H1164" si="891">SUM(D1165:D1167)</f>
        <v>0</v>
      </c>
      <c r="E1164" s="24">
        <f t="shared" si="891"/>
        <v>0</v>
      </c>
      <c r="F1164" s="24">
        <f t="shared" si="891"/>
        <v>0</v>
      </c>
      <c r="G1164" s="24">
        <f t="shared" si="891"/>
        <v>0</v>
      </c>
      <c r="H1164" s="25">
        <f t="shared" si="891"/>
        <v>0</v>
      </c>
      <c r="I1164" s="3">
        <f t="shared" si="872"/>
        <v>0</v>
      </c>
    </row>
    <row r="1165" spans="1:10" s="2" customFormat="1" hidden="1" x14ac:dyDescent="0.2">
      <c r="A1165" s="27" t="s">
        <v>13</v>
      </c>
      <c r="B1165" s="52" t="s">
        <v>26</v>
      </c>
      <c r="C1165" s="21">
        <v>0</v>
      </c>
      <c r="D1165" s="21"/>
      <c r="E1165" s="21">
        <f t="shared" ref="E1165:E1167" si="892">SUM(C1165,D1165)</f>
        <v>0</v>
      </c>
      <c r="F1165" s="21"/>
      <c r="G1165" s="21"/>
      <c r="H1165" s="22"/>
      <c r="I1165" s="3">
        <f t="shared" si="872"/>
        <v>0</v>
      </c>
    </row>
    <row r="1166" spans="1:10" s="2" customFormat="1" hidden="1" x14ac:dyDescent="0.2">
      <c r="A1166" s="27" t="s">
        <v>15</v>
      </c>
      <c r="B1166" s="52" t="s">
        <v>27</v>
      </c>
      <c r="C1166" s="21">
        <v>0</v>
      </c>
      <c r="D1166" s="21"/>
      <c r="E1166" s="21">
        <f t="shared" si="892"/>
        <v>0</v>
      </c>
      <c r="F1166" s="21"/>
      <c r="G1166" s="21"/>
      <c r="H1166" s="22"/>
      <c r="I1166" s="3">
        <f t="shared" si="872"/>
        <v>0</v>
      </c>
    </row>
    <row r="1167" spans="1:10" s="2" customFormat="1" hidden="1" x14ac:dyDescent="0.2">
      <c r="A1167" s="27" t="s">
        <v>17</v>
      </c>
      <c r="B1167" s="52" t="s">
        <v>28</v>
      </c>
      <c r="C1167" s="21">
        <v>0</v>
      </c>
      <c r="D1167" s="21"/>
      <c r="E1167" s="21">
        <f t="shared" si="892"/>
        <v>0</v>
      </c>
      <c r="F1167" s="21"/>
      <c r="G1167" s="21"/>
      <c r="H1167" s="22"/>
      <c r="I1167" s="3">
        <f t="shared" si="872"/>
        <v>0</v>
      </c>
    </row>
    <row r="1168" spans="1:10" s="161" customFormat="1" x14ac:dyDescent="0.2">
      <c r="A1168" s="156" t="s">
        <v>80</v>
      </c>
      <c r="B1168" s="157"/>
      <c r="C1168" s="158">
        <f t="shared" ref="C1168:H1168" si="893">SUM(C1169,C1172,C1195)</f>
        <v>10</v>
      </c>
      <c r="D1168" s="158">
        <f t="shared" si="893"/>
        <v>0</v>
      </c>
      <c r="E1168" s="158">
        <f t="shared" si="893"/>
        <v>10</v>
      </c>
      <c r="F1168" s="158">
        <f t="shared" si="893"/>
        <v>10000</v>
      </c>
      <c r="G1168" s="158">
        <f t="shared" si="893"/>
        <v>10000</v>
      </c>
      <c r="H1168" s="159">
        <f t="shared" si="893"/>
        <v>0</v>
      </c>
      <c r="I1168" s="119">
        <f t="shared" si="872"/>
        <v>20010</v>
      </c>
    </row>
    <row r="1169" spans="1:10" s="2" customFormat="1" hidden="1" x14ac:dyDescent="0.2">
      <c r="A1169" s="31" t="s">
        <v>30</v>
      </c>
      <c r="B1169" s="55">
        <v>20</v>
      </c>
      <c r="C1169" s="24">
        <v>0</v>
      </c>
      <c r="D1169" s="24">
        <f t="shared" ref="D1169:H1169" si="894">SUM(D1170)</f>
        <v>0</v>
      </c>
      <c r="E1169" s="24">
        <f t="shared" si="894"/>
        <v>0</v>
      </c>
      <c r="F1169" s="24">
        <f t="shared" si="894"/>
        <v>0</v>
      </c>
      <c r="G1169" s="24">
        <f t="shared" si="894"/>
        <v>0</v>
      </c>
      <c r="H1169" s="25">
        <f t="shared" si="894"/>
        <v>0</v>
      </c>
      <c r="I1169" s="3">
        <f t="shared" si="872"/>
        <v>0</v>
      </c>
    </row>
    <row r="1170" spans="1:10" s="2" customFormat="1" hidden="1" x14ac:dyDescent="0.2">
      <c r="A1170" s="27" t="s">
        <v>31</v>
      </c>
      <c r="B1170" s="56" t="s">
        <v>32</v>
      </c>
      <c r="C1170" s="21">
        <v>0</v>
      </c>
      <c r="D1170" s="21"/>
      <c r="E1170" s="21">
        <f>C1170+D1170</f>
        <v>0</v>
      </c>
      <c r="F1170" s="21"/>
      <c r="G1170" s="21"/>
      <c r="H1170" s="22"/>
      <c r="I1170" s="3">
        <f t="shared" si="872"/>
        <v>0</v>
      </c>
    </row>
    <row r="1171" spans="1:10" s="2" customFormat="1" hidden="1" x14ac:dyDescent="0.2">
      <c r="A1171" s="27"/>
      <c r="B1171" s="51"/>
      <c r="C1171" s="21"/>
      <c r="D1171" s="21"/>
      <c r="E1171" s="21"/>
      <c r="F1171" s="21"/>
      <c r="G1171" s="21"/>
      <c r="H1171" s="22"/>
      <c r="I1171" s="3">
        <f t="shared" si="872"/>
        <v>0</v>
      </c>
    </row>
    <row r="1172" spans="1:10" ht="25.5" x14ac:dyDescent="0.2">
      <c r="A1172" s="110" t="s">
        <v>112</v>
      </c>
      <c r="B1172" s="57">
        <v>60</v>
      </c>
      <c r="C1172" s="24">
        <f t="shared" ref="C1172:H1172" si="895">SUM(C1173,C1180,C1187)</f>
        <v>10</v>
      </c>
      <c r="D1172" s="24">
        <f t="shared" si="895"/>
        <v>0</v>
      </c>
      <c r="E1172" s="24">
        <f t="shared" si="895"/>
        <v>10</v>
      </c>
      <c r="F1172" s="24">
        <f t="shared" si="895"/>
        <v>10000</v>
      </c>
      <c r="G1172" s="24">
        <f t="shared" si="895"/>
        <v>10000</v>
      </c>
      <c r="H1172" s="25">
        <f t="shared" si="895"/>
        <v>0</v>
      </c>
      <c r="I1172" s="119">
        <f t="shared" si="872"/>
        <v>20010</v>
      </c>
    </row>
    <row r="1173" spans="1:10" ht="25.5" x14ac:dyDescent="0.2">
      <c r="A1173" s="31" t="s">
        <v>113</v>
      </c>
      <c r="B1173" s="58" t="s">
        <v>118</v>
      </c>
      <c r="C1173" s="24">
        <f t="shared" ref="C1173:H1173" si="896">SUM(C1177,C1178,C1179)</f>
        <v>10</v>
      </c>
      <c r="D1173" s="24">
        <f t="shared" si="896"/>
        <v>0</v>
      </c>
      <c r="E1173" s="24">
        <f t="shared" si="896"/>
        <v>10</v>
      </c>
      <c r="F1173" s="24">
        <f t="shared" si="896"/>
        <v>10000</v>
      </c>
      <c r="G1173" s="24">
        <f t="shared" si="896"/>
        <v>10000</v>
      </c>
      <c r="H1173" s="25">
        <f t="shared" si="896"/>
        <v>0</v>
      </c>
      <c r="I1173" s="119">
        <f t="shared" si="872"/>
        <v>20010</v>
      </c>
    </row>
    <row r="1174" spans="1:10" s="2" customFormat="1" hidden="1" x14ac:dyDescent="0.2">
      <c r="A1174" s="32" t="s">
        <v>1</v>
      </c>
      <c r="B1174" s="59"/>
      <c r="C1174" s="24"/>
      <c r="D1174" s="24"/>
      <c r="E1174" s="24"/>
      <c r="F1174" s="24"/>
      <c r="G1174" s="24"/>
      <c r="H1174" s="25"/>
      <c r="I1174" s="3">
        <f t="shared" si="872"/>
        <v>0</v>
      </c>
    </row>
    <row r="1175" spans="1:10" s="2" customFormat="1" hidden="1" x14ac:dyDescent="0.2">
      <c r="A1175" s="32" t="s">
        <v>36</v>
      </c>
      <c r="B1175" s="59"/>
      <c r="C1175" s="111">
        <f t="shared" ref="C1175:H1175" si="897">C1177+C1178+C1179-C1176</f>
        <v>0</v>
      </c>
      <c r="D1175" s="111">
        <f t="shared" si="897"/>
        <v>0</v>
      </c>
      <c r="E1175" s="111">
        <f t="shared" si="897"/>
        <v>0</v>
      </c>
      <c r="F1175" s="111">
        <f t="shared" si="897"/>
        <v>0</v>
      </c>
      <c r="G1175" s="111">
        <f t="shared" si="897"/>
        <v>0</v>
      </c>
      <c r="H1175" s="112">
        <f t="shared" si="897"/>
        <v>0</v>
      </c>
      <c r="I1175" s="3">
        <f t="shared" si="872"/>
        <v>0</v>
      </c>
    </row>
    <row r="1176" spans="1:10" x14ac:dyDescent="0.2">
      <c r="A1176" s="32" t="s">
        <v>37</v>
      </c>
      <c r="B1176" s="59"/>
      <c r="C1176" s="24">
        <v>10</v>
      </c>
      <c r="D1176" s="24"/>
      <c r="E1176" s="24">
        <f t="shared" ref="E1176:E1179" si="898">C1176+D1176</f>
        <v>10</v>
      </c>
      <c r="F1176" s="24">
        <v>10000</v>
      </c>
      <c r="G1176" s="24">
        <v>10000</v>
      </c>
      <c r="H1176" s="25"/>
      <c r="I1176" s="119">
        <f t="shared" si="872"/>
        <v>20010</v>
      </c>
    </row>
    <row r="1177" spans="1:10" x14ac:dyDescent="0.2">
      <c r="A1177" s="20" t="s">
        <v>114</v>
      </c>
      <c r="B1177" s="60" t="s">
        <v>115</v>
      </c>
      <c r="C1177" s="101">
        <f>ROUND(10*J1177,1)</f>
        <v>8.4</v>
      </c>
      <c r="D1177" s="101"/>
      <c r="E1177" s="101">
        <f t="shared" si="898"/>
        <v>8.4</v>
      </c>
      <c r="F1177" s="101">
        <f>ROUND(10000*J1177,1)</f>
        <v>8403.4</v>
      </c>
      <c r="G1177" s="101">
        <f>ROUND(10000*J1177,1)</f>
        <v>8403.4</v>
      </c>
      <c r="H1177" s="143"/>
      <c r="I1177" s="119">
        <f t="shared" si="872"/>
        <v>16815.199999999997</v>
      </c>
      <c r="J1177" s="117">
        <f>100/119</f>
        <v>0.84033613445378152</v>
      </c>
    </row>
    <row r="1178" spans="1:10" s="2" customFormat="1" hidden="1" x14ac:dyDescent="0.2">
      <c r="A1178" s="20" t="s">
        <v>106</v>
      </c>
      <c r="B1178" s="60" t="s">
        <v>116</v>
      </c>
      <c r="C1178" s="21"/>
      <c r="D1178" s="21"/>
      <c r="E1178" s="21">
        <f t="shared" si="898"/>
        <v>0</v>
      </c>
      <c r="F1178" s="21"/>
      <c r="G1178" s="21"/>
      <c r="H1178" s="22"/>
      <c r="I1178" s="3">
        <f t="shared" ref="I1178:I1197" si="899">SUM(E1178:H1178)</f>
        <v>0</v>
      </c>
    </row>
    <row r="1179" spans="1:10" x14ac:dyDescent="0.2">
      <c r="A1179" s="20" t="s">
        <v>108</v>
      </c>
      <c r="B1179" s="61" t="s">
        <v>117</v>
      </c>
      <c r="C1179" s="101">
        <f>ROUND(10*J1179,1)</f>
        <v>1.6</v>
      </c>
      <c r="D1179" s="101"/>
      <c r="E1179" s="101">
        <f t="shared" si="898"/>
        <v>1.6</v>
      </c>
      <c r="F1179" s="101">
        <f>ROUND(10000*J1179,1)</f>
        <v>1596.6</v>
      </c>
      <c r="G1179" s="101">
        <f>ROUND(10000*J1179,1)</f>
        <v>1596.6</v>
      </c>
      <c r="H1179" s="143"/>
      <c r="I1179" s="119">
        <f t="shared" si="899"/>
        <v>3194.7999999999997</v>
      </c>
      <c r="J1179" s="117">
        <f>19/119</f>
        <v>0.15966386554621848</v>
      </c>
    </row>
    <row r="1180" spans="1:10" s="2" customFormat="1" hidden="1" x14ac:dyDescent="0.2">
      <c r="A1180" s="31" t="s">
        <v>44</v>
      </c>
      <c r="B1180" s="62" t="s">
        <v>45</v>
      </c>
      <c r="C1180" s="24">
        <v>0</v>
      </c>
      <c r="D1180" s="24">
        <f t="shared" ref="D1180:H1180" si="900">SUM(D1184,D1185,D1186)</f>
        <v>0</v>
      </c>
      <c r="E1180" s="24">
        <f t="shared" si="900"/>
        <v>0</v>
      </c>
      <c r="F1180" s="24">
        <f t="shared" si="900"/>
        <v>0</v>
      </c>
      <c r="G1180" s="24">
        <f t="shared" si="900"/>
        <v>0</v>
      </c>
      <c r="H1180" s="25">
        <f t="shared" si="900"/>
        <v>0</v>
      </c>
      <c r="I1180" s="3">
        <f t="shared" si="899"/>
        <v>0</v>
      </c>
    </row>
    <row r="1181" spans="1:10" s="2" customFormat="1" hidden="1" x14ac:dyDescent="0.2">
      <c r="A1181" s="82" t="s">
        <v>1</v>
      </c>
      <c r="B1181" s="62"/>
      <c r="C1181" s="24"/>
      <c r="D1181" s="24"/>
      <c r="E1181" s="24"/>
      <c r="F1181" s="24"/>
      <c r="G1181" s="24"/>
      <c r="H1181" s="25"/>
      <c r="I1181" s="3">
        <f t="shared" si="899"/>
        <v>0</v>
      </c>
    </row>
    <row r="1182" spans="1:10" s="2" customFormat="1" hidden="1" x14ac:dyDescent="0.2">
      <c r="A1182" s="32" t="s">
        <v>36</v>
      </c>
      <c r="B1182" s="59"/>
      <c r="C1182" s="24">
        <v>0</v>
      </c>
      <c r="D1182" s="24">
        <f t="shared" ref="D1182:H1182" si="901">D1184+D1185+D1186-D1183</f>
        <v>0</v>
      </c>
      <c r="E1182" s="24">
        <f t="shared" si="901"/>
        <v>0</v>
      </c>
      <c r="F1182" s="24">
        <f t="shared" si="901"/>
        <v>0</v>
      </c>
      <c r="G1182" s="24">
        <f t="shared" si="901"/>
        <v>0</v>
      </c>
      <c r="H1182" s="25">
        <f t="shared" si="901"/>
        <v>0</v>
      </c>
      <c r="I1182" s="3">
        <f t="shared" si="899"/>
        <v>0</v>
      </c>
    </row>
    <row r="1183" spans="1:10" s="2" customFormat="1" hidden="1" x14ac:dyDescent="0.2">
      <c r="A1183" s="32" t="s">
        <v>37</v>
      </c>
      <c r="B1183" s="59"/>
      <c r="C1183" s="24"/>
      <c r="D1183" s="24"/>
      <c r="E1183" s="24"/>
      <c r="F1183" s="24"/>
      <c r="G1183" s="24"/>
      <c r="H1183" s="25"/>
      <c r="I1183" s="3">
        <f t="shared" si="899"/>
        <v>0</v>
      </c>
    </row>
    <row r="1184" spans="1:10" s="2" customFormat="1" hidden="1" x14ac:dyDescent="0.2">
      <c r="A1184" s="20" t="s">
        <v>38</v>
      </c>
      <c r="B1184" s="61" t="s">
        <v>46</v>
      </c>
      <c r="C1184" s="21">
        <v>0</v>
      </c>
      <c r="D1184" s="21"/>
      <c r="E1184" s="21">
        <f t="shared" ref="E1184:E1186" si="902">C1184+D1184</f>
        <v>0</v>
      </c>
      <c r="F1184" s="21"/>
      <c r="G1184" s="21"/>
      <c r="H1184" s="22"/>
      <c r="I1184" s="3">
        <f t="shared" si="899"/>
        <v>0</v>
      </c>
    </row>
    <row r="1185" spans="1:9" s="2" customFormat="1" hidden="1" x14ac:dyDescent="0.2">
      <c r="A1185" s="20" t="s">
        <v>40</v>
      </c>
      <c r="B1185" s="61" t="s">
        <v>47</v>
      </c>
      <c r="C1185" s="21">
        <v>0</v>
      </c>
      <c r="D1185" s="21"/>
      <c r="E1185" s="21">
        <f t="shared" si="902"/>
        <v>0</v>
      </c>
      <c r="F1185" s="21"/>
      <c r="G1185" s="21"/>
      <c r="H1185" s="22"/>
      <c r="I1185" s="3">
        <f t="shared" si="899"/>
        <v>0</v>
      </c>
    </row>
    <row r="1186" spans="1:9" s="2" customFormat="1" hidden="1" x14ac:dyDescent="0.2">
      <c r="A1186" s="20" t="s">
        <v>42</v>
      </c>
      <c r="B1186" s="61" t="s">
        <v>48</v>
      </c>
      <c r="C1186" s="21">
        <v>0</v>
      </c>
      <c r="D1186" s="21"/>
      <c r="E1186" s="21">
        <f t="shared" si="902"/>
        <v>0</v>
      </c>
      <c r="F1186" s="21"/>
      <c r="G1186" s="21"/>
      <c r="H1186" s="22"/>
      <c r="I1186" s="3">
        <f t="shared" si="899"/>
        <v>0</v>
      </c>
    </row>
    <row r="1187" spans="1:9" s="2" customFormat="1" hidden="1" x14ac:dyDescent="0.2">
      <c r="A1187" s="31" t="s">
        <v>49</v>
      </c>
      <c r="B1187" s="63" t="s">
        <v>50</v>
      </c>
      <c r="C1187" s="24">
        <v>0</v>
      </c>
      <c r="D1187" s="24">
        <f t="shared" ref="D1187:H1187" si="903">SUM(D1191,D1192,D1193)</f>
        <v>0</v>
      </c>
      <c r="E1187" s="24">
        <f t="shared" si="903"/>
        <v>0</v>
      </c>
      <c r="F1187" s="24">
        <f t="shared" si="903"/>
        <v>0</v>
      </c>
      <c r="G1187" s="24">
        <f t="shared" si="903"/>
        <v>0</v>
      </c>
      <c r="H1187" s="25">
        <f t="shared" si="903"/>
        <v>0</v>
      </c>
      <c r="I1187" s="3">
        <f t="shared" si="899"/>
        <v>0</v>
      </c>
    </row>
    <row r="1188" spans="1:9" s="2" customFormat="1" hidden="1" x14ac:dyDescent="0.2">
      <c r="A1188" s="82" t="s">
        <v>1</v>
      </c>
      <c r="B1188" s="63"/>
      <c r="C1188" s="24"/>
      <c r="D1188" s="24"/>
      <c r="E1188" s="24"/>
      <c r="F1188" s="24"/>
      <c r="G1188" s="24"/>
      <c r="H1188" s="25"/>
      <c r="I1188" s="3">
        <f t="shared" si="899"/>
        <v>0</v>
      </c>
    </row>
    <row r="1189" spans="1:9" s="2" customFormat="1" hidden="1" x14ac:dyDescent="0.2">
      <c r="A1189" s="32" t="s">
        <v>36</v>
      </c>
      <c r="B1189" s="59"/>
      <c r="C1189" s="24">
        <v>0</v>
      </c>
      <c r="D1189" s="24">
        <f t="shared" ref="D1189:H1189" si="904">D1191+D1192+D1193-D1190</f>
        <v>0</v>
      </c>
      <c r="E1189" s="24">
        <f t="shared" si="904"/>
        <v>0</v>
      </c>
      <c r="F1189" s="24">
        <f t="shared" si="904"/>
        <v>0</v>
      </c>
      <c r="G1189" s="24">
        <f t="shared" si="904"/>
        <v>0</v>
      </c>
      <c r="H1189" s="25">
        <f t="shared" si="904"/>
        <v>0</v>
      </c>
      <c r="I1189" s="3">
        <f t="shared" si="899"/>
        <v>0</v>
      </c>
    </row>
    <row r="1190" spans="1:9" s="2" customFormat="1" hidden="1" x14ac:dyDescent="0.2">
      <c r="A1190" s="32" t="s">
        <v>37</v>
      </c>
      <c r="B1190" s="59"/>
      <c r="C1190" s="24"/>
      <c r="D1190" s="24"/>
      <c r="E1190" s="24"/>
      <c r="F1190" s="24"/>
      <c r="G1190" s="24"/>
      <c r="H1190" s="25"/>
      <c r="I1190" s="3">
        <f t="shared" si="899"/>
        <v>0</v>
      </c>
    </row>
    <row r="1191" spans="1:9" s="2" customFormat="1" hidden="1" x14ac:dyDescent="0.2">
      <c r="A1191" s="20" t="s">
        <v>38</v>
      </c>
      <c r="B1191" s="61" t="s">
        <v>51</v>
      </c>
      <c r="C1191" s="21">
        <v>0</v>
      </c>
      <c r="D1191" s="21"/>
      <c r="E1191" s="21">
        <f t="shared" ref="E1191:E1193" si="905">C1191+D1191</f>
        <v>0</v>
      </c>
      <c r="F1191" s="21"/>
      <c r="G1191" s="21"/>
      <c r="H1191" s="22"/>
      <c r="I1191" s="3">
        <f t="shared" si="899"/>
        <v>0</v>
      </c>
    </row>
    <row r="1192" spans="1:9" s="2" customFormat="1" hidden="1" x14ac:dyDescent="0.2">
      <c r="A1192" s="20" t="s">
        <v>40</v>
      </c>
      <c r="B1192" s="61" t="s">
        <v>52</v>
      </c>
      <c r="C1192" s="21">
        <v>0</v>
      </c>
      <c r="D1192" s="21"/>
      <c r="E1192" s="21">
        <f t="shared" si="905"/>
        <v>0</v>
      </c>
      <c r="F1192" s="21"/>
      <c r="G1192" s="21"/>
      <c r="H1192" s="22"/>
      <c r="I1192" s="3">
        <f t="shared" si="899"/>
        <v>0</v>
      </c>
    </row>
    <row r="1193" spans="1:9" s="2" customFormat="1" hidden="1" x14ac:dyDescent="0.2">
      <c r="A1193" s="20" t="s">
        <v>42</v>
      </c>
      <c r="B1193" s="61" t="s">
        <v>53</v>
      </c>
      <c r="C1193" s="21">
        <v>0</v>
      </c>
      <c r="D1193" s="21"/>
      <c r="E1193" s="21">
        <f t="shared" si="905"/>
        <v>0</v>
      </c>
      <c r="F1193" s="21"/>
      <c r="G1193" s="21"/>
      <c r="H1193" s="22"/>
      <c r="I1193" s="3">
        <f t="shared" si="899"/>
        <v>0</v>
      </c>
    </row>
    <row r="1194" spans="1:9" s="2" customFormat="1" hidden="1" x14ac:dyDescent="0.2">
      <c r="A1194" s="83"/>
      <c r="B1194" s="95"/>
      <c r="C1194" s="21"/>
      <c r="D1194" s="21"/>
      <c r="E1194" s="21"/>
      <c r="F1194" s="21"/>
      <c r="G1194" s="21"/>
      <c r="H1194" s="22"/>
      <c r="I1194" s="3">
        <f t="shared" si="899"/>
        <v>0</v>
      </c>
    </row>
    <row r="1195" spans="1:9" s="2" customFormat="1" hidden="1" x14ac:dyDescent="0.2">
      <c r="A1195" s="26" t="s">
        <v>54</v>
      </c>
      <c r="B1195" s="63" t="s">
        <v>55</v>
      </c>
      <c r="C1195" s="24">
        <v>0</v>
      </c>
      <c r="D1195" s="24"/>
      <c r="E1195" s="24">
        <f>C1195+D1195</f>
        <v>0</v>
      </c>
      <c r="F1195" s="24"/>
      <c r="G1195" s="24"/>
      <c r="H1195" s="25"/>
      <c r="I1195" s="3">
        <f t="shared" si="899"/>
        <v>0</v>
      </c>
    </row>
    <row r="1196" spans="1:9" s="2" customFormat="1" hidden="1" x14ac:dyDescent="0.2">
      <c r="A1196" s="83"/>
      <c r="B1196" s="95"/>
      <c r="C1196" s="21"/>
      <c r="D1196" s="21"/>
      <c r="E1196" s="21"/>
      <c r="F1196" s="21"/>
      <c r="G1196" s="21"/>
      <c r="H1196" s="22"/>
      <c r="I1196" s="3">
        <f t="shared" si="899"/>
        <v>0</v>
      </c>
    </row>
    <row r="1197" spans="1:9" s="2" customFormat="1" hidden="1" x14ac:dyDescent="0.2">
      <c r="A1197" s="26" t="s">
        <v>56</v>
      </c>
      <c r="B1197" s="63"/>
      <c r="C1197" s="24">
        <v>0</v>
      </c>
      <c r="D1197" s="24">
        <f t="shared" ref="D1197:H1197" si="906">D1147-D1168</f>
        <v>0</v>
      </c>
      <c r="E1197" s="24">
        <f t="shared" si="906"/>
        <v>0</v>
      </c>
      <c r="F1197" s="24">
        <f t="shared" si="906"/>
        <v>0</v>
      </c>
      <c r="G1197" s="24">
        <f t="shared" si="906"/>
        <v>0</v>
      </c>
      <c r="H1197" s="25">
        <f t="shared" si="906"/>
        <v>0</v>
      </c>
      <c r="I1197" s="3">
        <f t="shared" si="899"/>
        <v>0</v>
      </c>
    </row>
    <row r="1198" spans="1:9" s="2" customFormat="1" hidden="1" x14ac:dyDescent="0.2">
      <c r="A1198" s="81"/>
      <c r="B1198" s="95"/>
      <c r="C1198" s="21"/>
      <c r="D1198" s="21"/>
      <c r="E1198" s="21"/>
      <c r="F1198" s="21"/>
      <c r="G1198" s="21"/>
      <c r="H1198" s="22"/>
      <c r="I1198" s="3">
        <f t="shared" ref="I1198:I1254" si="907">SUM(E1198:H1198)</f>
        <v>0</v>
      </c>
    </row>
    <row r="1199" spans="1:9" s="6" customFormat="1" hidden="1" x14ac:dyDescent="0.2">
      <c r="A1199" s="77" t="s">
        <v>64</v>
      </c>
      <c r="B1199" s="78"/>
      <c r="C1199" s="79">
        <f t="shared" ref="C1199:H1199" si="908">C1200</f>
        <v>0</v>
      </c>
      <c r="D1199" s="79">
        <f t="shared" si="908"/>
        <v>0</v>
      </c>
      <c r="E1199" s="79">
        <f t="shared" si="908"/>
        <v>0</v>
      </c>
      <c r="F1199" s="79">
        <f t="shared" si="908"/>
        <v>0</v>
      </c>
      <c r="G1199" s="79">
        <f t="shared" si="908"/>
        <v>0</v>
      </c>
      <c r="H1199" s="80">
        <f t="shared" si="908"/>
        <v>0</v>
      </c>
      <c r="I1199" s="3">
        <f t="shared" si="907"/>
        <v>0</v>
      </c>
    </row>
    <row r="1200" spans="1:9" s="40" customFormat="1" hidden="1" x14ac:dyDescent="0.2">
      <c r="A1200" s="36" t="s">
        <v>61</v>
      </c>
      <c r="B1200" s="65"/>
      <c r="C1200" s="37">
        <f t="shared" ref="C1200" si="909">SUM(C1201,C1202,C1203,C1207)</f>
        <v>0</v>
      </c>
      <c r="D1200" s="37">
        <f t="shared" ref="D1200:H1200" si="910">SUM(D1201,D1202,D1203,D1207)</f>
        <v>0</v>
      </c>
      <c r="E1200" s="37">
        <f t="shared" si="910"/>
        <v>0</v>
      </c>
      <c r="F1200" s="37">
        <f t="shared" si="910"/>
        <v>0</v>
      </c>
      <c r="G1200" s="37">
        <f t="shared" si="910"/>
        <v>0</v>
      </c>
      <c r="H1200" s="38">
        <f t="shared" si="910"/>
        <v>0</v>
      </c>
      <c r="I1200" s="3">
        <f t="shared" si="907"/>
        <v>0</v>
      </c>
    </row>
    <row r="1201" spans="1:9" s="2" customFormat="1" hidden="1" x14ac:dyDescent="0.2">
      <c r="A1201" s="20" t="s">
        <v>6</v>
      </c>
      <c r="B1201" s="48"/>
      <c r="C1201" s="21"/>
      <c r="D1201" s="21"/>
      <c r="E1201" s="21">
        <f>SUM(C1201,D1201)</f>
        <v>0</v>
      </c>
      <c r="F1201" s="21"/>
      <c r="G1201" s="21"/>
      <c r="H1201" s="22"/>
      <c r="I1201" s="3">
        <f t="shared" si="907"/>
        <v>0</v>
      </c>
    </row>
    <row r="1202" spans="1:9" s="2" customFormat="1" hidden="1" x14ac:dyDescent="0.2">
      <c r="A1202" s="20" t="s">
        <v>7</v>
      </c>
      <c r="B1202" s="94"/>
      <c r="C1202" s="21">
        <v>0</v>
      </c>
      <c r="D1202" s="21"/>
      <c r="E1202" s="21">
        <f t="shared" ref="E1202" si="911">SUM(C1202,D1202)</f>
        <v>0</v>
      </c>
      <c r="F1202" s="21"/>
      <c r="G1202" s="21"/>
      <c r="H1202" s="22"/>
      <c r="I1202" s="3">
        <f t="shared" si="907"/>
        <v>0</v>
      </c>
    </row>
    <row r="1203" spans="1:9" s="2" customFormat="1" hidden="1" x14ac:dyDescent="0.2">
      <c r="A1203" s="23" t="s">
        <v>111</v>
      </c>
      <c r="B1203" s="49" t="s">
        <v>103</v>
      </c>
      <c r="C1203" s="24">
        <f>SUM(C1204:C1206)</f>
        <v>0</v>
      </c>
      <c r="D1203" s="24">
        <f>SUM(D1204:D1206)</f>
        <v>0</v>
      </c>
      <c r="E1203" s="24">
        <f>SUM(C1203,D1203)</f>
        <v>0</v>
      </c>
      <c r="F1203" s="24">
        <f t="shared" ref="F1203" si="912">SUM(F1204:F1206)</f>
        <v>0</v>
      </c>
      <c r="G1203" s="24">
        <f t="shared" ref="G1203" si="913">SUM(G1204:G1206)</f>
        <v>0</v>
      </c>
      <c r="H1203" s="25">
        <f t="shared" ref="H1203" si="914">SUM(H1204:H1206)</f>
        <v>0</v>
      </c>
      <c r="I1203" s="3">
        <f t="shared" si="907"/>
        <v>0</v>
      </c>
    </row>
    <row r="1204" spans="1:9" s="2" customFormat="1" hidden="1" x14ac:dyDescent="0.2">
      <c r="A1204" s="109" t="s">
        <v>104</v>
      </c>
      <c r="B1204" s="48" t="s">
        <v>105</v>
      </c>
      <c r="C1204" s="21"/>
      <c r="D1204" s="21"/>
      <c r="E1204" s="21">
        <f t="shared" ref="E1204:E1206" si="915">SUM(C1204,D1204)</f>
        <v>0</v>
      </c>
      <c r="F1204" s="21"/>
      <c r="G1204" s="21"/>
      <c r="H1204" s="22"/>
      <c r="I1204" s="3">
        <f t="shared" si="907"/>
        <v>0</v>
      </c>
    </row>
    <row r="1205" spans="1:9" s="2" customFormat="1" hidden="1" x14ac:dyDescent="0.2">
      <c r="A1205" s="109" t="s">
        <v>106</v>
      </c>
      <c r="B1205" s="48" t="s">
        <v>107</v>
      </c>
      <c r="C1205" s="21"/>
      <c r="D1205" s="21"/>
      <c r="E1205" s="21">
        <f t="shared" si="915"/>
        <v>0</v>
      </c>
      <c r="F1205" s="21"/>
      <c r="G1205" s="21"/>
      <c r="H1205" s="22"/>
      <c r="I1205" s="3">
        <f t="shared" si="907"/>
        <v>0</v>
      </c>
    </row>
    <row r="1206" spans="1:9" s="2" customFormat="1" hidden="1" x14ac:dyDescent="0.2">
      <c r="A1206" s="109" t="s">
        <v>108</v>
      </c>
      <c r="B1206" s="48" t="s">
        <v>109</v>
      </c>
      <c r="C1206" s="21"/>
      <c r="D1206" s="21"/>
      <c r="E1206" s="21">
        <f t="shared" si="915"/>
        <v>0</v>
      </c>
      <c r="F1206" s="21"/>
      <c r="G1206" s="21"/>
      <c r="H1206" s="22"/>
      <c r="I1206" s="3">
        <f t="shared" si="907"/>
        <v>0</v>
      </c>
    </row>
    <row r="1207" spans="1:9" s="2" customFormat="1" ht="25.5" hidden="1" x14ac:dyDescent="0.2">
      <c r="A1207" s="23" t="s">
        <v>9</v>
      </c>
      <c r="B1207" s="49" t="s">
        <v>10</v>
      </c>
      <c r="C1207" s="24">
        <v>0</v>
      </c>
      <c r="D1207" s="24">
        <f t="shared" ref="D1207:H1207" si="916">SUM(D1208,D1212,D1216)</f>
        <v>0</v>
      </c>
      <c r="E1207" s="24">
        <f t="shared" si="916"/>
        <v>0</v>
      </c>
      <c r="F1207" s="24">
        <f t="shared" si="916"/>
        <v>0</v>
      </c>
      <c r="G1207" s="24">
        <f t="shared" si="916"/>
        <v>0</v>
      </c>
      <c r="H1207" s="25">
        <f t="shared" si="916"/>
        <v>0</v>
      </c>
      <c r="I1207" s="3">
        <f t="shared" si="907"/>
        <v>0</v>
      </c>
    </row>
    <row r="1208" spans="1:9" s="2" customFormat="1" hidden="1" x14ac:dyDescent="0.2">
      <c r="A1208" s="26" t="s">
        <v>11</v>
      </c>
      <c r="B1208" s="50" t="s">
        <v>12</v>
      </c>
      <c r="C1208" s="24">
        <v>0</v>
      </c>
      <c r="D1208" s="24">
        <f t="shared" ref="D1208:H1208" si="917">SUM(D1209:D1211)</f>
        <v>0</v>
      </c>
      <c r="E1208" s="24">
        <f t="shared" si="917"/>
        <v>0</v>
      </c>
      <c r="F1208" s="24">
        <f t="shared" si="917"/>
        <v>0</v>
      </c>
      <c r="G1208" s="24">
        <f t="shared" si="917"/>
        <v>0</v>
      </c>
      <c r="H1208" s="25">
        <f t="shared" si="917"/>
        <v>0</v>
      </c>
      <c r="I1208" s="3">
        <f t="shared" si="907"/>
        <v>0</v>
      </c>
    </row>
    <row r="1209" spans="1:9" s="2" customFormat="1" hidden="1" x14ac:dyDescent="0.2">
      <c r="A1209" s="27" t="s">
        <v>13</v>
      </c>
      <c r="B1209" s="51" t="s">
        <v>14</v>
      </c>
      <c r="C1209" s="21">
        <v>0</v>
      </c>
      <c r="D1209" s="21"/>
      <c r="E1209" s="21">
        <f t="shared" ref="E1209:E1211" si="918">SUM(C1209,D1209)</f>
        <v>0</v>
      </c>
      <c r="F1209" s="21"/>
      <c r="G1209" s="21"/>
      <c r="H1209" s="22"/>
      <c r="I1209" s="3">
        <f t="shared" si="907"/>
        <v>0</v>
      </c>
    </row>
    <row r="1210" spans="1:9" s="2" customFormat="1" hidden="1" x14ac:dyDescent="0.2">
      <c r="A1210" s="27" t="s">
        <v>15</v>
      </c>
      <c r="B1210" s="52" t="s">
        <v>16</v>
      </c>
      <c r="C1210" s="21">
        <v>0</v>
      </c>
      <c r="D1210" s="21"/>
      <c r="E1210" s="21">
        <f t="shared" si="918"/>
        <v>0</v>
      </c>
      <c r="F1210" s="21"/>
      <c r="G1210" s="21"/>
      <c r="H1210" s="22"/>
      <c r="I1210" s="3">
        <f t="shared" si="907"/>
        <v>0</v>
      </c>
    </row>
    <row r="1211" spans="1:9" s="2" customFormat="1" hidden="1" x14ac:dyDescent="0.2">
      <c r="A1211" s="27" t="s">
        <v>17</v>
      </c>
      <c r="B1211" s="52" t="s">
        <v>18</v>
      </c>
      <c r="C1211" s="21">
        <v>0</v>
      </c>
      <c r="D1211" s="21"/>
      <c r="E1211" s="21">
        <f t="shared" si="918"/>
        <v>0</v>
      </c>
      <c r="F1211" s="21"/>
      <c r="G1211" s="21"/>
      <c r="H1211" s="22"/>
      <c r="I1211" s="3">
        <f t="shared" si="907"/>
        <v>0</v>
      </c>
    </row>
    <row r="1212" spans="1:9" s="2" customFormat="1" hidden="1" x14ac:dyDescent="0.2">
      <c r="A1212" s="26" t="s">
        <v>19</v>
      </c>
      <c r="B1212" s="53" t="s">
        <v>20</v>
      </c>
      <c r="C1212" s="24">
        <v>0</v>
      </c>
      <c r="D1212" s="24">
        <f t="shared" ref="D1212:H1212" si="919">SUM(D1213:D1215)</f>
        <v>0</v>
      </c>
      <c r="E1212" s="24">
        <f t="shared" si="919"/>
        <v>0</v>
      </c>
      <c r="F1212" s="24">
        <f t="shared" si="919"/>
        <v>0</v>
      </c>
      <c r="G1212" s="24">
        <f t="shared" si="919"/>
        <v>0</v>
      </c>
      <c r="H1212" s="25">
        <f t="shared" si="919"/>
        <v>0</v>
      </c>
      <c r="I1212" s="3">
        <f t="shared" si="907"/>
        <v>0</v>
      </c>
    </row>
    <row r="1213" spans="1:9" s="2" customFormat="1" hidden="1" x14ac:dyDescent="0.2">
      <c r="A1213" s="27" t="s">
        <v>13</v>
      </c>
      <c r="B1213" s="52" t="s">
        <v>21</v>
      </c>
      <c r="C1213" s="21">
        <v>0</v>
      </c>
      <c r="D1213" s="21"/>
      <c r="E1213" s="21">
        <f t="shared" ref="E1213:E1215" si="920">SUM(C1213,D1213)</f>
        <v>0</v>
      </c>
      <c r="F1213" s="21"/>
      <c r="G1213" s="21"/>
      <c r="H1213" s="22"/>
      <c r="I1213" s="3">
        <f t="shared" si="907"/>
        <v>0</v>
      </c>
    </row>
    <row r="1214" spans="1:9" s="2" customFormat="1" hidden="1" x14ac:dyDescent="0.2">
      <c r="A1214" s="27" t="s">
        <v>15</v>
      </c>
      <c r="B1214" s="52" t="s">
        <v>22</v>
      </c>
      <c r="C1214" s="21">
        <v>0</v>
      </c>
      <c r="D1214" s="21"/>
      <c r="E1214" s="21">
        <f t="shared" si="920"/>
        <v>0</v>
      </c>
      <c r="F1214" s="21"/>
      <c r="G1214" s="21"/>
      <c r="H1214" s="22"/>
      <c r="I1214" s="3">
        <f t="shared" si="907"/>
        <v>0</v>
      </c>
    </row>
    <row r="1215" spans="1:9" s="2" customFormat="1" hidden="1" x14ac:dyDescent="0.2">
      <c r="A1215" s="27" t="s">
        <v>17</v>
      </c>
      <c r="B1215" s="52" t="s">
        <v>23</v>
      </c>
      <c r="C1215" s="21">
        <v>0</v>
      </c>
      <c r="D1215" s="21"/>
      <c r="E1215" s="21">
        <f t="shared" si="920"/>
        <v>0</v>
      </c>
      <c r="F1215" s="21"/>
      <c r="G1215" s="21"/>
      <c r="H1215" s="22"/>
      <c r="I1215" s="3">
        <f t="shared" si="907"/>
        <v>0</v>
      </c>
    </row>
    <row r="1216" spans="1:9" s="2" customFormat="1" hidden="1" x14ac:dyDescent="0.2">
      <c r="A1216" s="26" t="s">
        <v>24</v>
      </c>
      <c r="B1216" s="53" t="s">
        <v>25</v>
      </c>
      <c r="C1216" s="24">
        <v>0</v>
      </c>
      <c r="D1216" s="24">
        <f t="shared" ref="D1216:H1216" si="921">SUM(D1217:D1219)</f>
        <v>0</v>
      </c>
      <c r="E1216" s="24">
        <f t="shared" si="921"/>
        <v>0</v>
      </c>
      <c r="F1216" s="24">
        <f t="shared" si="921"/>
        <v>0</v>
      </c>
      <c r="G1216" s="24">
        <f t="shared" si="921"/>
        <v>0</v>
      </c>
      <c r="H1216" s="25">
        <f t="shared" si="921"/>
        <v>0</v>
      </c>
      <c r="I1216" s="3">
        <f t="shared" si="907"/>
        <v>0</v>
      </c>
    </row>
    <row r="1217" spans="1:11" s="2" customFormat="1" hidden="1" x14ac:dyDescent="0.2">
      <c r="A1217" s="27" t="s">
        <v>13</v>
      </c>
      <c r="B1217" s="52" t="s">
        <v>26</v>
      </c>
      <c r="C1217" s="21">
        <v>0</v>
      </c>
      <c r="D1217" s="21"/>
      <c r="E1217" s="21">
        <f t="shared" ref="E1217:E1219" si="922">SUM(C1217,D1217)</f>
        <v>0</v>
      </c>
      <c r="F1217" s="21"/>
      <c r="G1217" s="21"/>
      <c r="H1217" s="22"/>
      <c r="I1217" s="3">
        <f t="shared" si="907"/>
        <v>0</v>
      </c>
    </row>
    <row r="1218" spans="1:11" s="2" customFormat="1" hidden="1" x14ac:dyDescent="0.2">
      <c r="A1218" s="27" t="s">
        <v>15</v>
      </c>
      <c r="B1218" s="52" t="s">
        <v>27</v>
      </c>
      <c r="C1218" s="21">
        <v>0</v>
      </c>
      <c r="D1218" s="21"/>
      <c r="E1218" s="21">
        <f t="shared" si="922"/>
        <v>0</v>
      </c>
      <c r="F1218" s="21"/>
      <c r="G1218" s="21"/>
      <c r="H1218" s="22"/>
      <c r="I1218" s="3">
        <f t="shared" si="907"/>
        <v>0</v>
      </c>
    </row>
    <row r="1219" spans="1:11" s="2" customFormat="1" hidden="1" x14ac:dyDescent="0.2">
      <c r="A1219" s="27" t="s">
        <v>17</v>
      </c>
      <c r="B1219" s="52" t="s">
        <v>28</v>
      </c>
      <c r="C1219" s="21">
        <v>0</v>
      </c>
      <c r="D1219" s="21"/>
      <c r="E1219" s="21">
        <f t="shared" si="922"/>
        <v>0</v>
      </c>
      <c r="F1219" s="21"/>
      <c r="G1219" s="21"/>
      <c r="H1219" s="22"/>
      <c r="I1219" s="3">
        <f t="shared" si="907"/>
        <v>0</v>
      </c>
    </row>
    <row r="1220" spans="1:11" s="40" customFormat="1" hidden="1" x14ac:dyDescent="0.2">
      <c r="A1220" s="36" t="s">
        <v>80</v>
      </c>
      <c r="B1220" s="65"/>
      <c r="C1220" s="37">
        <f t="shared" ref="C1220" si="923">SUM(C1221,C1224,C1247)</f>
        <v>0</v>
      </c>
      <c r="D1220" s="37">
        <f t="shared" ref="D1220:H1220" si="924">SUM(D1221,D1224,D1247)</f>
        <v>0</v>
      </c>
      <c r="E1220" s="37">
        <f t="shared" si="924"/>
        <v>0</v>
      </c>
      <c r="F1220" s="37">
        <f t="shared" si="924"/>
        <v>0</v>
      </c>
      <c r="G1220" s="37">
        <f t="shared" si="924"/>
        <v>0</v>
      </c>
      <c r="H1220" s="38">
        <f t="shared" si="924"/>
        <v>0</v>
      </c>
      <c r="I1220" s="3">
        <f t="shared" si="907"/>
        <v>0</v>
      </c>
    </row>
    <row r="1221" spans="1:11" s="2" customFormat="1" hidden="1" x14ac:dyDescent="0.2">
      <c r="A1221" s="31" t="s">
        <v>30</v>
      </c>
      <c r="B1221" s="55">
        <v>20</v>
      </c>
      <c r="C1221" s="24">
        <f t="shared" ref="C1221:H1221" si="925">SUM(C1222)</f>
        <v>0</v>
      </c>
      <c r="D1221" s="24">
        <f t="shared" si="925"/>
        <v>0</v>
      </c>
      <c r="E1221" s="24">
        <f t="shared" si="925"/>
        <v>0</v>
      </c>
      <c r="F1221" s="24">
        <f t="shared" si="925"/>
        <v>0</v>
      </c>
      <c r="G1221" s="24">
        <f t="shared" si="925"/>
        <v>0</v>
      </c>
      <c r="H1221" s="25">
        <f t="shared" si="925"/>
        <v>0</v>
      </c>
      <c r="I1221" s="3">
        <f t="shared" si="907"/>
        <v>0</v>
      </c>
    </row>
    <row r="1222" spans="1:11" s="2" customFormat="1" hidden="1" x14ac:dyDescent="0.2">
      <c r="A1222" s="27" t="s">
        <v>31</v>
      </c>
      <c r="B1222" s="56" t="s">
        <v>32</v>
      </c>
      <c r="C1222" s="21"/>
      <c r="D1222" s="21"/>
      <c r="E1222" s="21">
        <f>C1222+D1222</f>
        <v>0</v>
      </c>
      <c r="F1222" s="21"/>
      <c r="G1222" s="21"/>
      <c r="H1222" s="22"/>
      <c r="I1222" s="3">
        <f t="shared" si="907"/>
        <v>0</v>
      </c>
    </row>
    <row r="1223" spans="1:11" s="2" customFormat="1" hidden="1" x14ac:dyDescent="0.2">
      <c r="A1223" s="27"/>
      <c r="B1223" s="51"/>
      <c r="C1223" s="21"/>
      <c r="D1223" s="21"/>
      <c r="E1223" s="21"/>
      <c r="F1223" s="21"/>
      <c r="G1223" s="21"/>
      <c r="H1223" s="22"/>
      <c r="I1223" s="3">
        <f t="shared" si="907"/>
        <v>0</v>
      </c>
    </row>
    <row r="1224" spans="1:11" s="2" customFormat="1" ht="25.5" hidden="1" x14ac:dyDescent="0.2">
      <c r="A1224" s="110" t="s">
        <v>112</v>
      </c>
      <c r="B1224" s="57">
        <v>60</v>
      </c>
      <c r="C1224" s="24">
        <f t="shared" ref="C1224" si="926">SUM(C1225,C1232,C1239)</f>
        <v>0</v>
      </c>
      <c r="D1224" s="24">
        <f t="shared" ref="D1224:H1224" si="927">SUM(D1225,D1232,D1239)</f>
        <v>0</v>
      </c>
      <c r="E1224" s="24">
        <f t="shared" si="927"/>
        <v>0</v>
      </c>
      <c r="F1224" s="24">
        <f t="shared" si="927"/>
        <v>0</v>
      </c>
      <c r="G1224" s="24">
        <f t="shared" si="927"/>
        <v>0</v>
      </c>
      <c r="H1224" s="25">
        <f t="shared" si="927"/>
        <v>0</v>
      </c>
      <c r="I1224" s="3">
        <f t="shared" si="907"/>
        <v>0</v>
      </c>
    </row>
    <row r="1225" spans="1:11" s="2" customFormat="1" ht="25.5" hidden="1" x14ac:dyDescent="0.2">
      <c r="A1225" s="31" t="s">
        <v>113</v>
      </c>
      <c r="B1225" s="58" t="s">
        <v>118</v>
      </c>
      <c r="C1225" s="24">
        <f t="shared" ref="C1225" si="928">SUM(C1229,C1230,C1231)</f>
        <v>0</v>
      </c>
      <c r="D1225" s="24">
        <f t="shared" ref="D1225:H1225" si="929">SUM(D1229,D1230,D1231)</f>
        <v>0</v>
      </c>
      <c r="E1225" s="24">
        <f t="shared" si="929"/>
        <v>0</v>
      </c>
      <c r="F1225" s="24">
        <f t="shared" si="929"/>
        <v>0</v>
      </c>
      <c r="G1225" s="24">
        <f t="shared" si="929"/>
        <v>0</v>
      </c>
      <c r="H1225" s="25">
        <f t="shared" si="929"/>
        <v>0</v>
      </c>
      <c r="I1225" s="3">
        <f t="shared" si="907"/>
        <v>0</v>
      </c>
    </row>
    <row r="1226" spans="1:11" s="2" customFormat="1" hidden="1" x14ac:dyDescent="0.2">
      <c r="A1226" s="32" t="s">
        <v>1</v>
      </c>
      <c r="B1226" s="59"/>
      <c r="C1226" s="24"/>
      <c r="D1226" s="24"/>
      <c r="E1226" s="24"/>
      <c r="F1226" s="24"/>
      <c r="G1226" s="24"/>
      <c r="H1226" s="25"/>
      <c r="I1226" s="3">
        <f t="shared" si="907"/>
        <v>0</v>
      </c>
    </row>
    <row r="1227" spans="1:11" s="2" customFormat="1" hidden="1" x14ac:dyDescent="0.2">
      <c r="A1227" s="32" t="s">
        <v>36</v>
      </c>
      <c r="B1227" s="59"/>
      <c r="C1227" s="24">
        <f t="shared" ref="C1227:H1227" si="930">C1229+C1230+C1231-C1228</f>
        <v>0</v>
      </c>
      <c r="D1227" s="24">
        <f t="shared" si="930"/>
        <v>0</v>
      </c>
      <c r="E1227" s="24">
        <f t="shared" si="930"/>
        <v>0</v>
      </c>
      <c r="F1227" s="24">
        <f t="shared" si="930"/>
        <v>0</v>
      </c>
      <c r="G1227" s="24">
        <f t="shared" si="930"/>
        <v>0</v>
      </c>
      <c r="H1227" s="25">
        <f t="shared" si="930"/>
        <v>0</v>
      </c>
      <c r="I1227" s="3">
        <f t="shared" si="907"/>
        <v>0</v>
      </c>
    </row>
    <row r="1228" spans="1:11" s="2" customFormat="1" hidden="1" x14ac:dyDescent="0.2">
      <c r="A1228" s="32" t="s">
        <v>37</v>
      </c>
      <c r="B1228" s="59"/>
      <c r="C1228" s="24">
        <v>0</v>
      </c>
      <c r="D1228" s="24"/>
      <c r="E1228" s="24">
        <f t="shared" ref="E1228:E1231" si="931">C1228+D1228</f>
        <v>0</v>
      </c>
      <c r="F1228" s="24"/>
      <c r="G1228" s="24"/>
      <c r="H1228" s="25"/>
      <c r="I1228" s="3">
        <f t="shared" si="907"/>
        <v>0</v>
      </c>
    </row>
    <row r="1229" spans="1:11" s="2" customFormat="1" hidden="1" x14ac:dyDescent="0.2">
      <c r="A1229" s="20" t="s">
        <v>114</v>
      </c>
      <c r="B1229" s="60" t="s">
        <v>115</v>
      </c>
      <c r="C1229" s="21"/>
      <c r="D1229" s="21"/>
      <c r="E1229" s="21">
        <f t="shared" si="931"/>
        <v>0</v>
      </c>
      <c r="F1229" s="21"/>
      <c r="G1229" s="21"/>
      <c r="H1229" s="22"/>
      <c r="I1229" s="3">
        <f t="shared" si="907"/>
        <v>0</v>
      </c>
      <c r="J1229" s="2">
        <v>0.02</v>
      </c>
      <c r="K1229" s="2">
        <v>0.13</v>
      </c>
    </row>
    <row r="1230" spans="1:11" s="2" customFormat="1" hidden="1" x14ac:dyDescent="0.2">
      <c r="A1230" s="20" t="s">
        <v>106</v>
      </c>
      <c r="B1230" s="60" t="s">
        <v>116</v>
      </c>
      <c r="C1230" s="21"/>
      <c r="D1230" s="21"/>
      <c r="E1230" s="21">
        <f t="shared" si="931"/>
        <v>0</v>
      </c>
      <c r="F1230" s="21"/>
      <c r="G1230" s="21"/>
      <c r="H1230" s="22"/>
      <c r="I1230" s="3">
        <f t="shared" si="907"/>
        <v>0</v>
      </c>
      <c r="J1230" s="2">
        <v>0.85</v>
      </c>
    </row>
    <row r="1231" spans="1:11" s="2" customFormat="1" hidden="1" x14ac:dyDescent="0.2">
      <c r="A1231" s="20" t="s">
        <v>108</v>
      </c>
      <c r="B1231" s="61" t="s">
        <v>117</v>
      </c>
      <c r="C1231" s="21">
        <v>0</v>
      </c>
      <c r="D1231" s="21"/>
      <c r="E1231" s="21">
        <f t="shared" si="931"/>
        <v>0</v>
      </c>
      <c r="F1231" s="21"/>
      <c r="G1231" s="21"/>
      <c r="H1231" s="22"/>
      <c r="I1231" s="3">
        <f t="shared" si="907"/>
        <v>0</v>
      </c>
    </row>
    <row r="1232" spans="1:11" s="2" customFormat="1" hidden="1" x14ac:dyDescent="0.2">
      <c r="A1232" s="31" t="s">
        <v>44</v>
      </c>
      <c r="B1232" s="62" t="s">
        <v>45</v>
      </c>
      <c r="C1232" s="24">
        <v>0</v>
      </c>
      <c r="D1232" s="24">
        <f t="shared" ref="D1232:H1232" si="932">SUM(D1236,D1237,D1238)</f>
        <v>0</v>
      </c>
      <c r="E1232" s="24">
        <f t="shared" si="932"/>
        <v>0</v>
      </c>
      <c r="F1232" s="24">
        <f t="shared" si="932"/>
        <v>0</v>
      </c>
      <c r="G1232" s="24">
        <f t="shared" si="932"/>
        <v>0</v>
      </c>
      <c r="H1232" s="25">
        <f t="shared" si="932"/>
        <v>0</v>
      </c>
      <c r="I1232" s="3">
        <f t="shared" si="907"/>
        <v>0</v>
      </c>
    </row>
    <row r="1233" spans="1:9" s="2" customFormat="1" hidden="1" x14ac:dyDescent="0.2">
      <c r="A1233" s="82" t="s">
        <v>1</v>
      </c>
      <c r="B1233" s="62"/>
      <c r="C1233" s="24"/>
      <c r="D1233" s="24"/>
      <c r="E1233" s="24"/>
      <c r="F1233" s="24"/>
      <c r="G1233" s="24"/>
      <c r="H1233" s="25"/>
      <c r="I1233" s="3">
        <f t="shared" si="907"/>
        <v>0</v>
      </c>
    </row>
    <row r="1234" spans="1:9" s="2" customFormat="1" hidden="1" x14ac:dyDescent="0.2">
      <c r="A1234" s="32" t="s">
        <v>36</v>
      </c>
      <c r="B1234" s="59"/>
      <c r="C1234" s="24">
        <v>0</v>
      </c>
      <c r="D1234" s="24">
        <f t="shared" ref="D1234:H1234" si="933">D1236+D1237+D1238-D1235</f>
        <v>0</v>
      </c>
      <c r="E1234" s="24">
        <f t="shared" si="933"/>
        <v>0</v>
      </c>
      <c r="F1234" s="24">
        <f t="shared" si="933"/>
        <v>0</v>
      </c>
      <c r="G1234" s="24">
        <f t="shared" si="933"/>
        <v>0</v>
      </c>
      <c r="H1234" s="25">
        <f t="shared" si="933"/>
        <v>0</v>
      </c>
      <c r="I1234" s="3">
        <f t="shared" si="907"/>
        <v>0</v>
      </c>
    </row>
    <row r="1235" spans="1:9" s="2" customFormat="1" hidden="1" x14ac:dyDescent="0.2">
      <c r="A1235" s="32" t="s">
        <v>37</v>
      </c>
      <c r="B1235" s="59"/>
      <c r="C1235" s="24">
        <v>0</v>
      </c>
      <c r="D1235" s="24"/>
      <c r="E1235" s="24">
        <f t="shared" ref="E1235:E1238" si="934">C1235+D1235</f>
        <v>0</v>
      </c>
      <c r="F1235" s="24"/>
      <c r="G1235" s="24"/>
      <c r="H1235" s="25"/>
      <c r="I1235" s="3">
        <f t="shared" si="907"/>
        <v>0</v>
      </c>
    </row>
    <row r="1236" spans="1:9" s="2" customFormat="1" hidden="1" x14ac:dyDescent="0.2">
      <c r="A1236" s="20" t="s">
        <v>38</v>
      </c>
      <c r="B1236" s="61" t="s">
        <v>46</v>
      </c>
      <c r="C1236" s="21">
        <v>0</v>
      </c>
      <c r="D1236" s="21"/>
      <c r="E1236" s="21">
        <f t="shared" si="934"/>
        <v>0</v>
      </c>
      <c r="F1236" s="21"/>
      <c r="G1236" s="21"/>
      <c r="H1236" s="22"/>
      <c r="I1236" s="3">
        <f t="shared" si="907"/>
        <v>0</v>
      </c>
    </row>
    <row r="1237" spans="1:9" s="2" customFormat="1" hidden="1" x14ac:dyDescent="0.2">
      <c r="A1237" s="20" t="s">
        <v>40</v>
      </c>
      <c r="B1237" s="61" t="s">
        <v>47</v>
      </c>
      <c r="C1237" s="21">
        <v>0</v>
      </c>
      <c r="D1237" s="21"/>
      <c r="E1237" s="21">
        <f t="shared" si="934"/>
        <v>0</v>
      </c>
      <c r="F1237" s="21"/>
      <c r="G1237" s="21"/>
      <c r="H1237" s="22"/>
      <c r="I1237" s="3">
        <f t="shared" si="907"/>
        <v>0</v>
      </c>
    </row>
    <row r="1238" spans="1:9" s="2" customFormat="1" hidden="1" x14ac:dyDescent="0.2">
      <c r="A1238" s="20" t="s">
        <v>42</v>
      </c>
      <c r="B1238" s="61" t="s">
        <v>48</v>
      </c>
      <c r="C1238" s="21">
        <v>0</v>
      </c>
      <c r="D1238" s="21"/>
      <c r="E1238" s="21">
        <f t="shared" si="934"/>
        <v>0</v>
      </c>
      <c r="F1238" s="21"/>
      <c r="G1238" s="21"/>
      <c r="H1238" s="22"/>
      <c r="I1238" s="3">
        <f t="shared" si="907"/>
        <v>0</v>
      </c>
    </row>
    <row r="1239" spans="1:9" s="2" customFormat="1" hidden="1" x14ac:dyDescent="0.2">
      <c r="A1239" s="31" t="s">
        <v>49</v>
      </c>
      <c r="B1239" s="63" t="s">
        <v>50</v>
      </c>
      <c r="C1239" s="24">
        <v>0</v>
      </c>
      <c r="D1239" s="24">
        <f t="shared" ref="D1239:H1239" si="935">SUM(D1243,D1244,D1245)</f>
        <v>0</v>
      </c>
      <c r="E1239" s="24">
        <f t="shared" si="935"/>
        <v>0</v>
      </c>
      <c r="F1239" s="24">
        <f t="shared" si="935"/>
        <v>0</v>
      </c>
      <c r="G1239" s="24">
        <f t="shared" si="935"/>
        <v>0</v>
      </c>
      <c r="H1239" s="25">
        <f t="shared" si="935"/>
        <v>0</v>
      </c>
      <c r="I1239" s="3">
        <f t="shared" si="907"/>
        <v>0</v>
      </c>
    </row>
    <row r="1240" spans="1:9" s="2" customFormat="1" hidden="1" x14ac:dyDescent="0.2">
      <c r="A1240" s="82" t="s">
        <v>1</v>
      </c>
      <c r="B1240" s="63"/>
      <c r="C1240" s="24"/>
      <c r="D1240" s="24"/>
      <c r="E1240" s="24"/>
      <c r="F1240" s="24"/>
      <c r="G1240" s="24"/>
      <c r="H1240" s="25"/>
      <c r="I1240" s="3">
        <f t="shared" si="907"/>
        <v>0</v>
      </c>
    </row>
    <row r="1241" spans="1:9" s="2" customFormat="1" hidden="1" x14ac:dyDescent="0.2">
      <c r="A1241" s="32" t="s">
        <v>36</v>
      </c>
      <c r="B1241" s="59"/>
      <c r="C1241" s="24">
        <v>0</v>
      </c>
      <c r="D1241" s="24">
        <f t="shared" ref="D1241:H1241" si="936">D1243+D1244+D1245-D1242</f>
        <v>0</v>
      </c>
      <c r="E1241" s="24">
        <f t="shared" si="936"/>
        <v>0</v>
      </c>
      <c r="F1241" s="24">
        <f t="shared" si="936"/>
        <v>0</v>
      </c>
      <c r="G1241" s="24">
        <f t="shared" si="936"/>
        <v>0</v>
      </c>
      <c r="H1241" s="25">
        <f t="shared" si="936"/>
        <v>0</v>
      </c>
      <c r="I1241" s="3">
        <f t="shared" si="907"/>
        <v>0</v>
      </c>
    </row>
    <row r="1242" spans="1:9" s="2" customFormat="1" hidden="1" x14ac:dyDescent="0.2">
      <c r="A1242" s="32" t="s">
        <v>37</v>
      </c>
      <c r="B1242" s="59"/>
      <c r="C1242" s="24">
        <v>0</v>
      </c>
      <c r="D1242" s="24"/>
      <c r="E1242" s="24">
        <f t="shared" ref="E1242:E1245" si="937">C1242+D1242</f>
        <v>0</v>
      </c>
      <c r="F1242" s="24"/>
      <c r="G1242" s="24"/>
      <c r="H1242" s="25"/>
      <c r="I1242" s="3">
        <f t="shared" si="907"/>
        <v>0</v>
      </c>
    </row>
    <row r="1243" spans="1:9" s="2" customFormat="1" hidden="1" x14ac:dyDescent="0.2">
      <c r="A1243" s="20" t="s">
        <v>38</v>
      </c>
      <c r="B1243" s="61" t="s">
        <v>51</v>
      </c>
      <c r="C1243" s="21">
        <v>0</v>
      </c>
      <c r="D1243" s="21"/>
      <c r="E1243" s="21">
        <f t="shared" si="937"/>
        <v>0</v>
      </c>
      <c r="F1243" s="21"/>
      <c r="G1243" s="21"/>
      <c r="H1243" s="22"/>
      <c r="I1243" s="3">
        <f t="shared" si="907"/>
        <v>0</v>
      </c>
    </row>
    <row r="1244" spans="1:9" s="2" customFormat="1" hidden="1" x14ac:dyDescent="0.2">
      <c r="A1244" s="20" t="s">
        <v>40</v>
      </c>
      <c r="B1244" s="61" t="s">
        <v>52</v>
      </c>
      <c r="C1244" s="21">
        <v>0</v>
      </c>
      <c r="D1244" s="21"/>
      <c r="E1244" s="21">
        <f t="shared" si="937"/>
        <v>0</v>
      </c>
      <c r="F1244" s="21"/>
      <c r="G1244" s="21"/>
      <c r="H1244" s="22"/>
      <c r="I1244" s="3">
        <f t="shared" si="907"/>
        <v>0</v>
      </c>
    </row>
    <row r="1245" spans="1:9" s="2" customFormat="1" hidden="1" x14ac:dyDescent="0.2">
      <c r="A1245" s="20" t="s">
        <v>42</v>
      </c>
      <c r="B1245" s="61" t="s">
        <v>53</v>
      </c>
      <c r="C1245" s="21">
        <v>0</v>
      </c>
      <c r="D1245" s="21"/>
      <c r="E1245" s="21">
        <f t="shared" si="937"/>
        <v>0</v>
      </c>
      <c r="F1245" s="21"/>
      <c r="G1245" s="21"/>
      <c r="H1245" s="22"/>
      <c r="I1245" s="3">
        <f t="shared" si="907"/>
        <v>0</v>
      </c>
    </row>
    <row r="1246" spans="1:9" s="2" customFormat="1" hidden="1" x14ac:dyDescent="0.2">
      <c r="A1246" s="83"/>
      <c r="B1246" s="95"/>
      <c r="C1246" s="21"/>
      <c r="D1246" s="21"/>
      <c r="E1246" s="21"/>
      <c r="F1246" s="21"/>
      <c r="G1246" s="21"/>
      <c r="H1246" s="22"/>
      <c r="I1246" s="3">
        <f t="shared" si="907"/>
        <v>0</v>
      </c>
    </row>
    <row r="1247" spans="1:9" s="2" customFormat="1" hidden="1" x14ac:dyDescent="0.2">
      <c r="A1247" s="26" t="s">
        <v>54</v>
      </c>
      <c r="B1247" s="63" t="s">
        <v>55</v>
      </c>
      <c r="C1247" s="24">
        <v>0</v>
      </c>
      <c r="D1247" s="24"/>
      <c r="E1247" s="24">
        <f>C1247+D1247</f>
        <v>0</v>
      </c>
      <c r="F1247" s="24"/>
      <c r="G1247" s="24"/>
      <c r="H1247" s="25"/>
      <c r="I1247" s="3">
        <f t="shared" si="907"/>
        <v>0</v>
      </c>
    </row>
    <row r="1248" spans="1:9" s="2" customFormat="1" hidden="1" x14ac:dyDescent="0.2">
      <c r="A1248" s="83"/>
      <c r="B1248" s="95"/>
      <c r="C1248" s="21"/>
      <c r="D1248" s="21"/>
      <c r="E1248" s="21"/>
      <c r="F1248" s="21"/>
      <c r="G1248" s="21"/>
      <c r="H1248" s="22"/>
      <c r="I1248" s="3">
        <f t="shared" si="907"/>
        <v>0</v>
      </c>
    </row>
    <row r="1249" spans="1:9" s="2" customFormat="1" hidden="1" x14ac:dyDescent="0.2">
      <c r="A1249" s="26" t="s">
        <v>56</v>
      </c>
      <c r="B1249" s="63"/>
      <c r="C1249" s="24">
        <v>0</v>
      </c>
      <c r="D1249" s="24">
        <f t="shared" ref="D1249:H1249" si="938">D1199-D1220</f>
        <v>0</v>
      </c>
      <c r="E1249" s="24">
        <f t="shared" si="938"/>
        <v>0</v>
      </c>
      <c r="F1249" s="24">
        <f t="shared" si="938"/>
        <v>0</v>
      </c>
      <c r="G1249" s="24">
        <f t="shared" si="938"/>
        <v>0</v>
      </c>
      <c r="H1249" s="25">
        <f t="shared" si="938"/>
        <v>0</v>
      </c>
      <c r="I1249" s="3">
        <f t="shared" si="907"/>
        <v>0</v>
      </c>
    </row>
    <row r="1250" spans="1:9" s="2" customFormat="1" hidden="1" x14ac:dyDescent="0.2">
      <c r="A1250" s="81"/>
      <c r="B1250" s="95"/>
      <c r="C1250" s="21"/>
      <c r="D1250" s="21"/>
      <c r="E1250" s="21"/>
      <c r="F1250" s="21"/>
      <c r="G1250" s="21"/>
      <c r="H1250" s="22"/>
      <c r="I1250" s="3">
        <f t="shared" si="907"/>
        <v>0</v>
      </c>
    </row>
    <row r="1251" spans="1:9" s="2" customFormat="1" hidden="1" x14ac:dyDescent="0.2">
      <c r="A1251" s="81"/>
      <c r="B1251" s="95"/>
      <c r="C1251" s="21"/>
      <c r="D1251" s="21"/>
      <c r="E1251" s="21"/>
      <c r="F1251" s="21"/>
      <c r="G1251" s="21"/>
      <c r="H1251" s="22"/>
      <c r="I1251" s="3">
        <f t="shared" si="907"/>
        <v>0</v>
      </c>
    </row>
    <row r="1252" spans="1:9" s="6" customFormat="1" hidden="1" x14ac:dyDescent="0.2">
      <c r="A1252" s="28" t="s">
        <v>76</v>
      </c>
      <c r="B1252" s="54" t="s">
        <v>3</v>
      </c>
      <c r="C1252" s="29">
        <f t="shared" ref="C1252" si="939">SUM(C1282)</f>
        <v>0</v>
      </c>
      <c r="D1252" s="29">
        <f t="shared" ref="D1252:H1252" si="940">SUM(D1282)</f>
        <v>0</v>
      </c>
      <c r="E1252" s="29">
        <f t="shared" si="940"/>
        <v>0</v>
      </c>
      <c r="F1252" s="29">
        <f t="shared" si="940"/>
        <v>0</v>
      </c>
      <c r="G1252" s="29">
        <f t="shared" si="940"/>
        <v>0</v>
      </c>
      <c r="H1252" s="30">
        <f t="shared" si="940"/>
        <v>0</v>
      </c>
      <c r="I1252" s="3">
        <f t="shared" si="907"/>
        <v>0</v>
      </c>
    </row>
    <row r="1253" spans="1:9" s="2" customFormat="1" hidden="1" x14ac:dyDescent="0.2">
      <c r="A1253" s="33" t="s">
        <v>80</v>
      </c>
      <c r="B1253" s="64"/>
      <c r="C1253" s="34">
        <f t="shared" ref="C1253" si="941">SUM(C1254,C1257,C1280)</f>
        <v>0</v>
      </c>
      <c r="D1253" s="34">
        <f t="shared" ref="D1253:H1253" si="942">SUM(D1254,D1257,D1280)</f>
        <v>0</v>
      </c>
      <c r="E1253" s="34">
        <f t="shared" si="942"/>
        <v>0</v>
      </c>
      <c r="F1253" s="34">
        <f t="shared" si="942"/>
        <v>0</v>
      </c>
      <c r="G1253" s="34">
        <f t="shared" si="942"/>
        <v>0</v>
      </c>
      <c r="H1253" s="35">
        <f t="shared" si="942"/>
        <v>0</v>
      </c>
      <c r="I1253" s="3">
        <f t="shared" si="907"/>
        <v>0</v>
      </c>
    </row>
    <row r="1254" spans="1:9" s="2" customFormat="1" hidden="1" x14ac:dyDescent="0.2">
      <c r="A1254" s="31" t="s">
        <v>30</v>
      </c>
      <c r="B1254" s="55">
        <v>20</v>
      </c>
      <c r="C1254" s="24">
        <f t="shared" ref="C1254:H1254" si="943">SUM(C1255)</f>
        <v>0</v>
      </c>
      <c r="D1254" s="24">
        <f t="shared" si="943"/>
        <v>0</v>
      </c>
      <c r="E1254" s="24">
        <f t="shared" si="943"/>
        <v>0</v>
      </c>
      <c r="F1254" s="24">
        <f t="shared" si="943"/>
        <v>0</v>
      </c>
      <c r="G1254" s="24">
        <f t="shared" si="943"/>
        <v>0</v>
      </c>
      <c r="H1254" s="25">
        <f t="shared" si="943"/>
        <v>0</v>
      </c>
      <c r="I1254" s="3">
        <f t="shared" si="907"/>
        <v>0</v>
      </c>
    </row>
    <row r="1255" spans="1:9" s="2" customFormat="1" hidden="1" x14ac:dyDescent="0.2">
      <c r="A1255" s="27" t="s">
        <v>31</v>
      </c>
      <c r="B1255" s="56" t="s">
        <v>32</v>
      </c>
      <c r="C1255" s="21">
        <f>C1305</f>
        <v>0</v>
      </c>
      <c r="D1255" s="21">
        <f>D1305</f>
        <v>0</v>
      </c>
      <c r="E1255" s="21">
        <f>C1255+D1255</f>
        <v>0</v>
      </c>
      <c r="F1255" s="21">
        <f t="shared" ref="F1255:H1255" si="944">F1305</f>
        <v>0</v>
      </c>
      <c r="G1255" s="21">
        <f t="shared" si="944"/>
        <v>0</v>
      </c>
      <c r="H1255" s="22">
        <f t="shared" si="944"/>
        <v>0</v>
      </c>
      <c r="I1255" s="3">
        <f t="shared" ref="I1255:I1318" si="945">SUM(E1255:H1255)</f>
        <v>0</v>
      </c>
    </row>
    <row r="1256" spans="1:9" s="2" customFormat="1" hidden="1" x14ac:dyDescent="0.2">
      <c r="A1256" s="27"/>
      <c r="B1256" s="51"/>
      <c r="C1256" s="21"/>
      <c r="D1256" s="21"/>
      <c r="E1256" s="21"/>
      <c r="F1256" s="21"/>
      <c r="G1256" s="21"/>
      <c r="H1256" s="22"/>
      <c r="I1256" s="3">
        <f t="shared" si="945"/>
        <v>0</v>
      </c>
    </row>
    <row r="1257" spans="1:9" s="2" customFormat="1" ht="25.5" hidden="1" x14ac:dyDescent="0.2">
      <c r="A1257" s="110" t="s">
        <v>112</v>
      </c>
      <c r="B1257" s="57">
        <v>60</v>
      </c>
      <c r="C1257" s="24">
        <f t="shared" ref="C1257" si="946">SUM(C1258,C1265,C1272)</f>
        <v>0</v>
      </c>
      <c r="D1257" s="24">
        <f t="shared" ref="D1257:H1257" si="947">SUM(D1258,D1265,D1272)</f>
        <v>0</v>
      </c>
      <c r="E1257" s="24">
        <f t="shared" si="947"/>
        <v>0</v>
      </c>
      <c r="F1257" s="24">
        <f t="shared" si="947"/>
        <v>0</v>
      </c>
      <c r="G1257" s="24">
        <f t="shared" si="947"/>
        <v>0</v>
      </c>
      <c r="H1257" s="25">
        <f t="shared" si="947"/>
        <v>0</v>
      </c>
      <c r="I1257" s="3">
        <f t="shared" si="945"/>
        <v>0</v>
      </c>
    </row>
    <row r="1258" spans="1:9" s="2" customFormat="1" ht="25.5" hidden="1" x14ac:dyDescent="0.2">
      <c r="A1258" s="31" t="s">
        <v>113</v>
      </c>
      <c r="B1258" s="58" t="s">
        <v>118</v>
      </c>
      <c r="C1258" s="24">
        <f t="shared" ref="C1258" si="948">SUM(C1262,C1263,C1264)</f>
        <v>0</v>
      </c>
      <c r="D1258" s="24">
        <f t="shared" ref="D1258:H1258" si="949">SUM(D1262,D1263,D1264)</f>
        <v>0</v>
      </c>
      <c r="E1258" s="24">
        <f t="shared" si="949"/>
        <v>0</v>
      </c>
      <c r="F1258" s="24">
        <f t="shared" si="949"/>
        <v>0</v>
      </c>
      <c r="G1258" s="24">
        <f t="shared" si="949"/>
        <v>0</v>
      </c>
      <c r="H1258" s="25">
        <f t="shared" si="949"/>
        <v>0</v>
      </c>
      <c r="I1258" s="3">
        <f t="shared" si="945"/>
        <v>0</v>
      </c>
    </row>
    <row r="1259" spans="1:9" s="2" customFormat="1" hidden="1" x14ac:dyDescent="0.2">
      <c r="A1259" s="32" t="s">
        <v>1</v>
      </c>
      <c r="B1259" s="59"/>
      <c r="C1259" s="24"/>
      <c r="D1259" s="24"/>
      <c r="E1259" s="24"/>
      <c r="F1259" s="24"/>
      <c r="G1259" s="24"/>
      <c r="H1259" s="25"/>
      <c r="I1259" s="3">
        <f t="shared" si="945"/>
        <v>0</v>
      </c>
    </row>
    <row r="1260" spans="1:9" s="2" customFormat="1" hidden="1" x14ac:dyDescent="0.2">
      <c r="A1260" s="32" t="s">
        <v>36</v>
      </c>
      <c r="B1260" s="59"/>
      <c r="C1260" s="24">
        <v>0</v>
      </c>
      <c r="D1260" s="24">
        <f t="shared" ref="D1260:E1260" si="950">D1262+D1263+D1264-D1261</f>
        <v>0</v>
      </c>
      <c r="E1260" s="24">
        <f t="shared" si="950"/>
        <v>0</v>
      </c>
      <c r="F1260" s="24">
        <f>F1262+F1263+F1264-F1261</f>
        <v>0</v>
      </c>
      <c r="G1260" s="24">
        <f t="shared" ref="G1260:H1260" si="951">G1262+G1263+G1264-G1261</f>
        <v>0</v>
      </c>
      <c r="H1260" s="25">
        <f t="shared" si="951"/>
        <v>0</v>
      </c>
      <c r="I1260" s="3">
        <f t="shared" si="945"/>
        <v>0</v>
      </c>
    </row>
    <row r="1261" spans="1:9" s="2" customFormat="1" hidden="1" x14ac:dyDescent="0.2">
      <c r="A1261" s="32" t="s">
        <v>37</v>
      </c>
      <c r="B1261" s="59"/>
      <c r="C1261" s="24">
        <f t="shared" ref="C1261" si="952">C1311</f>
        <v>0</v>
      </c>
      <c r="D1261" s="24">
        <f t="shared" ref="D1261:H1261" si="953">D1311</f>
        <v>0</v>
      </c>
      <c r="E1261" s="24">
        <f t="shared" si="953"/>
        <v>0</v>
      </c>
      <c r="F1261" s="24">
        <f t="shared" si="953"/>
        <v>0</v>
      </c>
      <c r="G1261" s="24">
        <f t="shared" si="953"/>
        <v>0</v>
      </c>
      <c r="H1261" s="25">
        <f t="shared" si="953"/>
        <v>0</v>
      </c>
      <c r="I1261" s="3">
        <f t="shared" si="945"/>
        <v>0</v>
      </c>
    </row>
    <row r="1262" spans="1:9" s="2" customFormat="1" hidden="1" x14ac:dyDescent="0.2">
      <c r="A1262" s="20" t="s">
        <v>114</v>
      </c>
      <c r="B1262" s="60" t="s">
        <v>115</v>
      </c>
      <c r="C1262" s="21">
        <f t="shared" ref="C1262" si="954">C1312</f>
        <v>0</v>
      </c>
      <c r="D1262" s="21">
        <f t="shared" ref="D1262" si="955">D1312</f>
        <v>0</v>
      </c>
      <c r="E1262" s="21">
        <f t="shared" ref="E1262:E1264" si="956">C1262+D1262</f>
        <v>0</v>
      </c>
      <c r="F1262" s="21">
        <f>F1312</f>
        <v>0</v>
      </c>
      <c r="G1262" s="21">
        <f>G1312</f>
        <v>0</v>
      </c>
      <c r="H1262" s="22">
        <f>H1312</f>
        <v>0</v>
      </c>
      <c r="I1262" s="3">
        <f t="shared" si="945"/>
        <v>0</v>
      </c>
    </row>
    <row r="1263" spans="1:9" s="2" customFormat="1" hidden="1" x14ac:dyDescent="0.2">
      <c r="A1263" s="20" t="s">
        <v>106</v>
      </c>
      <c r="B1263" s="60" t="s">
        <v>116</v>
      </c>
      <c r="C1263" s="21">
        <f t="shared" ref="C1263" si="957">C1313</f>
        <v>0</v>
      </c>
      <c r="D1263" s="21">
        <f t="shared" ref="D1263" si="958">D1313</f>
        <v>0</v>
      </c>
      <c r="E1263" s="21">
        <f t="shared" si="956"/>
        <v>0</v>
      </c>
      <c r="F1263" s="21">
        <f t="shared" ref="F1263:H1263" si="959">F1313</f>
        <v>0</v>
      </c>
      <c r="G1263" s="21">
        <f t="shared" si="959"/>
        <v>0</v>
      </c>
      <c r="H1263" s="22">
        <f t="shared" si="959"/>
        <v>0</v>
      </c>
      <c r="I1263" s="3">
        <f t="shared" si="945"/>
        <v>0</v>
      </c>
    </row>
    <row r="1264" spans="1:9" s="2" customFormat="1" hidden="1" x14ac:dyDescent="0.2">
      <c r="A1264" s="20" t="s">
        <v>108</v>
      </c>
      <c r="B1264" s="61" t="s">
        <v>117</v>
      </c>
      <c r="C1264" s="21">
        <f t="shared" ref="C1264" si="960">C1314</f>
        <v>0</v>
      </c>
      <c r="D1264" s="21">
        <f t="shared" ref="D1264" si="961">D1314</f>
        <v>0</v>
      </c>
      <c r="E1264" s="21">
        <f t="shared" si="956"/>
        <v>0</v>
      </c>
      <c r="F1264" s="21">
        <f t="shared" ref="F1264:H1264" si="962">F1314</f>
        <v>0</v>
      </c>
      <c r="G1264" s="21">
        <f t="shared" si="962"/>
        <v>0</v>
      </c>
      <c r="H1264" s="22">
        <f t="shared" si="962"/>
        <v>0</v>
      </c>
      <c r="I1264" s="3">
        <f t="shared" si="945"/>
        <v>0</v>
      </c>
    </row>
    <row r="1265" spans="1:9" s="2" customFormat="1" hidden="1" x14ac:dyDescent="0.2">
      <c r="A1265" s="31" t="s">
        <v>44</v>
      </c>
      <c r="B1265" s="62" t="s">
        <v>45</v>
      </c>
      <c r="C1265" s="24">
        <v>0</v>
      </c>
      <c r="D1265" s="24">
        <f t="shared" ref="D1265:H1265" si="963">SUM(D1269,D1270,D1271)</f>
        <v>0</v>
      </c>
      <c r="E1265" s="24">
        <f t="shared" si="963"/>
        <v>0</v>
      </c>
      <c r="F1265" s="24">
        <f t="shared" si="963"/>
        <v>0</v>
      </c>
      <c r="G1265" s="24">
        <f t="shared" si="963"/>
        <v>0</v>
      </c>
      <c r="H1265" s="25">
        <f t="shared" si="963"/>
        <v>0</v>
      </c>
      <c r="I1265" s="3">
        <f t="shared" si="945"/>
        <v>0</v>
      </c>
    </row>
    <row r="1266" spans="1:9" s="2" customFormat="1" hidden="1" x14ac:dyDescent="0.2">
      <c r="A1266" s="82" t="s">
        <v>1</v>
      </c>
      <c r="B1266" s="62"/>
      <c r="C1266" s="24"/>
      <c r="D1266" s="24"/>
      <c r="E1266" s="24"/>
      <c r="F1266" s="24"/>
      <c r="G1266" s="24"/>
      <c r="H1266" s="25"/>
      <c r="I1266" s="3">
        <f t="shared" si="945"/>
        <v>0</v>
      </c>
    </row>
    <row r="1267" spans="1:9" s="2" customFormat="1" hidden="1" x14ac:dyDescent="0.2">
      <c r="A1267" s="32" t="s">
        <v>36</v>
      </c>
      <c r="B1267" s="59"/>
      <c r="C1267" s="24">
        <v>0</v>
      </c>
      <c r="D1267" s="24">
        <f t="shared" ref="D1267:H1267" si="964">D1269+D1270+D1271-D1268</f>
        <v>0</v>
      </c>
      <c r="E1267" s="24">
        <f t="shared" si="964"/>
        <v>0</v>
      </c>
      <c r="F1267" s="24">
        <f t="shared" si="964"/>
        <v>0</v>
      </c>
      <c r="G1267" s="24">
        <f t="shared" si="964"/>
        <v>0</v>
      </c>
      <c r="H1267" s="25">
        <f t="shared" si="964"/>
        <v>0</v>
      </c>
      <c r="I1267" s="3">
        <f t="shared" si="945"/>
        <v>0</v>
      </c>
    </row>
    <row r="1268" spans="1:9" s="2" customFormat="1" hidden="1" x14ac:dyDescent="0.2">
      <c r="A1268" s="32" t="s">
        <v>37</v>
      </c>
      <c r="B1268" s="59"/>
      <c r="C1268" s="24">
        <v>0</v>
      </c>
      <c r="D1268" s="24">
        <f t="shared" ref="D1268:H1268" si="965">D1318</f>
        <v>0</v>
      </c>
      <c r="E1268" s="24">
        <f t="shared" si="965"/>
        <v>0</v>
      </c>
      <c r="F1268" s="24">
        <f t="shared" si="965"/>
        <v>0</v>
      </c>
      <c r="G1268" s="24">
        <f t="shared" si="965"/>
        <v>0</v>
      </c>
      <c r="H1268" s="25">
        <f t="shared" si="965"/>
        <v>0</v>
      </c>
      <c r="I1268" s="3">
        <f t="shared" si="945"/>
        <v>0</v>
      </c>
    </row>
    <row r="1269" spans="1:9" s="2" customFormat="1" hidden="1" x14ac:dyDescent="0.2">
      <c r="A1269" s="20" t="s">
        <v>38</v>
      </c>
      <c r="B1269" s="61" t="s">
        <v>46</v>
      </c>
      <c r="C1269" s="21">
        <v>0</v>
      </c>
      <c r="D1269" s="21">
        <f t="shared" ref="D1269" si="966">D1319</f>
        <v>0</v>
      </c>
      <c r="E1269" s="21">
        <f t="shared" ref="E1269:E1271" si="967">C1269+D1269</f>
        <v>0</v>
      </c>
      <c r="F1269" s="21">
        <f t="shared" ref="F1269:H1269" si="968">F1319</f>
        <v>0</v>
      </c>
      <c r="G1269" s="21">
        <f t="shared" si="968"/>
        <v>0</v>
      </c>
      <c r="H1269" s="22">
        <f t="shared" si="968"/>
        <v>0</v>
      </c>
      <c r="I1269" s="3">
        <f t="shared" si="945"/>
        <v>0</v>
      </c>
    </row>
    <row r="1270" spans="1:9" s="2" customFormat="1" hidden="1" x14ac:dyDescent="0.2">
      <c r="A1270" s="20" t="s">
        <v>40</v>
      </c>
      <c r="B1270" s="61" t="s">
        <v>47</v>
      </c>
      <c r="C1270" s="21">
        <v>0</v>
      </c>
      <c r="D1270" s="21">
        <f t="shared" ref="D1270" si="969">D1320</f>
        <v>0</v>
      </c>
      <c r="E1270" s="21">
        <f t="shared" si="967"/>
        <v>0</v>
      </c>
      <c r="F1270" s="21">
        <f t="shared" ref="F1270:H1270" si="970">F1320</f>
        <v>0</v>
      </c>
      <c r="G1270" s="21">
        <f t="shared" si="970"/>
        <v>0</v>
      </c>
      <c r="H1270" s="22">
        <f t="shared" si="970"/>
        <v>0</v>
      </c>
      <c r="I1270" s="3">
        <f t="shared" si="945"/>
        <v>0</v>
      </c>
    </row>
    <row r="1271" spans="1:9" s="2" customFormat="1" hidden="1" x14ac:dyDescent="0.2">
      <c r="A1271" s="20" t="s">
        <v>42</v>
      </c>
      <c r="B1271" s="61" t="s">
        <v>48</v>
      </c>
      <c r="C1271" s="21">
        <v>0</v>
      </c>
      <c r="D1271" s="21">
        <f t="shared" ref="D1271" si="971">D1321</f>
        <v>0</v>
      </c>
      <c r="E1271" s="21">
        <f t="shared" si="967"/>
        <v>0</v>
      </c>
      <c r="F1271" s="21">
        <f t="shared" ref="F1271:H1271" si="972">F1321</f>
        <v>0</v>
      </c>
      <c r="G1271" s="21">
        <f t="shared" si="972"/>
        <v>0</v>
      </c>
      <c r="H1271" s="22">
        <f t="shared" si="972"/>
        <v>0</v>
      </c>
      <c r="I1271" s="3">
        <f t="shared" si="945"/>
        <v>0</v>
      </c>
    </row>
    <row r="1272" spans="1:9" s="2" customFormat="1" hidden="1" x14ac:dyDescent="0.2">
      <c r="A1272" s="31" t="s">
        <v>49</v>
      </c>
      <c r="B1272" s="63" t="s">
        <v>50</v>
      </c>
      <c r="C1272" s="24">
        <v>0</v>
      </c>
      <c r="D1272" s="24">
        <f t="shared" ref="D1272:H1272" si="973">SUM(D1276,D1277,D1278)</f>
        <v>0</v>
      </c>
      <c r="E1272" s="24">
        <f t="shared" si="973"/>
        <v>0</v>
      </c>
      <c r="F1272" s="24">
        <f t="shared" si="973"/>
        <v>0</v>
      </c>
      <c r="G1272" s="24">
        <f t="shared" si="973"/>
        <v>0</v>
      </c>
      <c r="H1272" s="25">
        <f t="shared" si="973"/>
        <v>0</v>
      </c>
      <c r="I1272" s="3">
        <f t="shared" si="945"/>
        <v>0</v>
      </c>
    </row>
    <row r="1273" spans="1:9" s="2" customFormat="1" hidden="1" x14ac:dyDescent="0.2">
      <c r="A1273" s="82" t="s">
        <v>1</v>
      </c>
      <c r="B1273" s="63"/>
      <c r="C1273" s="24"/>
      <c r="D1273" s="24"/>
      <c r="E1273" s="24"/>
      <c r="F1273" s="24"/>
      <c r="G1273" s="24"/>
      <c r="H1273" s="25"/>
      <c r="I1273" s="3">
        <f t="shared" si="945"/>
        <v>0</v>
      </c>
    </row>
    <row r="1274" spans="1:9" s="2" customFormat="1" hidden="1" x14ac:dyDescent="0.2">
      <c r="A1274" s="32" t="s">
        <v>36</v>
      </c>
      <c r="B1274" s="59"/>
      <c r="C1274" s="24">
        <v>0</v>
      </c>
      <c r="D1274" s="24">
        <f t="shared" ref="D1274:H1274" si="974">D1276+D1277+D1278-D1275</f>
        <v>0</v>
      </c>
      <c r="E1274" s="24">
        <f t="shared" si="974"/>
        <v>0</v>
      </c>
      <c r="F1274" s="24">
        <f t="shared" si="974"/>
        <v>0</v>
      </c>
      <c r="G1274" s="24">
        <f t="shared" si="974"/>
        <v>0</v>
      </c>
      <c r="H1274" s="25">
        <f t="shared" si="974"/>
        <v>0</v>
      </c>
      <c r="I1274" s="3">
        <f t="shared" si="945"/>
        <v>0</v>
      </c>
    </row>
    <row r="1275" spans="1:9" s="2" customFormat="1" hidden="1" x14ac:dyDescent="0.2">
      <c r="A1275" s="32" t="s">
        <v>37</v>
      </c>
      <c r="B1275" s="59"/>
      <c r="C1275" s="24">
        <v>0</v>
      </c>
      <c r="D1275" s="24">
        <f t="shared" ref="D1275:H1275" si="975">D1325</f>
        <v>0</v>
      </c>
      <c r="E1275" s="24">
        <f t="shared" si="975"/>
        <v>0</v>
      </c>
      <c r="F1275" s="24">
        <f t="shared" si="975"/>
        <v>0</v>
      </c>
      <c r="G1275" s="24">
        <f t="shared" si="975"/>
        <v>0</v>
      </c>
      <c r="H1275" s="25">
        <f t="shared" si="975"/>
        <v>0</v>
      </c>
      <c r="I1275" s="3">
        <f t="shared" si="945"/>
        <v>0</v>
      </c>
    </row>
    <row r="1276" spans="1:9" s="2" customFormat="1" hidden="1" x14ac:dyDescent="0.2">
      <c r="A1276" s="20" t="s">
        <v>38</v>
      </c>
      <c r="B1276" s="61" t="s">
        <v>51</v>
      </c>
      <c r="C1276" s="21">
        <v>0</v>
      </c>
      <c r="D1276" s="21">
        <f t="shared" ref="D1276" si="976">D1326</f>
        <v>0</v>
      </c>
      <c r="E1276" s="21">
        <f t="shared" ref="E1276:E1278" si="977">C1276+D1276</f>
        <v>0</v>
      </c>
      <c r="F1276" s="21">
        <f t="shared" ref="F1276:H1276" si="978">F1326</f>
        <v>0</v>
      </c>
      <c r="G1276" s="21">
        <f t="shared" si="978"/>
        <v>0</v>
      </c>
      <c r="H1276" s="22">
        <f t="shared" si="978"/>
        <v>0</v>
      </c>
      <c r="I1276" s="3">
        <f t="shared" si="945"/>
        <v>0</v>
      </c>
    </row>
    <row r="1277" spans="1:9" s="2" customFormat="1" hidden="1" x14ac:dyDescent="0.2">
      <c r="A1277" s="20" t="s">
        <v>40</v>
      </c>
      <c r="B1277" s="61" t="s">
        <v>52</v>
      </c>
      <c r="C1277" s="21">
        <v>0</v>
      </c>
      <c r="D1277" s="21">
        <f t="shared" ref="D1277" si="979">D1327</f>
        <v>0</v>
      </c>
      <c r="E1277" s="21">
        <f t="shared" si="977"/>
        <v>0</v>
      </c>
      <c r="F1277" s="21">
        <f t="shared" ref="F1277:H1277" si="980">F1327</f>
        <v>0</v>
      </c>
      <c r="G1277" s="21">
        <f t="shared" si="980"/>
        <v>0</v>
      </c>
      <c r="H1277" s="22">
        <f t="shared" si="980"/>
        <v>0</v>
      </c>
      <c r="I1277" s="3">
        <f t="shared" si="945"/>
        <v>0</v>
      </c>
    </row>
    <row r="1278" spans="1:9" s="2" customFormat="1" hidden="1" x14ac:dyDescent="0.2">
      <c r="A1278" s="20" t="s">
        <v>42</v>
      </c>
      <c r="B1278" s="61" t="s">
        <v>53</v>
      </c>
      <c r="C1278" s="21">
        <v>0</v>
      </c>
      <c r="D1278" s="21">
        <f t="shared" ref="D1278" si="981">D1328</f>
        <v>0</v>
      </c>
      <c r="E1278" s="21">
        <f t="shared" si="977"/>
        <v>0</v>
      </c>
      <c r="F1278" s="21">
        <f t="shared" ref="F1278:H1278" si="982">F1328</f>
        <v>0</v>
      </c>
      <c r="G1278" s="21">
        <f t="shared" si="982"/>
        <v>0</v>
      </c>
      <c r="H1278" s="22">
        <f t="shared" si="982"/>
        <v>0</v>
      </c>
      <c r="I1278" s="3">
        <f t="shared" si="945"/>
        <v>0</v>
      </c>
    </row>
    <row r="1279" spans="1:9" s="2" customFormat="1" hidden="1" x14ac:dyDescent="0.2">
      <c r="A1279" s="83"/>
      <c r="B1279" s="95"/>
      <c r="C1279" s="21"/>
      <c r="D1279" s="21"/>
      <c r="E1279" s="21"/>
      <c r="F1279" s="21"/>
      <c r="G1279" s="21"/>
      <c r="H1279" s="22"/>
      <c r="I1279" s="3">
        <f t="shared" si="945"/>
        <v>0</v>
      </c>
    </row>
    <row r="1280" spans="1:9" s="2" customFormat="1" hidden="1" x14ac:dyDescent="0.2">
      <c r="A1280" s="26" t="s">
        <v>54</v>
      </c>
      <c r="B1280" s="63" t="s">
        <v>55</v>
      </c>
      <c r="C1280" s="24">
        <v>0</v>
      </c>
      <c r="D1280" s="24">
        <f t="shared" ref="D1280" si="983">D1330</f>
        <v>0</v>
      </c>
      <c r="E1280" s="24">
        <f>C1280+D1280</f>
        <v>0</v>
      </c>
      <c r="F1280" s="24">
        <f t="shared" ref="F1280:H1280" si="984">F1330</f>
        <v>0</v>
      </c>
      <c r="G1280" s="24">
        <f t="shared" si="984"/>
        <v>0</v>
      </c>
      <c r="H1280" s="25">
        <f t="shared" si="984"/>
        <v>0</v>
      </c>
      <c r="I1280" s="3">
        <f t="shared" si="945"/>
        <v>0</v>
      </c>
    </row>
    <row r="1281" spans="1:11" s="2" customFormat="1" hidden="1" x14ac:dyDescent="0.2">
      <c r="A1281" s="81"/>
      <c r="B1281" s="95"/>
      <c r="C1281" s="21"/>
      <c r="D1281" s="21"/>
      <c r="E1281" s="21"/>
      <c r="F1281" s="21"/>
      <c r="G1281" s="21"/>
      <c r="H1281" s="22"/>
      <c r="I1281" s="3">
        <f t="shared" si="945"/>
        <v>0</v>
      </c>
    </row>
    <row r="1282" spans="1:11" s="6" customFormat="1" ht="25.5" hidden="1" x14ac:dyDescent="0.2">
      <c r="A1282" s="77" t="s">
        <v>65</v>
      </c>
      <c r="B1282" s="78"/>
      <c r="C1282" s="79">
        <f t="shared" ref="C1282:H1282" si="985">C1283</f>
        <v>0</v>
      </c>
      <c r="D1282" s="79">
        <f t="shared" si="985"/>
        <v>0</v>
      </c>
      <c r="E1282" s="79">
        <f t="shared" si="985"/>
        <v>0</v>
      </c>
      <c r="F1282" s="79">
        <f t="shared" si="985"/>
        <v>0</v>
      </c>
      <c r="G1282" s="79">
        <f t="shared" si="985"/>
        <v>0</v>
      </c>
      <c r="H1282" s="80">
        <f t="shared" si="985"/>
        <v>0</v>
      </c>
      <c r="I1282" s="3">
        <f t="shared" si="945"/>
        <v>0</v>
      </c>
    </row>
    <row r="1283" spans="1:11" s="40" customFormat="1" hidden="1" x14ac:dyDescent="0.2">
      <c r="A1283" s="36" t="s">
        <v>61</v>
      </c>
      <c r="B1283" s="65"/>
      <c r="C1283" s="37">
        <f t="shared" ref="C1283" si="986">SUM(C1284,C1285,C1286,C1290)</f>
        <v>0</v>
      </c>
      <c r="D1283" s="37">
        <f t="shared" ref="D1283:H1283" si="987">SUM(D1284,D1285,D1286,D1290)</f>
        <v>0</v>
      </c>
      <c r="E1283" s="37">
        <f t="shared" si="987"/>
        <v>0</v>
      </c>
      <c r="F1283" s="37">
        <f t="shared" si="987"/>
        <v>0</v>
      </c>
      <c r="G1283" s="37">
        <f t="shared" si="987"/>
        <v>0</v>
      </c>
      <c r="H1283" s="38">
        <f t="shared" si="987"/>
        <v>0</v>
      </c>
      <c r="I1283" s="3">
        <f t="shared" si="945"/>
        <v>0</v>
      </c>
    </row>
    <row r="1284" spans="1:11" s="2" customFormat="1" hidden="1" x14ac:dyDescent="0.2">
      <c r="A1284" s="20" t="s">
        <v>6</v>
      </c>
      <c r="B1284" s="48"/>
      <c r="C1284" s="21"/>
      <c r="D1284" s="21"/>
      <c r="E1284" s="21">
        <f>SUM(C1284,D1284)</f>
        <v>0</v>
      </c>
      <c r="F1284" s="21"/>
      <c r="G1284" s="21"/>
      <c r="H1284" s="22"/>
      <c r="I1284" s="3">
        <f t="shared" si="945"/>
        <v>0</v>
      </c>
      <c r="K1284" s="2">
        <v>2.5899999999999999E-2</v>
      </c>
    </row>
    <row r="1285" spans="1:11" s="2" customFormat="1" hidden="1" x14ac:dyDescent="0.2">
      <c r="A1285" s="20" t="s">
        <v>7</v>
      </c>
      <c r="B1285" s="94"/>
      <c r="C1285" s="21">
        <v>0</v>
      </c>
      <c r="D1285" s="21"/>
      <c r="E1285" s="21">
        <f t="shared" ref="E1285" si="988">SUM(C1285,D1285)</f>
        <v>0</v>
      </c>
      <c r="F1285" s="21"/>
      <c r="G1285" s="21"/>
      <c r="H1285" s="22"/>
      <c r="I1285" s="3">
        <f t="shared" si="945"/>
        <v>0</v>
      </c>
    </row>
    <row r="1286" spans="1:11" s="2" customFormat="1" hidden="1" x14ac:dyDescent="0.2">
      <c r="A1286" s="23" t="s">
        <v>111</v>
      </c>
      <c r="B1286" s="49" t="s">
        <v>103</v>
      </c>
      <c r="C1286" s="24">
        <f>SUM(C1287:C1289)</f>
        <v>0</v>
      </c>
      <c r="D1286" s="24">
        <f>SUM(D1287:D1289)</f>
        <v>0</v>
      </c>
      <c r="E1286" s="24">
        <f>SUM(C1286,D1286)</f>
        <v>0</v>
      </c>
      <c r="F1286" s="24">
        <f t="shared" ref="F1286" si="989">SUM(F1287:F1289)</f>
        <v>0</v>
      </c>
      <c r="G1286" s="24">
        <f t="shared" ref="G1286" si="990">SUM(G1287:G1289)</f>
        <v>0</v>
      </c>
      <c r="H1286" s="25">
        <f t="shared" ref="H1286" si="991">SUM(H1287:H1289)</f>
        <v>0</v>
      </c>
      <c r="I1286" s="3">
        <f t="shared" si="945"/>
        <v>0</v>
      </c>
    </row>
    <row r="1287" spans="1:11" s="2" customFormat="1" hidden="1" x14ac:dyDescent="0.2">
      <c r="A1287" s="109" t="s">
        <v>104</v>
      </c>
      <c r="B1287" s="48" t="s">
        <v>105</v>
      </c>
      <c r="C1287" s="21"/>
      <c r="D1287" s="21"/>
      <c r="E1287" s="21">
        <f t="shared" ref="E1287:E1289" si="992">SUM(C1287,D1287)</f>
        <v>0</v>
      </c>
      <c r="F1287" s="21"/>
      <c r="G1287" s="21"/>
      <c r="H1287" s="22"/>
      <c r="I1287" s="3">
        <f t="shared" si="945"/>
        <v>0</v>
      </c>
    </row>
    <row r="1288" spans="1:11" s="2" customFormat="1" hidden="1" x14ac:dyDescent="0.2">
      <c r="A1288" s="109" t="s">
        <v>106</v>
      </c>
      <c r="B1288" s="48" t="s">
        <v>107</v>
      </c>
      <c r="C1288" s="21"/>
      <c r="D1288" s="21"/>
      <c r="E1288" s="21">
        <f t="shared" si="992"/>
        <v>0</v>
      </c>
      <c r="F1288" s="21"/>
      <c r="G1288" s="21"/>
      <c r="H1288" s="22"/>
      <c r="I1288" s="3">
        <f t="shared" si="945"/>
        <v>0</v>
      </c>
    </row>
    <row r="1289" spans="1:11" s="2" customFormat="1" hidden="1" x14ac:dyDescent="0.2">
      <c r="A1289" s="109" t="s">
        <v>108</v>
      </c>
      <c r="B1289" s="48" t="s">
        <v>109</v>
      </c>
      <c r="C1289" s="21"/>
      <c r="D1289" s="21"/>
      <c r="E1289" s="21">
        <f t="shared" si="992"/>
        <v>0</v>
      </c>
      <c r="F1289" s="21"/>
      <c r="G1289" s="21"/>
      <c r="H1289" s="22"/>
      <c r="I1289" s="3">
        <f t="shared" si="945"/>
        <v>0</v>
      </c>
    </row>
    <row r="1290" spans="1:11" s="2" customFormat="1" ht="25.5" hidden="1" x14ac:dyDescent="0.2">
      <c r="A1290" s="23" t="s">
        <v>9</v>
      </c>
      <c r="B1290" s="49" t="s">
        <v>10</v>
      </c>
      <c r="C1290" s="24">
        <f t="shared" ref="C1290" si="993">SUM(C1291,C1295,C1299)</f>
        <v>0</v>
      </c>
      <c r="D1290" s="24">
        <f t="shared" ref="D1290:H1290" si="994">SUM(D1291,D1295,D1299)</f>
        <v>0</v>
      </c>
      <c r="E1290" s="24">
        <f t="shared" si="994"/>
        <v>0</v>
      </c>
      <c r="F1290" s="24">
        <f t="shared" si="994"/>
        <v>0</v>
      </c>
      <c r="G1290" s="24">
        <f t="shared" si="994"/>
        <v>0</v>
      </c>
      <c r="H1290" s="25">
        <f t="shared" si="994"/>
        <v>0</v>
      </c>
      <c r="I1290" s="3">
        <f t="shared" si="945"/>
        <v>0</v>
      </c>
    </row>
    <row r="1291" spans="1:11" s="2" customFormat="1" hidden="1" x14ac:dyDescent="0.2">
      <c r="A1291" s="26" t="s">
        <v>11</v>
      </c>
      <c r="B1291" s="50" t="s">
        <v>12</v>
      </c>
      <c r="C1291" s="24">
        <f t="shared" ref="C1291" si="995">SUM(C1292:C1294)</f>
        <v>0</v>
      </c>
      <c r="D1291" s="24">
        <f t="shared" ref="D1291:H1291" si="996">SUM(D1292:D1294)</f>
        <v>0</v>
      </c>
      <c r="E1291" s="24">
        <f t="shared" si="996"/>
        <v>0</v>
      </c>
      <c r="F1291" s="24">
        <f t="shared" si="996"/>
        <v>0</v>
      </c>
      <c r="G1291" s="24">
        <f t="shared" si="996"/>
        <v>0</v>
      </c>
      <c r="H1291" s="25">
        <f t="shared" si="996"/>
        <v>0</v>
      </c>
      <c r="I1291" s="3">
        <f t="shared" si="945"/>
        <v>0</v>
      </c>
      <c r="K1291" s="2">
        <v>0.84489999999999998</v>
      </c>
    </row>
    <row r="1292" spans="1:11" s="2" customFormat="1" hidden="1" x14ac:dyDescent="0.2">
      <c r="A1292" s="27" t="s">
        <v>13</v>
      </c>
      <c r="B1292" s="51" t="s">
        <v>14</v>
      </c>
      <c r="C1292" s="21"/>
      <c r="D1292" s="21"/>
      <c r="E1292" s="21">
        <f t="shared" ref="E1292:E1294" si="997">SUM(C1292,D1292)</f>
        <v>0</v>
      </c>
      <c r="F1292" s="21"/>
      <c r="G1292" s="21"/>
      <c r="H1292" s="22"/>
      <c r="I1292" s="3">
        <f t="shared" si="945"/>
        <v>0</v>
      </c>
    </row>
    <row r="1293" spans="1:11" s="2" customFormat="1" hidden="1" x14ac:dyDescent="0.2">
      <c r="A1293" s="27" t="s">
        <v>15</v>
      </c>
      <c r="B1293" s="52" t="s">
        <v>16</v>
      </c>
      <c r="C1293" s="21">
        <v>0</v>
      </c>
      <c r="D1293" s="21"/>
      <c r="E1293" s="21">
        <f t="shared" si="997"/>
        <v>0</v>
      </c>
      <c r="F1293" s="21"/>
      <c r="G1293" s="21"/>
      <c r="H1293" s="22"/>
      <c r="I1293" s="3">
        <f t="shared" si="945"/>
        <v>0</v>
      </c>
    </row>
    <row r="1294" spans="1:11" s="2" customFormat="1" hidden="1" x14ac:dyDescent="0.2">
      <c r="A1294" s="27" t="s">
        <v>17</v>
      </c>
      <c r="B1294" s="52" t="s">
        <v>18</v>
      </c>
      <c r="C1294" s="21">
        <v>0</v>
      </c>
      <c r="D1294" s="21"/>
      <c r="E1294" s="21">
        <f t="shared" si="997"/>
        <v>0</v>
      </c>
      <c r="F1294" s="21"/>
      <c r="G1294" s="21"/>
      <c r="H1294" s="22"/>
      <c r="I1294" s="3">
        <f t="shared" si="945"/>
        <v>0</v>
      </c>
    </row>
    <row r="1295" spans="1:11" s="2" customFormat="1" hidden="1" x14ac:dyDescent="0.2">
      <c r="A1295" s="26" t="s">
        <v>19</v>
      </c>
      <c r="B1295" s="53" t="s">
        <v>20</v>
      </c>
      <c r="C1295" s="24">
        <v>0</v>
      </c>
      <c r="D1295" s="24">
        <f t="shared" ref="D1295:H1295" si="998">SUM(D1296:D1298)</f>
        <v>0</v>
      </c>
      <c r="E1295" s="24">
        <f t="shared" si="998"/>
        <v>0</v>
      </c>
      <c r="F1295" s="24">
        <f t="shared" si="998"/>
        <v>0</v>
      </c>
      <c r="G1295" s="24">
        <f t="shared" si="998"/>
        <v>0</v>
      </c>
      <c r="H1295" s="25">
        <f t="shared" si="998"/>
        <v>0</v>
      </c>
      <c r="I1295" s="3">
        <f t="shared" si="945"/>
        <v>0</v>
      </c>
    </row>
    <row r="1296" spans="1:11" s="2" customFormat="1" hidden="1" x14ac:dyDescent="0.2">
      <c r="A1296" s="27" t="s">
        <v>13</v>
      </c>
      <c r="B1296" s="52" t="s">
        <v>21</v>
      </c>
      <c r="C1296" s="21">
        <v>0</v>
      </c>
      <c r="D1296" s="21"/>
      <c r="E1296" s="21">
        <f t="shared" ref="E1296:E1298" si="999">SUM(C1296,D1296)</f>
        <v>0</v>
      </c>
      <c r="F1296" s="21"/>
      <c r="G1296" s="21"/>
      <c r="H1296" s="22"/>
      <c r="I1296" s="3">
        <f t="shared" si="945"/>
        <v>0</v>
      </c>
    </row>
    <row r="1297" spans="1:11" s="2" customFormat="1" hidden="1" x14ac:dyDescent="0.2">
      <c r="A1297" s="27" t="s">
        <v>15</v>
      </c>
      <c r="B1297" s="52" t="s">
        <v>22</v>
      </c>
      <c r="C1297" s="21">
        <v>0</v>
      </c>
      <c r="D1297" s="21"/>
      <c r="E1297" s="21">
        <f t="shared" si="999"/>
        <v>0</v>
      </c>
      <c r="F1297" s="21"/>
      <c r="G1297" s="21"/>
      <c r="H1297" s="22"/>
      <c r="I1297" s="3">
        <f t="shared" si="945"/>
        <v>0</v>
      </c>
    </row>
    <row r="1298" spans="1:11" s="2" customFormat="1" hidden="1" x14ac:dyDescent="0.2">
      <c r="A1298" s="27" t="s">
        <v>17</v>
      </c>
      <c r="B1298" s="52" t="s">
        <v>23</v>
      </c>
      <c r="C1298" s="21">
        <v>0</v>
      </c>
      <c r="D1298" s="21"/>
      <c r="E1298" s="21">
        <f t="shared" si="999"/>
        <v>0</v>
      </c>
      <c r="F1298" s="21"/>
      <c r="G1298" s="21"/>
      <c r="H1298" s="22"/>
      <c r="I1298" s="3">
        <f t="shared" si="945"/>
        <v>0</v>
      </c>
    </row>
    <row r="1299" spans="1:11" s="2" customFormat="1" hidden="1" x14ac:dyDescent="0.2">
      <c r="A1299" s="26" t="s">
        <v>24</v>
      </c>
      <c r="B1299" s="53" t="s">
        <v>25</v>
      </c>
      <c r="C1299" s="24">
        <v>0</v>
      </c>
      <c r="D1299" s="24">
        <f t="shared" ref="D1299:H1299" si="1000">SUM(D1300:D1302)</f>
        <v>0</v>
      </c>
      <c r="E1299" s="24">
        <f t="shared" si="1000"/>
        <v>0</v>
      </c>
      <c r="F1299" s="24">
        <f t="shared" si="1000"/>
        <v>0</v>
      </c>
      <c r="G1299" s="24">
        <f t="shared" si="1000"/>
        <v>0</v>
      </c>
      <c r="H1299" s="25">
        <f t="shared" si="1000"/>
        <v>0</v>
      </c>
      <c r="I1299" s="3">
        <f t="shared" si="945"/>
        <v>0</v>
      </c>
    </row>
    <row r="1300" spans="1:11" s="2" customFormat="1" hidden="1" x14ac:dyDescent="0.2">
      <c r="A1300" s="27" t="s">
        <v>13</v>
      </c>
      <c r="B1300" s="52" t="s">
        <v>26</v>
      </c>
      <c r="C1300" s="21">
        <v>0</v>
      </c>
      <c r="D1300" s="21"/>
      <c r="E1300" s="21">
        <f t="shared" ref="E1300:E1302" si="1001">SUM(C1300,D1300)</f>
        <v>0</v>
      </c>
      <c r="F1300" s="21"/>
      <c r="G1300" s="21"/>
      <c r="H1300" s="22"/>
      <c r="I1300" s="3">
        <f t="shared" si="945"/>
        <v>0</v>
      </c>
    </row>
    <row r="1301" spans="1:11" s="2" customFormat="1" hidden="1" x14ac:dyDescent="0.2">
      <c r="A1301" s="27" t="s">
        <v>15</v>
      </c>
      <c r="B1301" s="52" t="s">
        <v>27</v>
      </c>
      <c r="C1301" s="21">
        <v>0</v>
      </c>
      <c r="D1301" s="21"/>
      <c r="E1301" s="21">
        <f t="shared" si="1001"/>
        <v>0</v>
      </c>
      <c r="F1301" s="21"/>
      <c r="G1301" s="21"/>
      <c r="H1301" s="22"/>
      <c r="I1301" s="3">
        <f t="shared" si="945"/>
        <v>0</v>
      </c>
    </row>
    <row r="1302" spans="1:11" s="2" customFormat="1" hidden="1" x14ac:dyDescent="0.2">
      <c r="A1302" s="27" t="s">
        <v>17</v>
      </c>
      <c r="B1302" s="52" t="s">
        <v>28</v>
      </c>
      <c r="C1302" s="21">
        <v>0</v>
      </c>
      <c r="D1302" s="21"/>
      <c r="E1302" s="21">
        <f t="shared" si="1001"/>
        <v>0</v>
      </c>
      <c r="F1302" s="21"/>
      <c r="G1302" s="21"/>
      <c r="H1302" s="22"/>
      <c r="I1302" s="3">
        <f t="shared" si="945"/>
        <v>0</v>
      </c>
    </row>
    <row r="1303" spans="1:11" s="40" customFormat="1" hidden="1" x14ac:dyDescent="0.2">
      <c r="A1303" s="36" t="s">
        <v>80</v>
      </c>
      <c r="B1303" s="65"/>
      <c r="C1303" s="37">
        <f t="shared" ref="C1303" si="1002">SUM(C1304,C1307,C1330)</f>
        <v>0</v>
      </c>
      <c r="D1303" s="37">
        <f t="shared" ref="D1303:H1303" si="1003">SUM(D1304,D1307,D1330)</f>
        <v>0</v>
      </c>
      <c r="E1303" s="37">
        <f t="shared" si="1003"/>
        <v>0</v>
      </c>
      <c r="F1303" s="37">
        <f t="shared" si="1003"/>
        <v>0</v>
      </c>
      <c r="G1303" s="37">
        <f t="shared" si="1003"/>
        <v>0</v>
      </c>
      <c r="H1303" s="38">
        <f t="shared" si="1003"/>
        <v>0</v>
      </c>
      <c r="I1303" s="3">
        <f t="shared" si="945"/>
        <v>0</v>
      </c>
    </row>
    <row r="1304" spans="1:11" s="2" customFormat="1" hidden="1" x14ac:dyDescent="0.2">
      <c r="A1304" s="31" t="s">
        <v>30</v>
      </c>
      <c r="B1304" s="55">
        <v>20</v>
      </c>
      <c r="C1304" s="24">
        <f t="shared" ref="C1304:H1304" si="1004">SUM(C1305)</f>
        <v>0</v>
      </c>
      <c r="D1304" s="24">
        <f t="shared" si="1004"/>
        <v>0</v>
      </c>
      <c r="E1304" s="24">
        <f t="shared" si="1004"/>
        <v>0</v>
      </c>
      <c r="F1304" s="24">
        <f t="shared" si="1004"/>
        <v>0</v>
      </c>
      <c r="G1304" s="24">
        <f t="shared" si="1004"/>
        <v>0</v>
      </c>
      <c r="H1304" s="25">
        <f t="shared" si="1004"/>
        <v>0</v>
      </c>
      <c r="I1304" s="3">
        <f t="shared" si="945"/>
        <v>0</v>
      </c>
    </row>
    <row r="1305" spans="1:11" s="2" customFormat="1" hidden="1" x14ac:dyDescent="0.2">
      <c r="A1305" s="27" t="s">
        <v>31</v>
      </c>
      <c r="B1305" s="56" t="s">
        <v>32</v>
      </c>
      <c r="C1305" s="21"/>
      <c r="D1305" s="21"/>
      <c r="E1305" s="21">
        <f>C1305+D1305</f>
        <v>0</v>
      </c>
      <c r="F1305" s="21"/>
      <c r="G1305" s="21"/>
      <c r="H1305" s="22"/>
      <c r="I1305" s="3">
        <f t="shared" si="945"/>
        <v>0</v>
      </c>
    </row>
    <row r="1306" spans="1:11" s="2" customFormat="1" hidden="1" x14ac:dyDescent="0.2">
      <c r="A1306" s="27"/>
      <c r="B1306" s="51"/>
      <c r="C1306" s="21"/>
      <c r="D1306" s="21"/>
      <c r="E1306" s="21"/>
      <c r="F1306" s="21"/>
      <c r="G1306" s="21"/>
      <c r="H1306" s="22"/>
      <c r="I1306" s="3">
        <f t="shared" si="945"/>
        <v>0</v>
      </c>
    </row>
    <row r="1307" spans="1:11" s="2" customFormat="1" ht="25.5" hidden="1" x14ac:dyDescent="0.2">
      <c r="A1307" s="110" t="s">
        <v>112</v>
      </c>
      <c r="B1307" s="57">
        <v>60</v>
      </c>
      <c r="C1307" s="24">
        <f t="shared" ref="C1307" si="1005">SUM(C1308,C1315,C1322)</f>
        <v>0</v>
      </c>
      <c r="D1307" s="24">
        <f t="shared" ref="D1307:H1307" si="1006">SUM(D1308,D1315,D1322)</f>
        <v>0</v>
      </c>
      <c r="E1307" s="24">
        <f t="shared" si="1006"/>
        <v>0</v>
      </c>
      <c r="F1307" s="24">
        <f t="shared" si="1006"/>
        <v>0</v>
      </c>
      <c r="G1307" s="24">
        <f t="shared" si="1006"/>
        <v>0</v>
      </c>
      <c r="H1307" s="25">
        <f t="shared" si="1006"/>
        <v>0</v>
      </c>
      <c r="I1307" s="3">
        <f t="shared" si="945"/>
        <v>0</v>
      </c>
    </row>
    <row r="1308" spans="1:11" s="2" customFormat="1" ht="25.5" hidden="1" x14ac:dyDescent="0.2">
      <c r="A1308" s="31" t="s">
        <v>113</v>
      </c>
      <c r="B1308" s="58" t="s">
        <v>118</v>
      </c>
      <c r="C1308" s="24">
        <f t="shared" ref="C1308" si="1007">SUM(C1312,C1313,C1314)</f>
        <v>0</v>
      </c>
      <c r="D1308" s="24">
        <f t="shared" ref="D1308:H1308" si="1008">SUM(D1312,D1313,D1314)</f>
        <v>0</v>
      </c>
      <c r="E1308" s="24">
        <f t="shared" si="1008"/>
        <v>0</v>
      </c>
      <c r="F1308" s="24">
        <f t="shared" si="1008"/>
        <v>0</v>
      </c>
      <c r="G1308" s="24">
        <f t="shared" si="1008"/>
        <v>0</v>
      </c>
      <c r="H1308" s="25">
        <f t="shared" si="1008"/>
        <v>0</v>
      </c>
      <c r="I1308" s="3">
        <f t="shared" si="945"/>
        <v>0</v>
      </c>
    </row>
    <row r="1309" spans="1:11" s="2" customFormat="1" hidden="1" x14ac:dyDescent="0.2">
      <c r="A1309" s="32" t="s">
        <v>1</v>
      </c>
      <c r="B1309" s="59"/>
      <c r="C1309" s="24"/>
      <c r="D1309" s="24"/>
      <c r="E1309" s="24"/>
      <c r="F1309" s="24"/>
      <c r="G1309" s="24"/>
      <c r="H1309" s="25"/>
      <c r="I1309" s="3">
        <f t="shared" si="945"/>
        <v>0</v>
      </c>
    </row>
    <row r="1310" spans="1:11" s="2" customFormat="1" hidden="1" x14ac:dyDescent="0.2">
      <c r="A1310" s="32" t="s">
        <v>36</v>
      </c>
      <c r="B1310" s="59"/>
      <c r="C1310" s="24">
        <v>0</v>
      </c>
      <c r="D1310" s="24">
        <f t="shared" ref="D1310:E1310" si="1009">D1312+D1313+D1314-D1311</f>
        <v>0</v>
      </c>
      <c r="E1310" s="24">
        <f t="shared" si="1009"/>
        <v>0</v>
      </c>
      <c r="F1310" s="24">
        <f>F1312+F1313+F1314-F1311</f>
        <v>0</v>
      </c>
      <c r="G1310" s="24">
        <f t="shared" ref="G1310:H1310" si="1010">G1312+G1313+G1314-G1311</f>
        <v>0</v>
      </c>
      <c r="H1310" s="25">
        <f t="shared" si="1010"/>
        <v>0</v>
      </c>
      <c r="I1310" s="3">
        <f t="shared" si="945"/>
        <v>0</v>
      </c>
    </row>
    <row r="1311" spans="1:11" s="2" customFormat="1" hidden="1" x14ac:dyDescent="0.2">
      <c r="A1311" s="32" t="s">
        <v>37</v>
      </c>
      <c r="B1311" s="59"/>
      <c r="C1311" s="24"/>
      <c r="D1311" s="24"/>
      <c r="E1311" s="24">
        <f t="shared" ref="E1311:E1314" si="1011">C1311+D1311</f>
        <v>0</v>
      </c>
      <c r="F1311" s="24"/>
      <c r="G1311" s="24"/>
      <c r="H1311" s="25"/>
      <c r="I1311" s="3">
        <f t="shared" si="945"/>
        <v>0</v>
      </c>
    </row>
    <row r="1312" spans="1:11" s="2" customFormat="1" hidden="1" x14ac:dyDescent="0.2">
      <c r="A1312" s="20" t="s">
        <v>114</v>
      </c>
      <c r="B1312" s="60" t="s">
        <v>115</v>
      </c>
      <c r="C1312" s="21"/>
      <c r="D1312" s="21"/>
      <c r="E1312" s="21">
        <f t="shared" si="1011"/>
        <v>0</v>
      </c>
      <c r="F1312" s="21"/>
      <c r="G1312" s="21"/>
      <c r="H1312" s="22"/>
      <c r="I1312" s="3">
        <f t="shared" si="945"/>
        <v>0</v>
      </c>
      <c r="J1312" s="2">
        <v>2.5899999999999999E-2</v>
      </c>
      <c r="K1312" s="2">
        <v>0.12920000000000001</v>
      </c>
    </row>
    <row r="1313" spans="1:10" s="2" customFormat="1" hidden="1" x14ac:dyDescent="0.2">
      <c r="A1313" s="20" t="s">
        <v>106</v>
      </c>
      <c r="B1313" s="60" t="s">
        <v>116</v>
      </c>
      <c r="C1313" s="21"/>
      <c r="D1313" s="21"/>
      <c r="E1313" s="21">
        <f t="shared" si="1011"/>
        <v>0</v>
      </c>
      <c r="F1313" s="21"/>
      <c r="G1313" s="21"/>
      <c r="H1313" s="22"/>
      <c r="I1313" s="3">
        <f t="shared" si="945"/>
        <v>0</v>
      </c>
      <c r="J1313" s="2">
        <v>0.84489999999999998</v>
      </c>
    </row>
    <row r="1314" spans="1:10" s="2" customFormat="1" hidden="1" x14ac:dyDescent="0.2">
      <c r="A1314" s="20" t="s">
        <v>108</v>
      </c>
      <c r="B1314" s="61" t="s">
        <v>117</v>
      </c>
      <c r="C1314" s="21"/>
      <c r="D1314" s="21"/>
      <c r="E1314" s="21">
        <f t="shared" si="1011"/>
        <v>0</v>
      </c>
      <c r="F1314" s="21"/>
      <c r="G1314" s="21"/>
      <c r="H1314" s="22"/>
      <c r="I1314" s="3">
        <f t="shared" si="945"/>
        <v>0</v>
      </c>
    </row>
    <row r="1315" spans="1:10" s="2" customFormat="1" hidden="1" x14ac:dyDescent="0.2">
      <c r="A1315" s="31" t="s">
        <v>44</v>
      </c>
      <c r="B1315" s="62" t="s">
        <v>45</v>
      </c>
      <c r="C1315" s="24">
        <v>0</v>
      </c>
      <c r="D1315" s="24">
        <f t="shared" ref="D1315:H1315" si="1012">SUM(D1319,D1320,D1321)</f>
        <v>0</v>
      </c>
      <c r="E1315" s="24">
        <f t="shared" si="1012"/>
        <v>0</v>
      </c>
      <c r="F1315" s="24">
        <f t="shared" si="1012"/>
        <v>0</v>
      </c>
      <c r="G1315" s="24">
        <f t="shared" si="1012"/>
        <v>0</v>
      </c>
      <c r="H1315" s="25">
        <f t="shared" si="1012"/>
        <v>0</v>
      </c>
      <c r="I1315" s="3">
        <f t="shared" si="945"/>
        <v>0</v>
      </c>
    </row>
    <row r="1316" spans="1:10" s="2" customFormat="1" hidden="1" x14ac:dyDescent="0.2">
      <c r="A1316" s="82" t="s">
        <v>1</v>
      </c>
      <c r="B1316" s="62"/>
      <c r="C1316" s="24"/>
      <c r="D1316" s="24"/>
      <c r="E1316" s="24"/>
      <c r="F1316" s="24"/>
      <c r="G1316" s="24"/>
      <c r="H1316" s="25"/>
      <c r="I1316" s="3">
        <f t="shared" si="945"/>
        <v>0</v>
      </c>
    </row>
    <row r="1317" spans="1:10" s="2" customFormat="1" hidden="1" x14ac:dyDescent="0.2">
      <c r="A1317" s="32" t="s">
        <v>36</v>
      </c>
      <c r="B1317" s="59"/>
      <c r="C1317" s="24">
        <v>0</v>
      </c>
      <c r="D1317" s="24">
        <f t="shared" ref="D1317:H1317" si="1013">D1319+D1320+D1321-D1318</f>
        <v>0</v>
      </c>
      <c r="E1317" s="24">
        <f t="shared" si="1013"/>
        <v>0</v>
      </c>
      <c r="F1317" s="24">
        <f t="shared" si="1013"/>
        <v>0</v>
      </c>
      <c r="G1317" s="24">
        <f t="shared" si="1013"/>
        <v>0</v>
      </c>
      <c r="H1317" s="25">
        <f t="shared" si="1013"/>
        <v>0</v>
      </c>
      <c r="I1317" s="3">
        <f t="shared" si="945"/>
        <v>0</v>
      </c>
    </row>
    <row r="1318" spans="1:10" s="2" customFormat="1" hidden="1" x14ac:dyDescent="0.2">
      <c r="A1318" s="32" t="s">
        <v>37</v>
      </c>
      <c r="B1318" s="59"/>
      <c r="C1318" s="24">
        <v>0</v>
      </c>
      <c r="D1318" s="24"/>
      <c r="E1318" s="24">
        <f t="shared" ref="E1318:E1321" si="1014">C1318+D1318</f>
        <v>0</v>
      </c>
      <c r="F1318" s="24"/>
      <c r="G1318" s="24"/>
      <c r="H1318" s="25"/>
      <c r="I1318" s="3">
        <f t="shared" si="945"/>
        <v>0</v>
      </c>
    </row>
    <row r="1319" spans="1:10" s="2" customFormat="1" hidden="1" x14ac:dyDescent="0.2">
      <c r="A1319" s="20" t="s">
        <v>38</v>
      </c>
      <c r="B1319" s="61" t="s">
        <v>46</v>
      </c>
      <c r="C1319" s="21">
        <v>0</v>
      </c>
      <c r="D1319" s="21"/>
      <c r="E1319" s="21">
        <f t="shared" si="1014"/>
        <v>0</v>
      </c>
      <c r="F1319" s="21"/>
      <c r="G1319" s="21"/>
      <c r="H1319" s="22"/>
      <c r="I1319" s="3">
        <f t="shared" ref="I1319:I1382" si="1015">SUM(E1319:H1319)</f>
        <v>0</v>
      </c>
    </row>
    <row r="1320" spans="1:10" s="2" customFormat="1" hidden="1" x14ac:dyDescent="0.2">
      <c r="A1320" s="20" t="s">
        <v>40</v>
      </c>
      <c r="B1320" s="61" t="s">
        <v>47</v>
      </c>
      <c r="C1320" s="21">
        <v>0</v>
      </c>
      <c r="D1320" s="21"/>
      <c r="E1320" s="21">
        <f t="shared" si="1014"/>
        <v>0</v>
      </c>
      <c r="F1320" s="21"/>
      <c r="G1320" s="21"/>
      <c r="H1320" s="22"/>
      <c r="I1320" s="3">
        <f t="shared" si="1015"/>
        <v>0</v>
      </c>
    </row>
    <row r="1321" spans="1:10" s="2" customFormat="1" hidden="1" x14ac:dyDescent="0.2">
      <c r="A1321" s="20" t="s">
        <v>42</v>
      </c>
      <c r="B1321" s="61" t="s">
        <v>48</v>
      </c>
      <c r="C1321" s="21">
        <v>0</v>
      </c>
      <c r="D1321" s="21"/>
      <c r="E1321" s="21">
        <f t="shared" si="1014"/>
        <v>0</v>
      </c>
      <c r="F1321" s="21"/>
      <c r="G1321" s="21"/>
      <c r="H1321" s="22"/>
      <c r="I1321" s="3">
        <f t="shared" si="1015"/>
        <v>0</v>
      </c>
    </row>
    <row r="1322" spans="1:10" s="2" customFormat="1" hidden="1" x14ac:dyDescent="0.2">
      <c r="A1322" s="31" t="s">
        <v>49</v>
      </c>
      <c r="B1322" s="63" t="s">
        <v>50</v>
      </c>
      <c r="C1322" s="24">
        <v>0</v>
      </c>
      <c r="D1322" s="24">
        <f t="shared" ref="D1322:H1322" si="1016">SUM(D1326,D1327,D1328)</f>
        <v>0</v>
      </c>
      <c r="E1322" s="24">
        <f t="shared" si="1016"/>
        <v>0</v>
      </c>
      <c r="F1322" s="24">
        <f t="shared" si="1016"/>
        <v>0</v>
      </c>
      <c r="G1322" s="24">
        <f t="shared" si="1016"/>
        <v>0</v>
      </c>
      <c r="H1322" s="25">
        <f t="shared" si="1016"/>
        <v>0</v>
      </c>
      <c r="I1322" s="3">
        <f t="shared" si="1015"/>
        <v>0</v>
      </c>
    </row>
    <row r="1323" spans="1:10" s="2" customFormat="1" hidden="1" x14ac:dyDescent="0.2">
      <c r="A1323" s="82" t="s">
        <v>1</v>
      </c>
      <c r="B1323" s="63"/>
      <c r="C1323" s="24"/>
      <c r="D1323" s="24"/>
      <c r="E1323" s="24"/>
      <c r="F1323" s="24"/>
      <c r="G1323" s="24"/>
      <c r="H1323" s="25"/>
      <c r="I1323" s="3">
        <f t="shared" si="1015"/>
        <v>0</v>
      </c>
    </row>
    <row r="1324" spans="1:10" s="2" customFormat="1" hidden="1" x14ac:dyDescent="0.2">
      <c r="A1324" s="32" t="s">
        <v>36</v>
      </c>
      <c r="B1324" s="59"/>
      <c r="C1324" s="24">
        <v>0</v>
      </c>
      <c r="D1324" s="24">
        <f t="shared" ref="D1324:H1324" si="1017">D1326+D1327+D1328-D1325</f>
        <v>0</v>
      </c>
      <c r="E1324" s="24">
        <f t="shared" si="1017"/>
        <v>0</v>
      </c>
      <c r="F1324" s="24">
        <f t="shared" si="1017"/>
        <v>0</v>
      </c>
      <c r="G1324" s="24">
        <f t="shared" si="1017"/>
        <v>0</v>
      </c>
      <c r="H1324" s="25">
        <f t="shared" si="1017"/>
        <v>0</v>
      </c>
      <c r="I1324" s="3">
        <f t="shared" si="1015"/>
        <v>0</v>
      </c>
    </row>
    <row r="1325" spans="1:10" s="2" customFormat="1" hidden="1" x14ac:dyDescent="0.2">
      <c r="A1325" s="32" t="s">
        <v>37</v>
      </c>
      <c r="B1325" s="59"/>
      <c r="C1325" s="24">
        <v>0</v>
      </c>
      <c r="D1325" s="24"/>
      <c r="E1325" s="24">
        <f t="shared" ref="E1325:E1328" si="1018">C1325+D1325</f>
        <v>0</v>
      </c>
      <c r="F1325" s="24"/>
      <c r="G1325" s="24"/>
      <c r="H1325" s="25"/>
      <c r="I1325" s="3">
        <f t="shared" si="1015"/>
        <v>0</v>
      </c>
    </row>
    <row r="1326" spans="1:10" s="2" customFormat="1" hidden="1" x14ac:dyDescent="0.2">
      <c r="A1326" s="20" t="s">
        <v>38</v>
      </c>
      <c r="B1326" s="61" t="s">
        <v>51</v>
      </c>
      <c r="C1326" s="21">
        <v>0</v>
      </c>
      <c r="D1326" s="21"/>
      <c r="E1326" s="21">
        <f t="shared" si="1018"/>
        <v>0</v>
      </c>
      <c r="F1326" s="21"/>
      <c r="G1326" s="21"/>
      <c r="H1326" s="22"/>
      <c r="I1326" s="3">
        <f t="shared" si="1015"/>
        <v>0</v>
      </c>
    </row>
    <row r="1327" spans="1:10" s="2" customFormat="1" hidden="1" x14ac:dyDescent="0.2">
      <c r="A1327" s="20" t="s">
        <v>40</v>
      </c>
      <c r="B1327" s="61" t="s">
        <v>52</v>
      </c>
      <c r="C1327" s="21">
        <v>0</v>
      </c>
      <c r="D1327" s="21"/>
      <c r="E1327" s="21">
        <f t="shared" si="1018"/>
        <v>0</v>
      </c>
      <c r="F1327" s="21"/>
      <c r="G1327" s="21"/>
      <c r="H1327" s="22"/>
      <c r="I1327" s="3">
        <f t="shared" si="1015"/>
        <v>0</v>
      </c>
    </row>
    <row r="1328" spans="1:10" s="2" customFormat="1" hidden="1" x14ac:dyDescent="0.2">
      <c r="A1328" s="20" t="s">
        <v>42</v>
      </c>
      <c r="B1328" s="61" t="s">
        <v>53</v>
      </c>
      <c r="C1328" s="21">
        <v>0</v>
      </c>
      <c r="D1328" s="21"/>
      <c r="E1328" s="21">
        <f t="shared" si="1018"/>
        <v>0</v>
      </c>
      <c r="F1328" s="21"/>
      <c r="G1328" s="21"/>
      <c r="H1328" s="22"/>
      <c r="I1328" s="3">
        <f t="shared" si="1015"/>
        <v>0</v>
      </c>
    </row>
    <row r="1329" spans="1:9" s="2" customFormat="1" hidden="1" x14ac:dyDescent="0.2">
      <c r="A1329" s="83"/>
      <c r="B1329" s="95"/>
      <c r="C1329" s="21"/>
      <c r="D1329" s="21"/>
      <c r="E1329" s="21"/>
      <c r="F1329" s="21"/>
      <c r="G1329" s="21"/>
      <c r="H1329" s="22"/>
      <c r="I1329" s="3">
        <f t="shared" si="1015"/>
        <v>0</v>
      </c>
    </row>
    <row r="1330" spans="1:9" s="2" customFormat="1" hidden="1" x14ac:dyDescent="0.2">
      <c r="A1330" s="26" t="s">
        <v>54</v>
      </c>
      <c r="B1330" s="63" t="s">
        <v>55</v>
      </c>
      <c r="C1330" s="24">
        <v>0</v>
      </c>
      <c r="D1330" s="24"/>
      <c r="E1330" s="24">
        <f>C1330+D1330</f>
        <v>0</v>
      </c>
      <c r="F1330" s="24"/>
      <c r="G1330" s="24"/>
      <c r="H1330" s="25"/>
      <c r="I1330" s="3">
        <f t="shared" si="1015"/>
        <v>0</v>
      </c>
    </row>
    <row r="1331" spans="1:9" s="2" customFormat="1" hidden="1" x14ac:dyDescent="0.2">
      <c r="A1331" s="83"/>
      <c r="B1331" s="95"/>
      <c r="C1331" s="21"/>
      <c r="D1331" s="21"/>
      <c r="E1331" s="21"/>
      <c r="F1331" s="21"/>
      <c r="G1331" s="21"/>
      <c r="H1331" s="22"/>
      <c r="I1331" s="3">
        <f t="shared" si="1015"/>
        <v>0</v>
      </c>
    </row>
    <row r="1332" spans="1:9" s="2" customFormat="1" hidden="1" x14ac:dyDescent="0.2">
      <c r="A1332" s="26" t="s">
        <v>56</v>
      </c>
      <c r="B1332" s="63"/>
      <c r="C1332" s="24">
        <v>0</v>
      </c>
      <c r="D1332" s="24">
        <f t="shared" ref="D1332:H1332" si="1019">D1282-D1303</f>
        <v>0</v>
      </c>
      <c r="E1332" s="24">
        <f t="shared" si="1019"/>
        <v>0</v>
      </c>
      <c r="F1332" s="24">
        <f t="shared" si="1019"/>
        <v>0</v>
      </c>
      <c r="G1332" s="24">
        <f t="shared" si="1019"/>
        <v>0</v>
      </c>
      <c r="H1332" s="25">
        <f t="shared" si="1019"/>
        <v>0</v>
      </c>
      <c r="I1332" s="3">
        <f t="shared" si="1015"/>
        <v>0</v>
      </c>
    </row>
    <row r="1333" spans="1:9" s="2" customFormat="1" hidden="1" x14ac:dyDescent="0.2">
      <c r="A1333" s="81"/>
      <c r="B1333" s="95"/>
      <c r="C1333" s="21"/>
      <c r="D1333" s="21"/>
      <c r="E1333" s="21"/>
      <c r="F1333" s="21"/>
      <c r="G1333" s="21"/>
      <c r="H1333" s="22"/>
      <c r="I1333" s="3">
        <f t="shared" si="1015"/>
        <v>0</v>
      </c>
    </row>
    <row r="1334" spans="1:9" s="2" customFormat="1" hidden="1" x14ac:dyDescent="0.2">
      <c r="A1334" s="88" t="s">
        <v>83</v>
      </c>
      <c r="B1334" s="97" t="s">
        <v>4</v>
      </c>
      <c r="C1334" s="89">
        <f t="shared" ref="C1334" si="1020">SUM(C1364,C1416,C1467,C1519)</f>
        <v>0</v>
      </c>
      <c r="D1334" s="89">
        <f t="shared" ref="D1334:H1334" si="1021">SUM(D1364,D1416,D1467,D1519)</f>
        <v>0</v>
      </c>
      <c r="E1334" s="89">
        <f t="shared" si="1021"/>
        <v>0</v>
      </c>
      <c r="F1334" s="89">
        <f t="shared" si="1021"/>
        <v>0</v>
      </c>
      <c r="G1334" s="89">
        <f t="shared" si="1021"/>
        <v>0</v>
      </c>
      <c r="H1334" s="90">
        <f t="shared" si="1021"/>
        <v>0</v>
      </c>
      <c r="I1334" s="3">
        <f t="shared" si="1015"/>
        <v>0</v>
      </c>
    </row>
    <row r="1335" spans="1:9" s="2" customFormat="1" hidden="1" x14ac:dyDescent="0.2">
      <c r="A1335" s="33" t="s">
        <v>84</v>
      </c>
      <c r="B1335" s="64"/>
      <c r="C1335" s="34">
        <f t="shared" ref="C1335" si="1022">SUM(C1336,C1339,C1362)</f>
        <v>0</v>
      </c>
      <c r="D1335" s="34">
        <f t="shared" ref="D1335:H1335" si="1023">SUM(D1336,D1339,D1362)</f>
        <v>0</v>
      </c>
      <c r="E1335" s="34">
        <f t="shared" si="1023"/>
        <v>0</v>
      </c>
      <c r="F1335" s="34">
        <f t="shared" si="1023"/>
        <v>0</v>
      </c>
      <c r="G1335" s="34">
        <f t="shared" si="1023"/>
        <v>0</v>
      </c>
      <c r="H1335" s="35">
        <f t="shared" si="1023"/>
        <v>0</v>
      </c>
      <c r="I1335" s="3">
        <f t="shared" si="1015"/>
        <v>0</v>
      </c>
    </row>
    <row r="1336" spans="1:9" s="2" customFormat="1" hidden="1" x14ac:dyDescent="0.2">
      <c r="A1336" s="31" t="s">
        <v>30</v>
      </c>
      <c r="B1336" s="55">
        <v>20</v>
      </c>
      <c r="C1336" s="24">
        <v>0</v>
      </c>
      <c r="D1336" s="24">
        <f t="shared" ref="D1336:H1336" si="1024">SUM(D1337)</f>
        <v>0</v>
      </c>
      <c r="E1336" s="24">
        <f t="shared" si="1024"/>
        <v>0</v>
      </c>
      <c r="F1336" s="24">
        <f t="shared" si="1024"/>
        <v>0</v>
      </c>
      <c r="G1336" s="24">
        <f t="shared" si="1024"/>
        <v>0</v>
      </c>
      <c r="H1336" s="25">
        <f t="shared" si="1024"/>
        <v>0</v>
      </c>
      <c r="I1336" s="3">
        <f t="shared" si="1015"/>
        <v>0</v>
      </c>
    </row>
    <row r="1337" spans="1:9" s="2" customFormat="1" hidden="1" x14ac:dyDescent="0.2">
      <c r="A1337" s="27" t="s">
        <v>31</v>
      </c>
      <c r="B1337" s="56" t="s">
        <v>32</v>
      </c>
      <c r="C1337" s="21">
        <v>0</v>
      </c>
      <c r="D1337" s="21">
        <f>SUM(D1387,D1439,D1490,D1542)</f>
        <v>0</v>
      </c>
      <c r="E1337" s="21">
        <f>C1337+D1337</f>
        <v>0</v>
      </c>
      <c r="F1337" s="21">
        <f>SUM(F1387,F1439,F1490,F1542)</f>
        <v>0</v>
      </c>
      <c r="G1337" s="21">
        <f>SUM(G1387,G1439,G1490,G1542)</f>
        <v>0</v>
      </c>
      <c r="H1337" s="22">
        <f>SUM(H1387,H1439,H1490,H1542)</f>
        <v>0</v>
      </c>
      <c r="I1337" s="3">
        <f t="shared" si="1015"/>
        <v>0</v>
      </c>
    </row>
    <row r="1338" spans="1:9" s="2" customFormat="1" hidden="1" x14ac:dyDescent="0.2">
      <c r="A1338" s="27"/>
      <c r="B1338" s="51"/>
      <c r="C1338" s="21"/>
      <c r="D1338" s="21"/>
      <c r="E1338" s="21"/>
      <c r="F1338" s="21"/>
      <c r="G1338" s="21"/>
      <c r="H1338" s="22"/>
      <c r="I1338" s="3">
        <f t="shared" si="1015"/>
        <v>0</v>
      </c>
    </row>
    <row r="1339" spans="1:9" s="2" customFormat="1" ht="25.5" hidden="1" x14ac:dyDescent="0.2">
      <c r="A1339" s="110" t="s">
        <v>112</v>
      </c>
      <c r="B1339" s="57">
        <v>60</v>
      </c>
      <c r="C1339" s="24">
        <f t="shared" ref="C1339" si="1025">SUM(C1340,C1347,C1354)</f>
        <v>0</v>
      </c>
      <c r="D1339" s="24">
        <f t="shared" ref="D1339:H1339" si="1026">SUM(D1340,D1347,D1354)</f>
        <v>0</v>
      </c>
      <c r="E1339" s="24">
        <f t="shared" si="1026"/>
        <v>0</v>
      </c>
      <c r="F1339" s="24">
        <f t="shared" si="1026"/>
        <v>0</v>
      </c>
      <c r="G1339" s="24">
        <f t="shared" si="1026"/>
        <v>0</v>
      </c>
      <c r="H1339" s="25">
        <f t="shared" si="1026"/>
        <v>0</v>
      </c>
      <c r="I1339" s="3">
        <f t="shared" si="1015"/>
        <v>0</v>
      </c>
    </row>
    <row r="1340" spans="1:9" s="2" customFormat="1" ht="25.5" hidden="1" x14ac:dyDescent="0.2">
      <c r="A1340" s="31" t="s">
        <v>113</v>
      </c>
      <c r="B1340" s="58" t="s">
        <v>118</v>
      </c>
      <c r="C1340" s="24">
        <f t="shared" ref="C1340" si="1027">SUM(C1344,C1345,C1346)</f>
        <v>0</v>
      </c>
      <c r="D1340" s="24">
        <f t="shared" ref="D1340:H1340" si="1028">SUM(D1344,D1345,D1346)</f>
        <v>0</v>
      </c>
      <c r="E1340" s="24">
        <f t="shared" si="1028"/>
        <v>0</v>
      </c>
      <c r="F1340" s="24">
        <f t="shared" si="1028"/>
        <v>0</v>
      </c>
      <c r="G1340" s="24">
        <f t="shared" si="1028"/>
        <v>0</v>
      </c>
      <c r="H1340" s="25">
        <f t="shared" si="1028"/>
        <v>0</v>
      </c>
      <c r="I1340" s="3">
        <f t="shared" si="1015"/>
        <v>0</v>
      </c>
    </row>
    <row r="1341" spans="1:9" s="2" customFormat="1" hidden="1" x14ac:dyDescent="0.2">
      <c r="A1341" s="32" t="s">
        <v>1</v>
      </c>
      <c r="B1341" s="59"/>
      <c r="C1341" s="24"/>
      <c r="D1341" s="24"/>
      <c r="E1341" s="24"/>
      <c r="F1341" s="24"/>
      <c r="G1341" s="24"/>
      <c r="H1341" s="25"/>
      <c r="I1341" s="3">
        <f t="shared" si="1015"/>
        <v>0</v>
      </c>
    </row>
    <row r="1342" spans="1:9" s="2" customFormat="1" hidden="1" x14ac:dyDescent="0.2">
      <c r="A1342" s="32" t="s">
        <v>36</v>
      </c>
      <c r="B1342" s="59"/>
      <c r="C1342" s="24">
        <v>0</v>
      </c>
      <c r="D1342" s="24">
        <f t="shared" ref="D1342:H1342" si="1029">D1344+D1345+D1346-D1343</f>
        <v>0</v>
      </c>
      <c r="E1342" s="24">
        <f t="shared" si="1029"/>
        <v>0</v>
      </c>
      <c r="F1342" s="24">
        <f t="shared" si="1029"/>
        <v>0</v>
      </c>
      <c r="G1342" s="24">
        <f t="shared" si="1029"/>
        <v>0</v>
      </c>
      <c r="H1342" s="25">
        <f t="shared" si="1029"/>
        <v>0</v>
      </c>
      <c r="I1342" s="3">
        <f t="shared" si="1015"/>
        <v>0</v>
      </c>
    </row>
    <row r="1343" spans="1:9" s="2" customFormat="1" hidden="1" x14ac:dyDescent="0.2">
      <c r="A1343" s="32" t="s">
        <v>37</v>
      </c>
      <c r="B1343" s="59"/>
      <c r="C1343" s="24">
        <f t="shared" ref="C1343" si="1030">SUM(C1393,C1445,C1496,C1548)</f>
        <v>0</v>
      </c>
      <c r="D1343" s="24">
        <f t="shared" ref="D1343:H1343" si="1031">SUM(D1393,D1445,D1496,D1548)</f>
        <v>0</v>
      </c>
      <c r="E1343" s="24">
        <f t="shared" si="1031"/>
        <v>0</v>
      </c>
      <c r="F1343" s="24">
        <f t="shared" si="1031"/>
        <v>0</v>
      </c>
      <c r="G1343" s="24">
        <f t="shared" si="1031"/>
        <v>0</v>
      </c>
      <c r="H1343" s="25">
        <f t="shared" si="1031"/>
        <v>0</v>
      </c>
      <c r="I1343" s="3">
        <f t="shared" si="1015"/>
        <v>0</v>
      </c>
    </row>
    <row r="1344" spans="1:9" s="2" customFormat="1" hidden="1" x14ac:dyDescent="0.2">
      <c r="A1344" s="20" t="s">
        <v>114</v>
      </c>
      <c r="B1344" s="60" t="s">
        <v>115</v>
      </c>
      <c r="C1344" s="21">
        <f t="shared" ref="C1344" si="1032">SUM(C1394,C1446,C1497,C1549)</f>
        <v>0</v>
      </c>
      <c r="D1344" s="21">
        <f t="shared" ref="D1344" si="1033">SUM(D1394,D1446,D1497,D1549)</f>
        <v>0</v>
      </c>
      <c r="E1344" s="21">
        <f t="shared" ref="E1344:E1346" si="1034">C1344+D1344</f>
        <v>0</v>
      </c>
      <c r="F1344" s="21">
        <f t="shared" ref="F1344:H1344" si="1035">SUM(F1394,F1446,F1497,F1549)</f>
        <v>0</v>
      </c>
      <c r="G1344" s="21">
        <f t="shared" si="1035"/>
        <v>0</v>
      </c>
      <c r="H1344" s="22">
        <f t="shared" si="1035"/>
        <v>0</v>
      </c>
      <c r="I1344" s="3">
        <f t="shared" si="1015"/>
        <v>0</v>
      </c>
    </row>
    <row r="1345" spans="1:9" s="2" customFormat="1" hidden="1" x14ac:dyDescent="0.2">
      <c r="A1345" s="20" t="s">
        <v>106</v>
      </c>
      <c r="B1345" s="60" t="s">
        <v>116</v>
      </c>
      <c r="C1345" s="21">
        <f t="shared" ref="C1345" si="1036">SUM(C1395,C1447,C1498,C1550)</f>
        <v>0</v>
      </c>
      <c r="D1345" s="21">
        <f t="shared" ref="D1345" si="1037">SUM(D1395,D1447,D1498,D1550)</f>
        <v>0</v>
      </c>
      <c r="E1345" s="21">
        <f t="shared" si="1034"/>
        <v>0</v>
      </c>
      <c r="F1345" s="21">
        <f t="shared" ref="F1345:H1345" si="1038">SUM(F1395,F1447,F1498,F1550)</f>
        <v>0</v>
      </c>
      <c r="G1345" s="21">
        <f t="shared" si="1038"/>
        <v>0</v>
      </c>
      <c r="H1345" s="22">
        <f t="shared" si="1038"/>
        <v>0</v>
      </c>
      <c r="I1345" s="3">
        <f t="shared" si="1015"/>
        <v>0</v>
      </c>
    </row>
    <row r="1346" spans="1:9" s="2" customFormat="1" hidden="1" x14ac:dyDescent="0.2">
      <c r="A1346" s="20" t="s">
        <v>108</v>
      </c>
      <c r="B1346" s="61" t="s">
        <v>117</v>
      </c>
      <c r="C1346" s="21">
        <f t="shared" ref="C1346" si="1039">SUM(C1396,C1448,C1499,C1551)</f>
        <v>0</v>
      </c>
      <c r="D1346" s="21">
        <f t="shared" ref="D1346" si="1040">SUM(D1396,D1448,D1499,D1551)</f>
        <v>0</v>
      </c>
      <c r="E1346" s="21">
        <f t="shared" si="1034"/>
        <v>0</v>
      </c>
      <c r="F1346" s="21">
        <f t="shared" ref="F1346:H1346" si="1041">SUM(F1396,F1448,F1499,F1551)</f>
        <v>0</v>
      </c>
      <c r="G1346" s="21">
        <f t="shared" si="1041"/>
        <v>0</v>
      </c>
      <c r="H1346" s="22">
        <f t="shared" si="1041"/>
        <v>0</v>
      </c>
      <c r="I1346" s="3">
        <f t="shared" si="1015"/>
        <v>0</v>
      </c>
    </row>
    <row r="1347" spans="1:9" s="2" customFormat="1" hidden="1" x14ac:dyDescent="0.2">
      <c r="A1347" s="31" t="s">
        <v>44</v>
      </c>
      <c r="B1347" s="62" t="s">
        <v>45</v>
      </c>
      <c r="C1347" s="24">
        <f t="shared" ref="C1347" si="1042">SUM(C1351,C1352,C1353)</f>
        <v>0</v>
      </c>
      <c r="D1347" s="24">
        <f t="shared" ref="D1347:H1347" si="1043">SUM(D1351,D1352,D1353)</f>
        <v>0</v>
      </c>
      <c r="E1347" s="24">
        <f t="shared" si="1043"/>
        <v>0</v>
      </c>
      <c r="F1347" s="24">
        <f t="shared" si="1043"/>
        <v>0</v>
      </c>
      <c r="G1347" s="24">
        <f t="shared" si="1043"/>
        <v>0</v>
      </c>
      <c r="H1347" s="25">
        <f t="shared" si="1043"/>
        <v>0</v>
      </c>
      <c r="I1347" s="3">
        <f t="shared" si="1015"/>
        <v>0</v>
      </c>
    </row>
    <row r="1348" spans="1:9" s="2" customFormat="1" hidden="1" x14ac:dyDescent="0.2">
      <c r="A1348" s="82" t="s">
        <v>1</v>
      </c>
      <c r="B1348" s="62"/>
      <c r="C1348" s="24"/>
      <c r="D1348" s="24"/>
      <c r="E1348" s="24"/>
      <c r="F1348" s="24"/>
      <c r="G1348" s="24"/>
      <c r="H1348" s="25"/>
      <c r="I1348" s="3">
        <f t="shared" si="1015"/>
        <v>0</v>
      </c>
    </row>
    <row r="1349" spans="1:9" s="2" customFormat="1" hidden="1" x14ac:dyDescent="0.2">
      <c r="A1349" s="32" t="s">
        <v>36</v>
      </c>
      <c r="B1349" s="59"/>
      <c r="C1349" s="24">
        <f t="shared" ref="C1349" si="1044">C1351+C1352+C1353-C1350</f>
        <v>0</v>
      </c>
      <c r="D1349" s="24">
        <f t="shared" ref="D1349:H1349" si="1045">D1351+D1352+D1353-D1350</f>
        <v>0</v>
      </c>
      <c r="E1349" s="24">
        <f t="shared" si="1045"/>
        <v>0</v>
      </c>
      <c r="F1349" s="24">
        <f t="shared" si="1045"/>
        <v>0</v>
      </c>
      <c r="G1349" s="24">
        <f t="shared" si="1045"/>
        <v>0</v>
      </c>
      <c r="H1349" s="25">
        <f t="shared" si="1045"/>
        <v>0</v>
      </c>
      <c r="I1349" s="3">
        <f t="shared" si="1015"/>
        <v>0</v>
      </c>
    </row>
    <row r="1350" spans="1:9" s="2" customFormat="1" hidden="1" x14ac:dyDescent="0.2">
      <c r="A1350" s="32" t="s">
        <v>37</v>
      </c>
      <c r="B1350" s="59"/>
      <c r="C1350" s="24">
        <f t="shared" ref="C1350" si="1046">SUM(C1400,C1452,C1503,C1555)</f>
        <v>0</v>
      </c>
      <c r="D1350" s="24">
        <f t="shared" ref="D1350:H1350" si="1047">SUM(D1400,D1452,D1503,D1555)</f>
        <v>0</v>
      </c>
      <c r="E1350" s="24">
        <f t="shared" si="1047"/>
        <v>0</v>
      </c>
      <c r="F1350" s="24">
        <f t="shared" si="1047"/>
        <v>0</v>
      </c>
      <c r="G1350" s="24">
        <f t="shared" si="1047"/>
        <v>0</v>
      </c>
      <c r="H1350" s="25">
        <f t="shared" si="1047"/>
        <v>0</v>
      </c>
      <c r="I1350" s="3">
        <f t="shared" si="1015"/>
        <v>0</v>
      </c>
    </row>
    <row r="1351" spans="1:9" s="2" customFormat="1" hidden="1" x14ac:dyDescent="0.2">
      <c r="A1351" s="20" t="s">
        <v>38</v>
      </c>
      <c r="B1351" s="61" t="s">
        <v>46</v>
      </c>
      <c r="C1351" s="21">
        <f t="shared" ref="C1351" si="1048">SUM(C1401,C1453,C1504,C1556)</f>
        <v>0</v>
      </c>
      <c r="D1351" s="21">
        <f t="shared" ref="D1351" si="1049">SUM(D1401,D1453,D1504,D1556)</f>
        <v>0</v>
      </c>
      <c r="E1351" s="21">
        <f t="shared" ref="E1351:E1353" si="1050">C1351+D1351</f>
        <v>0</v>
      </c>
      <c r="F1351" s="21">
        <f t="shared" ref="F1351:H1351" si="1051">SUM(F1401,F1453,F1504,F1556)</f>
        <v>0</v>
      </c>
      <c r="G1351" s="21">
        <f t="shared" si="1051"/>
        <v>0</v>
      </c>
      <c r="H1351" s="22">
        <f t="shared" si="1051"/>
        <v>0</v>
      </c>
      <c r="I1351" s="3">
        <f t="shared" si="1015"/>
        <v>0</v>
      </c>
    </row>
    <row r="1352" spans="1:9" s="2" customFormat="1" hidden="1" x14ac:dyDescent="0.2">
      <c r="A1352" s="20" t="s">
        <v>40</v>
      </c>
      <c r="B1352" s="61" t="s">
        <v>47</v>
      </c>
      <c r="C1352" s="21">
        <f t="shared" ref="C1352" si="1052">SUM(C1402,C1454,C1505,C1557)</f>
        <v>0</v>
      </c>
      <c r="D1352" s="21">
        <f t="shared" ref="D1352" si="1053">SUM(D1402,D1454,D1505,D1557)</f>
        <v>0</v>
      </c>
      <c r="E1352" s="21">
        <f t="shared" si="1050"/>
        <v>0</v>
      </c>
      <c r="F1352" s="21">
        <f t="shared" ref="F1352:H1352" si="1054">SUM(F1402,F1454,F1505,F1557)</f>
        <v>0</v>
      </c>
      <c r="G1352" s="21">
        <f t="shared" si="1054"/>
        <v>0</v>
      </c>
      <c r="H1352" s="22">
        <f t="shared" si="1054"/>
        <v>0</v>
      </c>
      <c r="I1352" s="3">
        <f t="shared" si="1015"/>
        <v>0</v>
      </c>
    </row>
    <row r="1353" spans="1:9" s="2" customFormat="1" hidden="1" x14ac:dyDescent="0.2">
      <c r="A1353" s="20" t="s">
        <v>42</v>
      </c>
      <c r="B1353" s="61" t="s">
        <v>48</v>
      </c>
      <c r="C1353" s="21">
        <v>0</v>
      </c>
      <c r="D1353" s="21">
        <f t="shared" ref="D1353" si="1055">SUM(D1403,D1455,D1506,D1558)</f>
        <v>0</v>
      </c>
      <c r="E1353" s="21">
        <f t="shared" si="1050"/>
        <v>0</v>
      </c>
      <c r="F1353" s="21">
        <f t="shared" ref="F1353:H1353" si="1056">SUM(F1403,F1455,F1506,F1558)</f>
        <v>0</v>
      </c>
      <c r="G1353" s="21">
        <f t="shared" si="1056"/>
        <v>0</v>
      </c>
      <c r="H1353" s="22">
        <f t="shared" si="1056"/>
        <v>0</v>
      </c>
      <c r="I1353" s="3">
        <f t="shared" si="1015"/>
        <v>0</v>
      </c>
    </row>
    <row r="1354" spans="1:9" s="2" customFormat="1" hidden="1" x14ac:dyDescent="0.2">
      <c r="A1354" s="31" t="s">
        <v>49</v>
      </c>
      <c r="B1354" s="63" t="s">
        <v>50</v>
      </c>
      <c r="C1354" s="24">
        <v>0</v>
      </c>
      <c r="D1354" s="24">
        <f t="shared" ref="D1354:H1354" si="1057">SUM(D1358,D1359,D1360)</f>
        <v>0</v>
      </c>
      <c r="E1354" s="24">
        <f t="shared" si="1057"/>
        <v>0</v>
      </c>
      <c r="F1354" s="24">
        <f t="shared" si="1057"/>
        <v>0</v>
      </c>
      <c r="G1354" s="24">
        <f t="shared" si="1057"/>
        <v>0</v>
      </c>
      <c r="H1354" s="25">
        <f t="shared" si="1057"/>
        <v>0</v>
      </c>
      <c r="I1354" s="3">
        <f t="shared" si="1015"/>
        <v>0</v>
      </c>
    </row>
    <row r="1355" spans="1:9" s="2" customFormat="1" hidden="1" x14ac:dyDescent="0.2">
      <c r="A1355" s="82" t="s">
        <v>1</v>
      </c>
      <c r="B1355" s="63"/>
      <c r="C1355" s="24"/>
      <c r="D1355" s="24"/>
      <c r="E1355" s="24"/>
      <c r="F1355" s="24"/>
      <c r="G1355" s="24"/>
      <c r="H1355" s="25"/>
      <c r="I1355" s="3">
        <f t="shared" si="1015"/>
        <v>0</v>
      </c>
    </row>
    <row r="1356" spans="1:9" s="2" customFormat="1" hidden="1" x14ac:dyDescent="0.2">
      <c r="A1356" s="32" t="s">
        <v>36</v>
      </c>
      <c r="B1356" s="59"/>
      <c r="C1356" s="24">
        <v>0</v>
      </c>
      <c r="D1356" s="24">
        <f t="shared" ref="D1356:H1356" si="1058">D1358+D1359+D1360-D1357</f>
        <v>0</v>
      </c>
      <c r="E1356" s="24">
        <f t="shared" si="1058"/>
        <v>0</v>
      </c>
      <c r="F1356" s="24">
        <f t="shared" si="1058"/>
        <v>0</v>
      </c>
      <c r="G1356" s="24">
        <f t="shared" si="1058"/>
        <v>0</v>
      </c>
      <c r="H1356" s="25">
        <f t="shared" si="1058"/>
        <v>0</v>
      </c>
      <c r="I1356" s="3">
        <f t="shared" si="1015"/>
        <v>0</v>
      </c>
    </row>
    <row r="1357" spans="1:9" s="2" customFormat="1" hidden="1" x14ac:dyDescent="0.2">
      <c r="A1357" s="32" t="s">
        <v>37</v>
      </c>
      <c r="B1357" s="59"/>
      <c r="C1357" s="24">
        <v>0</v>
      </c>
      <c r="D1357" s="24">
        <f t="shared" ref="D1357:H1357" si="1059">SUM(D1407,D1459,D1510,D1562)</f>
        <v>0</v>
      </c>
      <c r="E1357" s="24">
        <f t="shared" si="1059"/>
        <v>0</v>
      </c>
      <c r="F1357" s="24">
        <f t="shared" si="1059"/>
        <v>0</v>
      </c>
      <c r="G1357" s="24">
        <f t="shared" si="1059"/>
        <v>0</v>
      </c>
      <c r="H1357" s="25">
        <f t="shared" si="1059"/>
        <v>0</v>
      </c>
      <c r="I1357" s="3">
        <f t="shared" si="1015"/>
        <v>0</v>
      </c>
    </row>
    <row r="1358" spans="1:9" s="2" customFormat="1" hidden="1" x14ac:dyDescent="0.2">
      <c r="A1358" s="20" t="s">
        <v>38</v>
      </c>
      <c r="B1358" s="61" t="s">
        <v>51</v>
      </c>
      <c r="C1358" s="21">
        <v>0</v>
      </c>
      <c r="D1358" s="21">
        <f t="shared" ref="D1358" si="1060">SUM(D1408,D1460,D1511,D1563)</f>
        <v>0</v>
      </c>
      <c r="E1358" s="21">
        <f t="shared" ref="E1358:E1360" si="1061">C1358+D1358</f>
        <v>0</v>
      </c>
      <c r="F1358" s="21">
        <f t="shared" ref="F1358:H1358" si="1062">SUM(F1408,F1460,F1511,F1563)</f>
        <v>0</v>
      </c>
      <c r="G1358" s="21">
        <f t="shared" si="1062"/>
        <v>0</v>
      </c>
      <c r="H1358" s="22">
        <f t="shared" si="1062"/>
        <v>0</v>
      </c>
      <c r="I1358" s="3">
        <f t="shared" si="1015"/>
        <v>0</v>
      </c>
    </row>
    <row r="1359" spans="1:9" s="2" customFormat="1" hidden="1" x14ac:dyDescent="0.2">
      <c r="A1359" s="20" t="s">
        <v>40</v>
      </c>
      <c r="B1359" s="61" t="s">
        <v>52</v>
      </c>
      <c r="C1359" s="21">
        <v>0</v>
      </c>
      <c r="D1359" s="21">
        <f t="shared" ref="D1359" si="1063">SUM(D1409,D1461,D1512,D1564)</f>
        <v>0</v>
      </c>
      <c r="E1359" s="21">
        <f t="shared" si="1061"/>
        <v>0</v>
      </c>
      <c r="F1359" s="21">
        <f t="shared" ref="F1359:H1359" si="1064">SUM(F1409,F1461,F1512,F1564)</f>
        <v>0</v>
      </c>
      <c r="G1359" s="21">
        <f t="shared" si="1064"/>
        <v>0</v>
      </c>
      <c r="H1359" s="22">
        <f t="shared" si="1064"/>
        <v>0</v>
      </c>
      <c r="I1359" s="3">
        <f t="shared" si="1015"/>
        <v>0</v>
      </c>
    </row>
    <row r="1360" spans="1:9" s="2" customFormat="1" hidden="1" x14ac:dyDescent="0.2">
      <c r="A1360" s="20" t="s">
        <v>42</v>
      </c>
      <c r="B1360" s="61" t="s">
        <v>53</v>
      </c>
      <c r="C1360" s="21">
        <v>0</v>
      </c>
      <c r="D1360" s="21">
        <f t="shared" ref="D1360" si="1065">SUM(D1410,D1462,D1513,D1565)</f>
        <v>0</v>
      </c>
      <c r="E1360" s="21">
        <f t="shared" si="1061"/>
        <v>0</v>
      </c>
      <c r="F1360" s="21">
        <f t="shared" ref="F1360:H1360" si="1066">SUM(F1410,F1462,F1513,F1565)</f>
        <v>0</v>
      </c>
      <c r="G1360" s="21">
        <f t="shared" si="1066"/>
        <v>0</v>
      </c>
      <c r="H1360" s="22">
        <f t="shared" si="1066"/>
        <v>0</v>
      </c>
      <c r="I1360" s="3">
        <f t="shared" si="1015"/>
        <v>0</v>
      </c>
    </row>
    <row r="1361" spans="1:9" s="2" customFormat="1" hidden="1" x14ac:dyDescent="0.2">
      <c r="A1361" s="83"/>
      <c r="B1361" s="95"/>
      <c r="C1361" s="21"/>
      <c r="D1361" s="21"/>
      <c r="E1361" s="21"/>
      <c r="F1361" s="21"/>
      <c r="G1361" s="21"/>
      <c r="H1361" s="22"/>
      <c r="I1361" s="3">
        <f t="shared" si="1015"/>
        <v>0</v>
      </c>
    </row>
    <row r="1362" spans="1:9" s="2" customFormat="1" hidden="1" x14ac:dyDescent="0.2">
      <c r="A1362" s="26" t="s">
        <v>54</v>
      </c>
      <c r="B1362" s="63" t="s">
        <v>55</v>
      </c>
      <c r="C1362" s="24">
        <v>0</v>
      </c>
      <c r="D1362" s="24">
        <f>SUM(D1412,D1464,D1515,D1567)</f>
        <v>0</v>
      </c>
      <c r="E1362" s="24">
        <f>C1362+D1362</f>
        <v>0</v>
      </c>
      <c r="F1362" s="24">
        <f>SUM(F1412,F1464,F1515,F1567)</f>
        <v>0</v>
      </c>
      <c r="G1362" s="24">
        <f>SUM(G1412,G1464,G1515,G1567)</f>
        <v>0</v>
      </c>
      <c r="H1362" s="25">
        <f>SUM(H1412,H1464,H1515,H1567)</f>
        <v>0</v>
      </c>
      <c r="I1362" s="3">
        <f t="shared" si="1015"/>
        <v>0</v>
      </c>
    </row>
    <row r="1363" spans="1:9" s="2" customFormat="1" hidden="1" x14ac:dyDescent="0.2">
      <c r="A1363" s="81"/>
      <c r="B1363" s="95"/>
      <c r="C1363" s="21"/>
      <c r="D1363" s="21"/>
      <c r="E1363" s="21"/>
      <c r="F1363" s="21"/>
      <c r="G1363" s="21"/>
      <c r="H1363" s="22"/>
      <c r="I1363" s="3">
        <f t="shared" si="1015"/>
        <v>0</v>
      </c>
    </row>
    <row r="1364" spans="1:9" s="6" customFormat="1" ht="25.5" hidden="1" x14ac:dyDescent="0.2">
      <c r="A1364" s="77" t="s">
        <v>66</v>
      </c>
      <c r="B1364" s="78"/>
      <c r="C1364" s="79">
        <f t="shared" ref="C1364:H1364" si="1067">C1365</f>
        <v>0</v>
      </c>
      <c r="D1364" s="79">
        <f t="shared" si="1067"/>
        <v>0</v>
      </c>
      <c r="E1364" s="79">
        <f t="shared" si="1067"/>
        <v>0</v>
      </c>
      <c r="F1364" s="79">
        <f t="shared" si="1067"/>
        <v>0</v>
      </c>
      <c r="G1364" s="79">
        <f t="shared" si="1067"/>
        <v>0</v>
      </c>
      <c r="H1364" s="80">
        <f t="shared" si="1067"/>
        <v>0</v>
      </c>
      <c r="I1364" s="3">
        <f t="shared" si="1015"/>
        <v>0</v>
      </c>
    </row>
    <row r="1365" spans="1:9" s="2" customFormat="1" hidden="1" x14ac:dyDescent="0.2">
      <c r="A1365" s="33" t="s">
        <v>61</v>
      </c>
      <c r="B1365" s="64"/>
      <c r="C1365" s="34">
        <f t="shared" ref="C1365" si="1068">SUM(C1366,C1367,C1368,C1372)</f>
        <v>0</v>
      </c>
      <c r="D1365" s="34">
        <f t="shared" ref="D1365:H1365" si="1069">SUM(D1366,D1367,D1368,D1372)</f>
        <v>0</v>
      </c>
      <c r="E1365" s="34">
        <f t="shared" si="1069"/>
        <v>0</v>
      </c>
      <c r="F1365" s="34">
        <f t="shared" si="1069"/>
        <v>0</v>
      </c>
      <c r="G1365" s="34">
        <f t="shared" si="1069"/>
        <v>0</v>
      </c>
      <c r="H1365" s="35">
        <f t="shared" si="1069"/>
        <v>0</v>
      </c>
      <c r="I1365" s="3">
        <f t="shared" si="1015"/>
        <v>0</v>
      </c>
    </row>
    <row r="1366" spans="1:9" s="2" customFormat="1" hidden="1" x14ac:dyDescent="0.2">
      <c r="A1366" s="20" t="s">
        <v>6</v>
      </c>
      <c r="B1366" s="48"/>
      <c r="C1366" s="21"/>
      <c r="D1366" s="21"/>
      <c r="E1366" s="21">
        <f t="shared" ref="E1366" si="1070">C1366+D1366</f>
        <v>0</v>
      </c>
      <c r="F1366" s="21"/>
      <c r="G1366" s="21"/>
      <c r="H1366" s="22"/>
      <c r="I1366" s="3">
        <f t="shared" si="1015"/>
        <v>0</v>
      </c>
    </row>
    <row r="1367" spans="1:9" s="2" customFormat="1" hidden="1" x14ac:dyDescent="0.2">
      <c r="A1367" s="20" t="s">
        <v>7</v>
      </c>
      <c r="B1367" s="94"/>
      <c r="C1367" s="21">
        <v>0</v>
      </c>
      <c r="D1367" s="21"/>
      <c r="E1367" s="21">
        <v>0</v>
      </c>
      <c r="F1367" s="21"/>
      <c r="G1367" s="21"/>
      <c r="H1367" s="22"/>
      <c r="I1367" s="3">
        <f t="shared" si="1015"/>
        <v>0</v>
      </c>
    </row>
    <row r="1368" spans="1:9" s="2" customFormat="1" hidden="1" x14ac:dyDescent="0.2">
      <c r="A1368" s="23" t="s">
        <v>111</v>
      </c>
      <c r="B1368" s="49" t="s">
        <v>103</v>
      </c>
      <c r="C1368" s="24">
        <f>SUM(C1369:C1371)</f>
        <v>0</v>
      </c>
      <c r="D1368" s="24">
        <f>SUM(D1369:D1371)</f>
        <v>0</v>
      </c>
      <c r="E1368" s="24">
        <f>SUM(C1368,D1368)</f>
        <v>0</v>
      </c>
      <c r="F1368" s="24">
        <f t="shared" ref="F1368" si="1071">SUM(F1369:F1371)</f>
        <v>0</v>
      </c>
      <c r="G1368" s="24">
        <f t="shared" ref="G1368" si="1072">SUM(G1369:G1371)</f>
        <v>0</v>
      </c>
      <c r="H1368" s="25">
        <f t="shared" ref="H1368" si="1073">SUM(H1369:H1371)</f>
        <v>0</v>
      </c>
      <c r="I1368" s="3">
        <f t="shared" si="1015"/>
        <v>0</v>
      </c>
    </row>
    <row r="1369" spans="1:9" s="2" customFormat="1" hidden="1" x14ac:dyDescent="0.2">
      <c r="A1369" s="109" t="s">
        <v>104</v>
      </c>
      <c r="B1369" s="48" t="s">
        <v>105</v>
      </c>
      <c r="C1369" s="21"/>
      <c r="D1369" s="21"/>
      <c r="E1369" s="21">
        <f t="shared" ref="E1369:E1371" si="1074">SUM(C1369,D1369)</f>
        <v>0</v>
      </c>
      <c r="F1369" s="21"/>
      <c r="G1369" s="21"/>
      <c r="H1369" s="22"/>
      <c r="I1369" s="3">
        <f t="shared" si="1015"/>
        <v>0</v>
      </c>
    </row>
    <row r="1370" spans="1:9" s="2" customFormat="1" hidden="1" x14ac:dyDescent="0.2">
      <c r="A1370" s="109" t="s">
        <v>106</v>
      </c>
      <c r="B1370" s="48" t="s">
        <v>107</v>
      </c>
      <c r="C1370" s="21"/>
      <c r="D1370" s="21"/>
      <c r="E1370" s="21">
        <f t="shared" si="1074"/>
        <v>0</v>
      </c>
      <c r="F1370" s="21"/>
      <c r="G1370" s="21"/>
      <c r="H1370" s="22"/>
      <c r="I1370" s="3">
        <f t="shared" si="1015"/>
        <v>0</v>
      </c>
    </row>
    <row r="1371" spans="1:9" s="2" customFormat="1" hidden="1" x14ac:dyDescent="0.2">
      <c r="A1371" s="109" t="s">
        <v>108</v>
      </c>
      <c r="B1371" s="48" t="s">
        <v>109</v>
      </c>
      <c r="C1371" s="21"/>
      <c r="D1371" s="21"/>
      <c r="E1371" s="21">
        <f t="shared" si="1074"/>
        <v>0</v>
      </c>
      <c r="F1371" s="21"/>
      <c r="G1371" s="21"/>
      <c r="H1371" s="22"/>
      <c r="I1371" s="3">
        <f t="shared" si="1015"/>
        <v>0</v>
      </c>
    </row>
    <row r="1372" spans="1:9" s="2" customFormat="1" ht="25.5" hidden="1" x14ac:dyDescent="0.2">
      <c r="A1372" s="23" t="s">
        <v>9</v>
      </c>
      <c r="B1372" s="49" t="s">
        <v>10</v>
      </c>
      <c r="C1372" s="24">
        <v>0</v>
      </c>
      <c r="D1372" s="24">
        <v>0</v>
      </c>
      <c r="E1372" s="24">
        <v>0</v>
      </c>
      <c r="F1372" s="24">
        <v>0</v>
      </c>
      <c r="G1372" s="24">
        <v>0</v>
      </c>
      <c r="H1372" s="25">
        <v>0</v>
      </c>
      <c r="I1372" s="3">
        <f t="shared" si="1015"/>
        <v>0</v>
      </c>
    </row>
    <row r="1373" spans="1:9" s="2" customFormat="1" hidden="1" x14ac:dyDescent="0.2">
      <c r="A1373" s="26" t="s">
        <v>11</v>
      </c>
      <c r="B1373" s="50" t="s">
        <v>12</v>
      </c>
      <c r="C1373" s="24">
        <v>0</v>
      </c>
      <c r="D1373" s="24">
        <v>0</v>
      </c>
      <c r="E1373" s="24">
        <v>0</v>
      </c>
      <c r="F1373" s="24">
        <v>0</v>
      </c>
      <c r="G1373" s="24">
        <v>0</v>
      </c>
      <c r="H1373" s="25">
        <v>0</v>
      </c>
      <c r="I1373" s="3">
        <f t="shared" si="1015"/>
        <v>0</v>
      </c>
    </row>
    <row r="1374" spans="1:9" s="2" customFormat="1" hidden="1" x14ac:dyDescent="0.2">
      <c r="A1374" s="27" t="s">
        <v>13</v>
      </c>
      <c r="B1374" s="51" t="s">
        <v>14</v>
      </c>
      <c r="C1374" s="21">
        <v>0</v>
      </c>
      <c r="D1374" s="21"/>
      <c r="E1374" s="21">
        <v>0</v>
      </c>
      <c r="F1374" s="21"/>
      <c r="G1374" s="21"/>
      <c r="H1374" s="22"/>
      <c r="I1374" s="3">
        <f t="shared" si="1015"/>
        <v>0</v>
      </c>
    </row>
    <row r="1375" spans="1:9" s="2" customFormat="1" hidden="1" x14ac:dyDescent="0.2">
      <c r="A1375" s="27" t="s">
        <v>15</v>
      </c>
      <c r="B1375" s="52" t="s">
        <v>16</v>
      </c>
      <c r="C1375" s="21">
        <v>0</v>
      </c>
      <c r="D1375" s="21"/>
      <c r="E1375" s="21">
        <v>0</v>
      </c>
      <c r="F1375" s="21"/>
      <c r="G1375" s="21"/>
      <c r="H1375" s="22"/>
      <c r="I1375" s="3">
        <f t="shared" si="1015"/>
        <v>0</v>
      </c>
    </row>
    <row r="1376" spans="1:9" s="2" customFormat="1" hidden="1" x14ac:dyDescent="0.2">
      <c r="A1376" s="27" t="s">
        <v>17</v>
      </c>
      <c r="B1376" s="52" t="s">
        <v>18</v>
      </c>
      <c r="C1376" s="21">
        <v>0</v>
      </c>
      <c r="D1376" s="21"/>
      <c r="E1376" s="21">
        <v>0</v>
      </c>
      <c r="F1376" s="21"/>
      <c r="G1376" s="21"/>
      <c r="H1376" s="22"/>
      <c r="I1376" s="3">
        <f t="shared" si="1015"/>
        <v>0</v>
      </c>
    </row>
    <row r="1377" spans="1:9" s="2" customFormat="1" hidden="1" x14ac:dyDescent="0.2">
      <c r="A1377" s="26" t="s">
        <v>19</v>
      </c>
      <c r="B1377" s="53" t="s">
        <v>20</v>
      </c>
      <c r="C1377" s="24">
        <v>0</v>
      </c>
      <c r="D1377" s="24">
        <v>0</v>
      </c>
      <c r="E1377" s="24">
        <v>0</v>
      </c>
      <c r="F1377" s="24">
        <v>0</v>
      </c>
      <c r="G1377" s="24">
        <v>0</v>
      </c>
      <c r="H1377" s="25">
        <v>0</v>
      </c>
      <c r="I1377" s="3">
        <f t="shared" si="1015"/>
        <v>0</v>
      </c>
    </row>
    <row r="1378" spans="1:9" s="2" customFormat="1" hidden="1" x14ac:dyDescent="0.2">
      <c r="A1378" s="27" t="s">
        <v>13</v>
      </c>
      <c r="B1378" s="52" t="s">
        <v>21</v>
      </c>
      <c r="C1378" s="21">
        <v>0</v>
      </c>
      <c r="D1378" s="21"/>
      <c r="E1378" s="21">
        <v>0</v>
      </c>
      <c r="F1378" s="21"/>
      <c r="G1378" s="21"/>
      <c r="H1378" s="22"/>
      <c r="I1378" s="3">
        <f t="shared" si="1015"/>
        <v>0</v>
      </c>
    </row>
    <row r="1379" spans="1:9" s="2" customFormat="1" hidden="1" x14ac:dyDescent="0.2">
      <c r="A1379" s="27" t="s">
        <v>15</v>
      </c>
      <c r="B1379" s="52" t="s">
        <v>22</v>
      </c>
      <c r="C1379" s="21">
        <v>0</v>
      </c>
      <c r="D1379" s="21"/>
      <c r="E1379" s="21">
        <v>0</v>
      </c>
      <c r="F1379" s="21"/>
      <c r="G1379" s="21"/>
      <c r="H1379" s="22"/>
      <c r="I1379" s="3">
        <f t="shared" si="1015"/>
        <v>0</v>
      </c>
    </row>
    <row r="1380" spans="1:9" s="2" customFormat="1" hidden="1" x14ac:dyDescent="0.2">
      <c r="A1380" s="27" t="s">
        <v>17</v>
      </c>
      <c r="B1380" s="52" t="s">
        <v>23</v>
      </c>
      <c r="C1380" s="21">
        <v>0</v>
      </c>
      <c r="D1380" s="21"/>
      <c r="E1380" s="21">
        <v>0</v>
      </c>
      <c r="F1380" s="21"/>
      <c r="G1380" s="21"/>
      <c r="H1380" s="22"/>
      <c r="I1380" s="3">
        <f t="shared" si="1015"/>
        <v>0</v>
      </c>
    </row>
    <row r="1381" spans="1:9" s="2" customFormat="1" hidden="1" x14ac:dyDescent="0.2">
      <c r="A1381" s="26" t="s">
        <v>24</v>
      </c>
      <c r="B1381" s="53" t="s">
        <v>25</v>
      </c>
      <c r="C1381" s="24">
        <v>0</v>
      </c>
      <c r="D1381" s="24">
        <v>0</v>
      </c>
      <c r="E1381" s="24">
        <v>0</v>
      </c>
      <c r="F1381" s="24">
        <v>0</v>
      </c>
      <c r="G1381" s="24">
        <v>0</v>
      </c>
      <c r="H1381" s="25">
        <v>0</v>
      </c>
      <c r="I1381" s="3">
        <f t="shared" si="1015"/>
        <v>0</v>
      </c>
    </row>
    <row r="1382" spans="1:9" s="2" customFormat="1" hidden="1" x14ac:dyDescent="0.2">
      <c r="A1382" s="27" t="s">
        <v>13</v>
      </c>
      <c r="B1382" s="52" t="s">
        <v>26</v>
      </c>
      <c r="C1382" s="21">
        <v>0</v>
      </c>
      <c r="D1382" s="21"/>
      <c r="E1382" s="21">
        <v>0</v>
      </c>
      <c r="F1382" s="21"/>
      <c r="G1382" s="21"/>
      <c r="H1382" s="22"/>
      <c r="I1382" s="3">
        <f t="shared" si="1015"/>
        <v>0</v>
      </c>
    </row>
    <row r="1383" spans="1:9" s="2" customFormat="1" hidden="1" x14ac:dyDescent="0.2">
      <c r="A1383" s="27" t="s">
        <v>15</v>
      </c>
      <c r="B1383" s="52" t="s">
        <v>27</v>
      </c>
      <c r="C1383" s="21">
        <v>0</v>
      </c>
      <c r="D1383" s="21"/>
      <c r="E1383" s="21">
        <v>0</v>
      </c>
      <c r="F1383" s="21"/>
      <c r="G1383" s="21"/>
      <c r="H1383" s="22"/>
      <c r="I1383" s="3">
        <f t="shared" ref="I1383:I1446" si="1075">SUM(E1383:H1383)</f>
        <v>0</v>
      </c>
    </row>
    <row r="1384" spans="1:9" s="2" customFormat="1" hidden="1" x14ac:dyDescent="0.2">
      <c r="A1384" s="27" t="s">
        <v>17</v>
      </c>
      <c r="B1384" s="52" t="s">
        <v>28</v>
      </c>
      <c r="C1384" s="21">
        <v>0</v>
      </c>
      <c r="D1384" s="21"/>
      <c r="E1384" s="21">
        <v>0</v>
      </c>
      <c r="F1384" s="21"/>
      <c r="G1384" s="21"/>
      <c r="H1384" s="22"/>
      <c r="I1384" s="3">
        <f t="shared" si="1075"/>
        <v>0</v>
      </c>
    </row>
    <row r="1385" spans="1:9" s="2" customFormat="1" hidden="1" x14ac:dyDescent="0.2">
      <c r="A1385" s="33" t="s">
        <v>80</v>
      </c>
      <c r="B1385" s="64"/>
      <c r="C1385" s="34">
        <f t="shared" ref="C1385:H1385" si="1076">SUM(C1386,C1389,C1412)</f>
        <v>0</v>
      </c>
      <c r="D1385" s="34">
        <f t="shared" si="1076"/>
        <v>0</v>
      </c>
      <c r="E1385" s="34">
        <f t="shared" si="1076"/>
        <v>0</v>
      </c>
      <c r="F1385" s="34">
        <f t="shared" si="1076"/>
        <v>0</v>
      </c>
      <c r="G1385" s="34">
        <f t="shared" si="1076"/>
        <v>0</v>
      </c>
      <c r="H1385" s="35">
        <f t="shared" si="1076"/>
        <v>0</v>
      </c>
      <c r="I1385" s="3">
        <f t="shared" si="1075"/>
        <v>0</v>
      </c>
    </row>
    <row r="1386" spans="1:9" s="2" customFormat="1" hidden="1" x14ac:dyDescent="0.2">
      <c r="A1386" s="31" t="s">
        <v>30</v>
      </c>
      <c r="B1386" s="55">
        <v>20</v>
      </c>
      <c r="C1386" s="24">
        <v>0</v>
      </c>
      <c r="D1386" s="24">
        <f t="shared" ref="D1386:H1386" si="1077">SUM(D1387)</f>
        <v>0</v>
      </c>
      <c r="E1386" s="24">
        <f t="shared" si="1077"/>
        <v>0</v>
      </c>
      <c r="F1386" s="24">
        <f t="shared" si="1077"/>
        <v>0</v>
      </c>
      <c r="G1386" s="24">
        <f t="shared" si="1077"/>
        <v>0</v>
      </c>
      <c r="H1386" s="25">
        <f t="shared" si="1077"/>
        <v>0</v>
      </c>
      <c r="I1386" s="3">
        <f t="shared" si="1075"/>
        <v>0</v>
      </c>
    </row>
    <row r="1387" spans="1:9" s="2" customFormat="1" hidden="1" x14ac:dyDescent="0.2">
      <c r="A1387" s="27" t="s">
        <v>31</v>
      </c>
      <c r="B1387" s="56" t="s">
        <v>32</v>
      </c>
      <c r="C1387" s="21">
        <v>0</v>
      </c>
      <c r="D1387" s="21"/>
      <c r="E1387" s="21">
        <f>C1387+D1387</f>
        <v>0</v>
      </c>
      <c r="F1387" s="21"/>
      <c r="G1387" s="21"/>
      <c r="H1387" s="22"/>
      <c r="I1387" s="3">
        <f t="shared" si="1075"/>
        <v>0</v>
      </c>
    </row>
    <row r="1388" spans="1:9" s="2" customFormat="1" hidden="1" x14ac:dyDescent="0.2">
      <c r="A1388" s="27"/>
      <c r="B1388" s="51"/>
      <c r="C1388" s="21"/>
      <c r="D1388" s="21"/>
      <c r="E1388" s="21"/>
      <c r="F1388" s="21"/>
      <c r="G1388" s="21"/>
      <c r="H1388" s="22"/>
      <c r="I1388" s="3">
        <f t="shared" si="1075"/>
        <v>0</v>
      </c>
    </row>
    <row r="1389" spans="1:9" s="2" customFormat="1" ht="25.5" hidden="1" x14ac:dyDescent="0.2">
      <c r="A1389" s="110" t="s">
        <v>112</v>
      </c>
      <c r="B1389" s="57">
        <v>60</v>
      </c>
      <c r="C1389" s="24">
        <f t="shared" ref="C1389" si="1078">SUM(C1390,C1397,C1404)</f>
        <v>0</v>
      </c>
      <c r="D1389" s="24">
        <f t="shared" ref="D1389:H1389" si="1079">SUM(D1390,D1397,D1404)</f>
        <v>0</v>
      </c>
      <c r="E1389" s="24">
        <f t="shared" si="1079"/>
        <v>0</v>
      </c>
      <c r="F1389" s="24">
        <f t="shared" si="1079"/>
        <v>0</v>
      </c>
      <c r="G1389" s="24">
        <f t="shared" si="1079"/>
        <v>0</v>
      </c>
      <c r="H1389" s="25">
        <f t="shared" si="1079"/>
        <v>0</v>
      </c>
      <c r="I1389" s="3">
        <f t="shared" si="1075"/>
        <v>0</v>
      </c>
    </row>
    <row r="1390" spans="1:9" s="2" customFormat="1" ht="25.5" hidden="1" x14ac:dyDescent="0.2">
      <c r="A1390" s="31" t="s">
        <v>113</v>
      </c>
      <c r="B1390" s="58" t="s">
        <v>118</v>
      </c>
      <c r="C1390" s="24">
        <f t="shared" ref="C1390" si="1080">SUM(C1394,C1395,C1396)</f>
        <v>0</v>
      </c>
      <c r="D1390" s="24">
        <f t="shared" ref="D1390:H1390" si="1081">SUM(D1394,D1395,D1396)</f>
        <v>0</v>
      </c>
      <c r="E1390" s="24">
        <f t="shared" si="1081"/>
        <v>0</v>
      </c>
      <c r="F1390" s="24">
        <f t="shared" si="1081"/>
        <v>0</v>
      </c>
      <c r="G1390" s="24">
        <f t="shared" si="1081"/>
        <v>0</v>
      </c>
      <c r="H1390" s="25">
        <f t="shared" si="1081"/>
        <v>0</v>
      </c>
      <c r="I1390" s="3">
        <f t="shared" si="1075"/>
        <v>0</v>
      </c>
    </row>
    <row r="1391" spans="1:9" s="2" customFormat="1" hidden="1" x14ac:dyDescent="0.2">
      <c r="A1391" s="32" t="s">
        <v>1</v>
      </c>
      <c r="B1391" s="59"/>
      <c r="C1391" s="24"/>
      <c r="D1391" s="24"/>
      <c r="E1391" s="24"/>
      <c r="F1391" s="24"/>
      <c r="G1391" s="24"/>
      <c r="H1391" s="25"/>
      <c r="I1391" s="3">
        <f t="shared" si="1075"/>
        <v>0</v>
      </c>
    </row>
    <row r="1392" spans="1:9" s="2" customFormat="1" hidden="1" x14ac:dyDescent="0.2">
      <c r="A1392" s="32" t="s">
        <v>36</v>
      </c>
      <c r="B1392" s="59"/>
      <c r="C1392" s="24">
        <v>0</v>
      </c>
      <c r="D1392" s="24">
        <f t="shared" ref="D1392:H1392" si="1082">D1394+D1395+D1396-D1393</f>
        <v>0</v>
      </c>
      <c r="E1392" s="24">
        <f t="shared" si="1082"/>
        <v>0</v>
      </c>
      <c r="F1392" s="24">
        <f t="shared" si="1082"/>
        <v>0</v>
      </c>
      <c r="G1392" s="24">
        <f t="shared" si="1082"/>
        <v>0</v>
      </c>
      <c r="H1392" s="25">
        <f t="shared" si="1082"/>
        <v>0</v>
      </c>
      <c r="I1392" s="3">
        <f t="shared" si="1075"/>
        <v>0</v>
      </c>
    </row>
    <row r="1393" spans="1:9" s="2" customFormat="1" hidden="1" x14ac:dyDescent="0.2">
      <c r="A1393" s="32" t="s">
        <v>37</v>
      </c>
      <c r="B1393" s="59"/>
      <c r="C1393" s="24"/>
      <c r="D1393" s="24"/>
      <c r="E1393" s="24">
        <f t="shared" ref="E1393:E1396" si="1083">C1393+D1393</f>
        <v>0</v>
      </c>
      <c r="F1393" s="24"/>
      <c r="G1393" s="24"/>
      <c r="H1393" s="25"/>
      <c r="I1393" s="3">
        <f t="shared" si="1075"/>
        <v>0</v>
      </c>
    </row>
    <row r="1394" spans="1:9" s="2" customFormat="1" hidden="1" x14ac:dyDescent="0.2">
      <c r="A1394" s="20" t="s">
        <v>114</v>
      </c>
      <c r="B1394" s="60" t="s">
        <v>115</v>
      </c>
      <c r="C1394" s="21"/>
      <c r="D1394" s="21"/>
      <c r="E1394" s="21">
        <f t="shared" si="1083"/>
        <v>0</v>
      </c>
      <c r="F1394" s="21"/>
      <c r="G1394" s="21"/>
      <c r="H1394" s="22"/>
      <c r="I1394" s="3">
        <f t="shared" si="1075"/>
        <v>0</v>
      </c>
    </row>
    <row r="1395" spans="1:9" s="2" customFormat="1" hidden="1" x14ac:dyDescent="0.2">
      <c r="A1395" s="20" t="s">
        <v>106</v>
      </c>
      <c r="B1395" s="60" t="s">
        <v>116</v>
      </c>
      <c r="C1395" s="21"/>
      <c r="D1395" s="21"/>
      <c r="E1395" s="21">
        <f t="shared" si="1083"/>
        <v>0</v>
      </c>
      <c r="F1395" s="21"/>
      <c r="G1395" s="21"/>
      <c r="H1395" s="22"/>
      <c r="I1395" s="3">
        <f t="shared" si="1075"/>
        <v>0</v>
      </c>
    </row>
    <row r="1396" spans="1:9" s="2" customFormat="1" hidden="1" x14ac:dyDescent="0.2">
      <c r="A1396" s="20" t="s">
        <v>108</v>
      </c>
      <c r="B1396" s="61" t="s">
        <v>117</v>
      </c>
      <c r="C1396" s="21"/>
      <c r="D1396" s="21"/>
      <c r="E1396" s="21">
        <f t="shared" si="1083"/>
        <v>0</v>
      </c>
      <c r="F1396" s="21"/>
      <c r="G1396" s="21"/>
      <c r="H1396" s="22"/>
      <c r="I1396" s="3">
        <f t="shared" si="1075"/>
        <v>0</v>
      </c>
    </row>
    <row r="1397" spans="1:9" s="2" customFormat="1" hidden="1" x14ac:dyDescent="0.2">
      <c r="A1397" s="31" t="s">
        <v>44</v>
      </c>
      <c r="B1397" s="62" t="s">
        <v>45</v>
      </c>
      <c r="C1397" s="24">
        <v>0</v>
      </c>
      <c r="D1397" s="24">
        <f t="shared" ref="D1397:H1397" si="1084">SUM(D1401,D1402,D1403)</f>
        <v>0</v>
      </c>
      <c r="E1397" s="24">
        <f t="shared" si="1084"/>
        <v>0</v>
      </c>
      <c r="F1397" s="24">
        <f t="shared" si="1084"/>
        <v>0</v>
      </c>
      <c r="G1397" s="24">
        <f t="shared" si="1084"/>
        <v>0</v>
      </c>
      <c r="H1397" s="25">
        <f t="shared" si="1084"/>
        <v>0</v>
      </c>
      <c r="I1397" s="3">
        <f t="shared" si="1075"/>
        <v>0</v>
      </c>
    </row>
    <row r="1398" spans="1:9" s="2" customFormat="1" hidden="1" x14ac:dyDescent="0.2">
      <c r="A1398" s="82" t="s">
        <v>1</v>
      </c>
      <c r="B1398" s="62"/>
      <c r="C1398" s="24"/>
      <c r="D1398" s="24"/>
      <c r="E1398" s="24"/>
      <c r="F1398" s="24"/>
      <c r="G1398" s="24"/>
      <c r="H1398" s="25"/>
      <c r="I1398" s="3">
        <f t="shared" si="1075"/>
        <v>0</v>
      </c>
    </row>
    <row r="1399" spans="1:9" s="2" customFormat="1" hidden="1" x14ac:dyDescent="0.2">
      <c r="A1399" s="32" t="s">
        <v>36</v>
      </c>
      <c r="B1399" s="59"/>
      <c r="C1399" s="24">
        <v>0</v>
      </c>
      <c r="D1399" s="24">
        <f t="shared" ref="D1399:H1399" si="1085">D1401+D1402+D1403-D1400</f>
        <v>0</v>
      </c>
      <c r="E1399" s="24">
        <f t="shared" si="1085"/>
        <v>0</v>
      </c>
      <c r="F1399" s="24">
        <f t="shared" si="1085"/>
        <v>0</v>
      </c>
      <c r="G1399" s="24">
        <f t="shared" si="1085"/>
        <v>0</v>
      </c>
      <c r="H1399" s="25">
        <f t="shared" si="1085"/>
        <v>0</v>
      </c>
      <c r="I1399" s="3">
        <f t="shared" si="1075"/>
        <v>0</v>
      </c>
    </row>
    <row r="1400" spans="1:9" s="2" customFormat="1" hidden="1" x14ac:dyDescent="0.2">
      <c r="A1400" s="32" t="s">
        <v>37</v>
      </c>
      <c r="B1400" s="59"/>
      <c r="C1400" s="24">
        <v>0</v>
      </c>
      <c r="D1400" s="24"/>
      <c r="E1400" s="24">
        <f t="shared" ref="E1400:E1403" si="1086">C1400+D1400</f>
        <v>0</v>
      </c>
      <c r="F1400" s="24"/>
      <c r="G1400" s="24"/>
      <c r="H1400" s="25"/>
      <c r="I1400" s="3">
        <f t="shared" si="1075"/>
        <v>0</v>
      </c>
    </row>
    <row r="1401" spans="1:9" s="2" customFormat="1" hidden="1" x14ac:dyDescent="0.2">
      <c r="A1401" s="20" t="s">
        <v>38</v>
      </c>
      <c r="B1401" s="61" t="s">
        <v>46</v>
      </c>
      <c r="C1401" s="21">
        <v>0</v>
      </c>
      <c r="D1401" s="21"/>
      <c r="E1401" s="21">
        <f t="shared" si="1086"/>
        <v>0</v>
      </c>
      <c r="F1401" s="21"/>
      <c r="G1401" s="21"/>
      <c r="H1401" s="22"/>
      <c r="I1401" s="3">
        <f t="shared" si="1075"/>
        <v>0</v>
      </c>
    </row>
    <row r="1402" spans="1:9" s="2" customFormat="1" hidden="1" x14ac:dyDescent="0.2">
      <c r="A1402" s="20" t="s">
        <v>40</v>
      </c>
      <c r="B1402" s="61" t="s">
        <v>47</v>
      </c>
      <c r="C1402" s="21">
        <v>0</v>
      </c>
      <c r="D1402" s="21"/>
      <c r="E1402" s="21">
        <f t="shared" si="1086"/>
        <v>0</v>
      </c>
      <c r="F1402" s="21"/>
      <c r="G1402" s="21"/>
      <c r="H1402" s="22"/>
      <c r="I1402" s="3">
        <f t="shared" si="1075"/>
        <v>0</v>
      </c>
    </row>
    <row r="1403" spans="1:9" s="2" customFormat="1" hidden="1" x14ac:dyDescent="0.2">
      <c r="A1403" s="20" t="s">
        <v>42</v>
      </c>
      <c r="B1403" s="61" t="s">
        <v>48</v>
      </c>
      <c r="C1403" s="21">
        <v>0</v>
      </c>
      <c r="D1403" s="21"/>
      <c r="E1403" s="21">
        <f t="shared" si="1086"/>
        <v>0</v>
      </c>
      <c r="F1403" s="21"/>
      <c r="G1403" s="21"/>
      <c r="H1403" s="22"/>
      <c r="I1403" s="3">
        <f t="shared" si="1075"/>
        <v>0</v>
      </c>
    </row>
    <row r="1404" spans="1:9" s="2" customFormat="1" hidden="1" x14ac:dyDescent="0.2">
      <c r="A1404" s="31" t="s">
        <v>49</v>
      </c>
      <c r="B1404" s="63" t="s">
        <v>50</v>
      </c>
      <c r="C1404" s="24">
        <v>0</v>
      </c>
      <c r="D1404" s="24">
        <f t="shared" ref="D1404:H1404" si="1087">SUM(D1408,D1409,D1410)</f>
        <v>0</v>
      </c>
      <c r="E1404" s="24">
        <f t="shared" si="1087"/>
        <v>0</v>
      </c>
      <c r="F1404" s="24">
        <f t="shared" si="1087"/>
        <v>0</v>
      </c>
      <c r="G1404" s="24">
        <f t="shared" si="1087"/>
        <v>0</v>
      </c>
      <c r="H1404" s="25">
        <f t="shared" si="1087"/>
        <v>0</v>
      </c>
      <c r="I1404" s="3">
        <f t="shared" si="1075"/>
        <v>0</v>
      </c>
    </row>
    <row r="1405" spans="1:9" s="2" customFormat="1" hidden="1" x14ac:dyDescent="0.2">
      <c r="A1405" s="82" t="s">
        <v>1</v>
      </c>
      <c r="B1405" s="63"/>
      <c r="C1405" s="24"/>
      <c r="D1405" s="24"/>
      <c r="E1405" s="24"/>
      <c r="F1405" s="24"/>
      <c r="G1405" s="24"/>
      <c r="H1405" s="25"/>
      <c r="I1405" s="3">
        <f t="shared" si="1075"/>
        <v>0</v>
      </c>
    </row>
    <row r="1406" spans="1:9" s="2" customFormat="1" hidden="1" x14ac:dyDescent="0.2">
      <c r="A1406" s="32" t="s">
        <v>36</v>
      </c>
      <c r="B1406" s="59"/>
      <c r="C1406" s="24">
        <v>0</v>
      </c>
      <c r="D1406" s="24">
        <f t="shared" ref="D1406:H1406" si="1088">D1408+D1409+D1410-D1407</f>
        <v>0</v>
      </c>
      <c r="E1406" s="24">
        <f t="shared" si="1088"/>
        <v>0</v>
      </c>
      <c r="F1406" s="24">
        <f t="shared" si="1088"/>
        <v>0</v>
      </c>
      <c r="G1406" s="24">
        <f t="shared" si="1088"/>
        <v>0</v>
      </c>
      <c r="H1406" s="25">
        <f t="shared" si="1088"/>
        <v>0</v>
      </c>
      <c r="I1406" s="3">
        <f t="shared" si="1075"/>
        <v>0</v>
      </c>
    </row>
    <row r="1407" spans="1:9" s="2" customFormat="1" hidden="1" x14ac:dyDescent="0.2">
      <c r="A1407" s="32" t="s">
        <v>37</v>
      </c>
      <c r="B1407" s="59"/>
      <c r="C1407" s="24">
        <v>0</v>
      </c>
      <c r="D1407" s="24"/>
      <c r="E1407" s="24">
        <f t="shared" ref="E1407:E1410" si="1089">C1407+D1407</f>
        <v>0</v>
      </c>
      <c r="F1407" s="24"/>
      <c r="G1407" s="24"/>
      <c r="H1407" s="25"/>
      <c r="I1407" s="3">
        <f t="shared" si="1075"/>
        <v>0</v>
      </c>
    </row>
    <row r="1408" spans="1:9" s="2" customFormat="1" hidden="1" x14ac:dyDescent="0.2">
      <c r="A1408" s="20" t="s">
        <v>38</v>
      </c>
      <c r="B1408" s="61" t="s">
        <v>51</v>
      </c>
      <c r="C1408" s="21">
        <v>0</v>
      </c>
      <c r="D1408" s="21"/>
      <c r="E1408" s="21">
        <f t="shared" si="1089"/>
        <v>0</v>
      </c>
      <c r="F1408" s="21"/>
      <c r="G1408" s="21"/>
      <c r="H1408" s="22"/>
      <c r="I1408" s="3">
        <f t="shared" si="1075"/>
        <v>0</v>
      </c>
    </row>
    <row r="1409" spans="1:9" s="2" customFormat="1" hidden="1" x14ac:dyDescent="0.2">
      <c r="A1409" s="20" t="s">
        <v>40</v>
      </c>
      <c r="B1409" s="61" t="s">
        <v>52</v>
      </c>
      <c r="C1409" s="21">
        <v>0</v>
      </c>
      <c r="D1409" s="21"/>
      <c r="E1409" s="21">
        <f t="shared" si="1089"/>
        <v>0</v>
      </c>
      <c r="F1409" s="21"/>
      <c r="G1409" s="21"/>
      <c r="H1409" s="22"/>
      <c r="I1409" s="3">
        <f t="shared" si="1075"/>
        <v>0</v>
      </c>
    </row>
    <row r="1410" spans="1:9" s="2" customFormat="1" hidden="1" x14ac:dyDescent="0.2">
      <c r="A1410" s="20" t="s">
        <v>42</v>
      </c>
      <c r="B1410" s="61" t="s">
        <v>53</v>
      </c>
      <c r="C1410" s="21">
        <v>0</v>
      </c>
      <c r="D1410" s="21"/>
      <c r="E1410" s="21">
        <f t="shared" si="1089"/>
        <v>0</v>
      </c>
      <c r="F1410" s="21"/>
      <c r="G1410" s="21"/>
      <c r="H1410" s="22"/>
      <c r="I1410" s="3">
        <f t="shared" si="1075"/>
        <v>0</v>
      </c>
    </row>
    <row r="1411" spans="1:9" s="2" customFormat="1" hidden="1" x14ac:dyDescent="0.2">
      <c r="A1411" s="83"/>
      <c r="B1411" s="95"/>
      <c r="C1411" s="21"/>
      <c r="D1411" s="21"/>
      <c r="E1411" s="21"/>
      <c r="F1411" s="21"/>
      <c r="G1411" s="21"/>
      <c r="H1411" s="22"/>
      <c r="I1411" s="3">
        <f t="shared" si="1075"/>
        <v>0</v>
      </c>
    </row>
    <row r="1412" spans="1:9" s="2" customFormat="1" hidden="1" x14ac:dyDescent="0.2">
      <c r="A1412" s="26" t="s">
        <v>54</v>
      </c>
      <c r="B1412" s="63" t="s">
        <v>55</v>
      </c>
      <c r="C1412" s="24">
        <v>0</v>
      </c>
      <c r="D1412" s="24"/>
      <c r="E1412" s="24">
        <f>C1412+D1412</f>
        <v>0</v>
      </c>
      <c r="F1412" s="24"/>
      <c r="G1412" s="24"/>
      <c r="H1412" s="25"/>
      <c r="I1412" s="3">
        <f t="shared" si="1075"/>
        <v>0</v>
      </c>
    </row>
    <row r="1413" spans="1:9" s="2" customFormat="1" hidden="1" x14ac:dyDescent="0.2">
      <c r="A1413" s="83"/>
      <c r="B1413" s="95"/>
      <c r="C1413" s="21"/>
      <c r="D1413" s="21"/>
      <c r="E1413" s="21"/>
      <c r="F1413" s="21"/>
      <c r="G1413" s="21"/>
      <c r="H1413" s="22"/>
      <c r="I1413" s="3">
        <f t="shared" si="1075"/>
        <v>0</v>
      </c>
    </row>
    <row r="1414" spans="1:9" s="2" customFormat="1" hidden="1" x14ac:dyDescent="0.2">
      <c r="A1414" s="26" t="s">
        <v>56</v>
      </c>
      <c r="B1414" s="63"/>
      <c r="C1414" s="24">
        <v>0</v>
      </c>
      <c r="D1414" s="24">
        <f t="shared" ref="D1414:H1414" si="1090">D1364-D1385</f>
        <v>0</v>
      </c>
      <c r="E1414" s="24">
        <f t="shared" si="1090"/>
        <v>0</v>
      </c>
      <c r="F1414" s="24">
        <f t="shared" si="1090"/>
        <v>0</v>
      </c>
      <c r="G1414" s="24">
        <f t="shared" si="1090"/>
        <v>0</v>
      </c>
      <c r="H1414" s="25">
        <f t="shared" si="1090"/>
        <v>0</v>
      </c>
      <c r="I1414" s="3">
        <f t="shared" si="1075"/>
        <v>0</v>
      </c>
    </row>
    <row r="1415" spans="1:9" s="2" customFormat="1" hidden="1" x14ac:dyDescent="0.2">
      <c r="A1415" s="81"/>
      <c r="B1415" s="95"/>
      <c r="C1415" s="21"/>
      <c r="D1415" s="21"/>
      <c r="E1415" s="21"/>
      <c r="F1415" s="21"/>
      <c r="G1415" s="21"/>
      <c r="H1415" s="22"/>
      <c r="I1415" s="3">
        <f t="shared" si="1075"/>
        <v>0</v>
      </c>
    </row>
    <row r="1416" spans="1:9" s="6" customFormat="1" ht="25.5" hidden="1" x14ac:dyDescent="0.2">
      <c r="A1416" s="77" t="s">
        <v>67</v>
      </c>
      <c r="B1416" s="78"/>
      <c r="C1416" s="79">
        <f t="shared" ref="C1416:H1416" si="1091">C1417</f>
        <v>0</v>
      </c>
      <c r="D1416" s="79">
        <f t="shared" si="1091"/>
        <v>0</v>
      </c>
      <c r="E1416" s="79">
        <f t="shared" si="1091"/>
        <v>0</v>
      </c>
      <c r="F1416" s="79">
        <f t="shared" si="1091"/>
        <v>0</v>
      </c>
      <c r="G1416" s="79">
        <f t="shared" si="1091"/>
        <v>0</v>
      </c>
      <c r="H1416" s="80">
        <f t="shared" si="1091"/>
        <v>0</v>
      </c>
      <c r="I1416" s="3">
        <f t="shared" si="1075"/>
        <v>0</v>
      </c>
    </row>
    <row r="1417" spans="1:9" s="2" customFormat="1" hidden="1" x14ac:dyDescent="0.2">
      <c r="A1417" s="33" t="s">
        <v>61</v>
      </c>
      <c r="B1417" s="64"/>
      <c r="C1417" s="34">
        <f t="shared" ref="C1417" si="1092">SUM(C1418,C1419,C1420,C1424)</f>
        <v>0</v>
      </c>
      <c r="D1417" s="34">
        <f t="shared" ref="D1417:H1417" si="1093">SUM(D1418,D1419,D1420,D1424)</f>
        <v>0</v>
      </c>
      <c r="E1417" s="34">
        <f t="shared" si="1093"/>
        <v>0</v>
      </c>
      <c r="F1417" s="34">
        <f t="shared" si="1093"/>
        <v>0</v>
      </c>
      <c r="G1417" s="34">
        <f t="shared" si="1093"/>
        <v>0</v>
      </c>
      <c r="H1417" s="35">
        <f t="shared" si="1093"/>
        <v>0</v>
      </c>
      <c r="I1417" s="3">
        <f t="shared" si="1075"/>
        <v>0</v>
      </c>
    </row>
    <row r="1418" spans="1:9" s="2" customFormat="1" hidden="1" x14ac:dyDescent="0.2">
      <c r="A1418" s="20" t="s">
        <v>6</v>
      </c>
      <c r="B1418" s="48"/>
      <c r="C1418" s="21"/>
      <c r="D1418" s="21"/>
      <c r="E1418" s="21">
        <f>SUM(C1418,D1418)</f>
        <v>0</v>
      </c>
      <c r="F1418" s="21"/>
      <c r="G1418" s="21"/>
      <c r="H1418" s="22"/>
      <c r="I1418" s="3">
        <f t="shared" si="1075"/>
        <v>0</v>
      </c>
    </row>
    <row r="1419" spans="1:9" s="2" customFormat="1" hidden="1" x14ac:dyDescent="0.2">
      <c r="A1419" s="20" t="s">
        <v>7</v>
      </c>
      <c r="B1419" s="94"/>
      <c r="C1419" s="21">
        <v>0</v>
      </c>
      <c r="D1419" s="21"/>
      <c r="E1419" s="21">
        <f t="shared" ref="E1419" si="1094">SUM(C1419,D1419)</f>
        <v>0</v>
      </c>
      <c r="F1419" s="21"/>
      <c r="G1419" s="21"/>
      <c r="H1419" s="22"/>
      <c r="I1419" s="3">
        <f t="shared" si="1075"/>
        <v>0</v>
      </c>
    </row>
    <row r="1420" spans="1:9" s="2" customFormat="1" hidden="1" x14ac:dyDescent="0.2">
      <c r="A1420" s="23" t="s">
        <v>111</v>
      </c>
      <c r="B1420" s="49" t="s">
        <v>103</v>
      </c>
      <c r="C1420" s="24">
        <f>SUM(C1421:C1423)</f>
        <v>0</v>
      </c>
      <c r="D1420" s="24">
        <f>SUM(D1421:D1423)</f>
        <v>0</v>
      </c>
      <c r="E1420" s="24">
        <f>SUM(C1420,D1420)</f>
        <v>0</v>
      </c>
      <c r="F1420" s="24">
        <f t="shared" ref="F1420" si="1095">SUM(F1421:F1423)</f>
        <v>0</v>
      </c>
      <c r="G1420" s="24">
        <f t="shared" ref="G1420" si="1096">SUM(G1421:G1423)</f>
        <v>0</v>
      </c>
      <c r="H1420" s="25">
        <f t="shared" ref="H1420" si="1097">SUM(H1421:H1423)</f>
        <v>0</v>
      </c>
      <c r="I1420" s="3">
        <f t="shared" si="1075"/>
        <v>0</v>
      </c>
    </row>
    <row r="1421" spans="1:9" s="2" customFormat="1" hidden="1" x14ac:dyDescent="0.2">
      <c r="A1421" s="109" t="s">
        <v>104</v>
      </c>
      <c r="B1421" s="48" t="s">
        <v>105</v>
      </c>
      <c r="C1421" s="21"/>
      <c r="D1421" s="21"/>
      <c r="E1421" s="21">
        <f t="shared" ref="E1421:E1423" si="1098">SUM(C1421,D1421)</f>
        <v>0</v>
      </c>
      <c r="F1421" s="21"/>
      <c r="G1421" s="21"/>
      <c r="H1421" s="22"/>
      <c r="I1421" s="3">
        <f t="shared" si="1075"/>
        <v>0</v>
      </c>
    </row>
    <row r="1422" spans="1:9" s="2" customFormat="1" hidden="1" x14ac:dyDescent="0.2">
      <c r="A1422" s="109" t="s">
        <v>106</v>
      </c>
      <c r="B1422" s="48" t="s">
        <v>107</v>
      </c>
      <c r="C1422" s="21"/>
      <c r="D1422" s="21"/>
      <c r="E1422" s="21">
        <f t="shared" si="1098"/>
        <v>0</v>
      </c>
      <c r="F1422" s="21"/>
      <c r="G1422" s="21"/>
      <c r="H1422" s="22"/>
      <c r="I1422" s="3">
        <f t="shared" si="1075"/>
        <v>0</v>
      </c>
    </row>
    <row r="1423" spans="1:9" s="2" customFormat="1" hidden="1" x14ac:dyDescent="0.2">
      <c r="A1423" s="109" t="s">
        <v>108</v>
      </c>
      <c r="B1423" s="48" t="s">
        <v>109</v>
      </c>
      <c r="C1423" s="21"/>
      <c r="D1423" s="21"/>
      <c r="E1423" s="21">
        <f t="shared" si="1098"/>
        <v>0</v>
      </c>
      <c r="F1423" s="21"/>
      <c r="G1423" s="21"/>
      <c r="H1423" s="22"/>
      <c r="I1423" s="3">
        <f t="shared" si="1075"/>
        <v>0</v>
      </c>
    </row>
    <row r="1424" spans="1:9" s="2" customFormat="1" ht="25.5" hidden="1" x14ac:dyDescent="0.2">
      <c r="A1424" s="23" t="s">
        <v>9</v>
      </c>
      <c r="B1424" s="49" t="s">
        <v>10</v>
      </c>
      <c r="C1424" s="24">
        <f t="shared" ref="C1424" si="1099">SUM(C1425,C1429,C1433)</f>
        <v>0</v>
      </c>
      <c r="D1424" s="24">
        <f t="shared" ref="D1424:H1424" si="1100">SUM(D1425,D1429,D1433)</f>
        <v>0</v>
      </c>
      <c r="E1424" s="24">
        <f t="shared" si="1100"/>
        <v>0</v>
      </c>
      <c r="F1424" s="24">
        <f t="shared" si="1100"/>
        <v>0</v>
      </c>
      <c r="G1424" s="24">
        <f t="shared" si="1100"/>
        <v>0</v>
      </c>
      <c r="H1424" s="25">
        <f t="shared" si="1100"/>
        <v>0</v>
      </c>
      <c r="I1424" s="3">
        <f t="shared" si="1075"/>
        <v>0</v>
      </c>
    </row>
    <row r="1425" spans="1:9" s="2" customFormat="1" hidden="1" x14ac:dyDescent="0.2">
      <c r="A1425" s="26" t="s">
        <v>11</v>
      </c>
      <c r="B1425" s="50" t="s">
        <v>12</v>
      </c>
      <c r="C1425" s="24">
        <v>0</v>
      </c>
      <c r="D1425" s="24">
        <f t="shared" ref="D1425:H1425" si="1101">SUM(D1426:D1428)</f>
        <v>0</v>
      </c>
      <c r="E1425" s="24">
        <f t="shared" si="1101"/>
        <v>0</v>
      </c>
      <c r="F1425" s="24">
        <f t="shared" si="1101"/>
        <v>0</v>
      </c>
      <c r="G1425" s="24">
        <f t="shared" si="1101"/>
        <v>0</v>
      </c>
      <c r="H1425" s="25">
        <f t="shared" si="1101"/>
        <v>0</v>
      </c>
      <c r="I1425" s="3">
        <f t="shared" si="1075"/>
        <v>0</v>
      </c>
    </row>
    <row r="1426" spans="1:9" s="2" customFormat="1" hidden="1" x14ac:dyDescent="0.2">
      <c r="A1426" s="27" t="s">
        <v>13</v>
      </c>
      <c r="B1426" s="51" t="s">
        <v>14</v>
      </c>
      <c r="C1426" s="21">
        <v>0</v>
      </c>
      <c r="D1426" s="21"/>
      <c r="E1426" s="21">
        <f t="shared" ref="E1426:E1428" si="1102">SUM(C1426,D1426)</f>
        <v>0</v>
      </c>
      <c r="F1426" s="21"/>
      <c r="G1426" s="21"/>
      <c r="H1426" s="22"/>
      <c r="I1426" s="3">
        <f t="shared" si="1075"/>
        <v>0</v>
      </c>
    </row>
    <row r="1427" spans="1:9" s="2" customFormat="1" hidden="1" x14ac:dyDescent="0.2">
      <c r="A1427" s="27" t="s">
        <v>15</v>
      </c>
      <c r="B1427" s="52" t="s">
        <v>16</v>
      </c>
      <c r="C1427" s="21">
        <v>0</v>
      </c>
      <c r="D1427" s="21"/>
      <c r="E1427" s="21">
        <f t="shared" si="1102"/>
        <v>0</v>
      </c>
      <c r="F1427" s="21"/>
      <c r="G1427" s="21"/>
      <c r="H1427" s="22"/>
      <c r="I1427" s="3">
        <f t="shared" si="1075"/>
        <v>0</v>
      </c>
    </row>
    <row r="1428" spans="1:9" s="2" customFormat="1" hidden="1" x14ac:dyDescent="0.2">
      <c r="A1428" s="27" t="s">
        <v>17</v>
      </c>
      <c r="B1428" s="52" t="s">
        <v>18</v>
      </c>
      <c r="C1428" s="21">
        <v>0</v>
      </c>
      <c r="D1428" s="21"/>
      <c r="E1428" s="21">
        <f t="shared" si="1102"/>
        <v>0</v>
      </c>
      <c r="F1428" s="21"/>
      <c r="G1428" s="21"/>
      <c r="H1428" s="22"/>
      <c r="I1428" s="3">
        <f t="shared" si="1075"/>
        <v>0</v>
      </c>
    </row>
    <row r="1429" spans="1:9" s="2" customFormat="1" hidden="1" x14ac:dyDescent="0.2">
      <c r="A1429" s="26" t="s">
        <v>19</v>
      </c>
      <c r="B1429" s="53" t="s">
        <v>20</v>
      </c>
      <c r="C1429" s="24">
        <f t="shared" ref="C1429" si="1103">SUM(C1430:C1432)</f>
        <v>0</v>
      </c>
      <c r="D1429" s="24">
        <f t="shared" ref="D1429:H1429" si="1104">SUM(D1430:D1432)</f>
        <v>0</v>
      </c>
      <c r="E1429" s="24">
        <f t="shared" si="1104"/>
        <v>0</v>
      </c>
      <c r="F1429" s="24">
        <f t="shared" si="1104"/>
        <v>0</v>
      </c>
      <c r="G1429" s="24">
        <f t="shared" si="1104"/>
        <v>0</v>
      </c>
      <c r="H1429" s="25">
        <f t="shared" si="1104"/>
        <v>0</v>
      </c>
      <c r="I1429" s="3">
        <f t="shared" si="1075"/>
        <v>0</v>
      </c>
    </row>
    <row r="1430" spans="1:9" s="2" customFormat="1" hidden="1" x14ac:dyDescent="0.2">
      <c r="A1430" s="27" t="s">
        <v>13</v>
      </c>
      <c r="B1430" s="52" t="s">
        <v>21</v>
      </c>
      <c r="C1430" s="21"/>
      <c r="D1430" s="21"/>
      <c r="E1430" s="21">
        <f t="shared" ref="E1430:E1432" si="1105">SUM(C1430,D1430)</f>
        <v>0</v>
      </c>
      <c r="F1430" s="21"/>
      <c r="G1430" s="21"/>
      <c r="H1430" s="22"/>
      <c r="I1430" s="3">
        <f t="shared" si="1075"/>
        <v>0</v>
      </c>
    </row>
    <row r="1431" spans="1:9" s="2" customFormat="1" hidden="1" x14ac:dyDescent="0.2">
      <c r="A1431" s="27" t="s">
        <v>15</v>
      </c>
      <c r="B1431" s="52" t="s">
        <v>22</v>
      </c>
      <c r="C1431" s="21"/>
      <c r="D1431" s="21"/>
      <c r="E1431" s="21">
        <f t="shared" si="1105"/>
        <v>0</v>
      </c>
      <c r="F1431" s="21"/>
      <c r="G1431" s="21"/>
      <c r="H1431" s="22"/>
      <c r="I1431" s="3">
        <f t="shared" si="1075"/>
        <v>0</v>
      </c>
    </row>
    <row r="1432" spans="1:9" s="2" customFormat="1" hidden="1" x14ac:dyDescent="0.2">
      <c r="A1432" s="27" t="s">
        <v>17</v>
      </c>
      <c r="B1432" s="52" t="s">
        <v>23</v>
      </c>
      <c r="C1432" s="21">
        <v>0</v>
      </c>
      <c r="D1432" s="21"/>
      <c r="E1432" s="21">
        <f t="shared" si="1105"/>
        <v>0</v>
      </c>
      <c r="F1432" s="21"/>
      <c r="G1432" s="21"/>
      <c r="H1432" s="22"/>
      <c r="I1432" s="3">
        <f t="shared" si="1075"/>
        <v>0</v>
      </c>
    </row>
    <row r="1433" spans="1:9" s="2" customFormat="1" hidden="1" x14ac:dyDescent="0.2">
      <c r="A1433" s="26" t="s">
        <v>24</v>
      </c>
      <c r="B1433" s="53" t="s">
        <v>25</v>
      </c>
      <c r="C1433" s="24">
        <v>0</v>
      </c>
      <c r="D1433" s="24">
        <f t="shared" ref="D1433:H1433" si="1106">SUM(D1434:D1436)</f>
        <v>0</v>
      </c>
      <c r="E1433" s="24">
        <f t="shared" si="1106"/>
        <v>0</v>
      </c>
      <c r="F1433" s="24">
        <f t="shared" si="1106"/>
        <v>0</v>
      </c>
      <c r="G1433" s="24">
        <f t="shared" si="1106"/>
        <v>0</v>
      </c>
      <c r="H1433" s="25">
        <f t="shared" si="1106"/>
        <v>0</v>
      </c>
      <c r="I1433" s="3">
        <f t="shared" si="1075"/>
        <v>0</v>
      </c>
    </row>
    <row r="1434" spans="1:9" s="2" customFormat="1" hidden="1" x14ac:dyDescent="0.2">
      <c r="A1434" s="27" t="s">
        <v>13</v>
      </c>
      <c r="B1434" s="52" t="s">
        <v>26</v>
      </c>
      <c r="C1434" s="21">
        <v>0</v>
      </c>
      <c r="D1434" s="21"/>
      <c r="E1434" s="21">
        <f t="shared" ref="E1434:E1436" si="1107">SUM(C1434,D1434)</f>
        <v>0</v>
      </c>
      <c r="F1434" s="21"/>
      <c r="G1434" s="21"/>
      <c r="H1434" s="22"/>
      <c r="I1434" s="3">
        <f t="shared" si="1075"/>
        <v>0</v>
      </c>
    </row>
    <row r="1435" spans="1:9" s="2" customFormat="1" hidden="1" x14ac:dyDescent="0.2">
      <c r="A1435" s="27" t="s">
        <v>15</v>
      </c>
      <c r="B1435" s="52" t="s">
        <v>27</v>
      </c>
      <c r="C1435" s="21">
        <v>0</v>
      </c>
      <c r="D1435" s="21"/>
      <c r="E1435" s="21">
        <f t="shared" si="1107"/>
        <v>0</v>
      </c>
      <c r="F1435" s="21"/>
      <c r="G1435" s="21"/>
      <c r="H1435" s="22"/>
      <c r="I1435" s="3">
        <f t="shared" si="1075"/>
        <v>0</v>
      </c>
    </row>
    <row r="1436" spans="1:9" s="2" customFormat="1" hidden="1" x14ac:dyDescent="0.2">
      <c r="A1436" s="27" t="s">
        <v>17</v>
      </c>
      <c r="B1436" s="52" t="s">
        <v>28</v>
      </c>
      <c r="C1436" s="21">
        <v>0</v>
      </c>
      <c r="D1436" s="21"/>
      <c r="E1436" s="21">
        <f t="shared" si="1107"/>
        <v>0</v>
      </c>
      <c r="F1436" s="21"/>
      <c r="G1436" s="21"/>
      <c r="H1436" s="22"/>
      <c r="I1436" s="3">
        <f t="shared" si="1075"/>
        <v>0</v>
      </c>
    </row>
    <row r="1437" spans="1:9" s="2" customFormat="1" hidden="1" x14ac:dyDescent="0.2">
      <c r="A1437" s="33" t="s">
        <v>80</v>
      </c>
      <c r="B1437" s="64"/>
      <c r="C1437" s="34">
        <f t="shared" ref="C1437:H1437" si="1108">SUM(C1438,C1441,C1464)</f>
        <v>0</v>
      </c>
      <c r="D1437" s="34">
        <f t="shared" si="1108"/>
        <v>0</v>
      </c>
      <c r="E1437" s="34">
        <f t="shared" si="1108"/>
        <v>0</v>
      </c>
      <c r="F1437" s="34">
        <f t="shared" si="1108"/>
        <v>0</v>
      </c>
      <c r="G1437" s="34">
        <f t="shared" si="1108"/>
        <v>0</v>
      </c>
      <c r="H1437" s="35">
        <f t="shared" si="1108"/>
        <v>0</v>
      </c>
      <c r="I1437" s="3">
        <f t="shared" si="1075"/>
        <v>0</v>
      </c>
    </row>
    <row r="1438" spans="1:9" s="2" customFormat="1" hidden="1" x14ac:dyDescent="0.2">
      <c r="A1438" s="31" t="s">
        <v>30</v>
      </c>
      <c r="B1438" s="55">
        <v>20</v>
      </c>
      <c r="C1438" s="24">
        <v>0</v>
      </c>
      <c r="D1438" s="24">
        <f t="shared" ref="D1438:H1438" si="1109">SUM(D1439)</f>
        <v>0</v>
      </c>
      <c r="E1438" s="24">
        <f t="shared" si="1109"/>
        <v>0</v>
      </c>
      <c r="F1438" s="24">
        <f t="shared" si="1109"/>
        <v>0</v>
      </c>
      <c r="G1438" s="24">
        <f t="shared" si="1109"/>
        <v>0</v>
      </c>
      <c r="H1438" s="25">
        <f t="shared" si="1109"/>
        <v>0</v>
      </c>
      <c r="I1438" s="3">
        <f t="shared" si="1075"/>
        <v>0</v>
      </c>
    </row>
    <row r="1439" spans="1:9" s="2" customFormat="1" hidden="1" x14ac:dyDescent="0.2">
      <c r="A1439" s="27" t="s">
        <v>31</v>
      </c>
      <c r="B1439" s="56" t="s">
        <v>32</v>
      </c>
      <c r="C1439" s="21">
        <v>0</v>
      </c>
      <c r="D1439" s="21"/>
      <c r="E1439" s="21">
        <f>C1439+D1439</f>
        <v>0</v>
      </c>
      <c r="F1439" s="21"/>
      <c r="G1439" s="21"/>
      <c r="H1439" s="22"/>
      <c r="I1439" s="3">
        <f t="shared" si="1075"/>
        <v>0</v>
      </c>
    </row>
    <row r="1440" spans="1:9" s="2" customFormat="1" hidden="1" x14ac:dyDescent="0.2">
      <c r="A1440" s="27"/>
      <c r="B1440" s="51"/>
      <c r="C1440" s="21"/>
      <c r="D1440" s="21"/>
      <c r="E1440" s="21"/>
      <c r="F1440" s="21"/>
      <c r="G1440" s="21"/>
      <c r="H1440" s="22"/>
      <c r="I1440" s="3">
        <f t="shared" si="1075"/>
        <v>0</v>
      </c>
    </row>
    <row r="1441" spans="1:9" s="2" customFormat="1" ht="25.5" hidden="1" x14ac:dyDescent="0.2">
      <c r="A1441" s="110" t="s">
        <v>112</v>
      </c>
      <c r="B1441" s="57">
        <v>60</v>
      </c>
      <c r="C1441" s="24">
        <f t="shared" ref="C1441:H1441" si="1110">SUM(C1442,C1449,C1456)</f>
        <v>0</v>
      </c>
      <c r="D1441" s="24">
        <f t="shared" si="1110"/>
        <v>0</v>
      </c>
      <c r="E1441" s="24">
        <f t="shared" si="1110"/>
        <v>0</v>
      </c>
      <c r="F1441" s="24">
        <f t="shared" si="1110"/>
        <v>0</v>
      </c>
      <c r="G1441" s="24">
        <f t="shared" si="1110"/>
        <v>0</v>
      </c>
      <c r="H1441" s="25">
        <f t="shared" si="1110"/>
        <v>0</v>
      </c>
      <c r="I1441" s="3">
        <f t="shared" si="1075"/>
        <v>0</v>
      </c>
    </row>
    <row r="1442" spans="1:9" s="2" customFormat="1" ht="25.5" hidden="1" x14ac:dyDescent="0.2">
      <c r="A1442" s="31" t="s">
        <v>113</v>
      </c>
      <c r="B1442" s="58" t="s">
        <v>118</v>
      </c>
      <c r="C1442" s="24">
        <v>0</v>
      </c>
      <c r="D1442" s="24">
        <f t="shared" ref="D1442:H1442" si="1111">SUM(D1446,D1447,D1448)</f>
        <v>0</v>
      </c>
      <c r="E1442" s="24">
        <f t="shared" si="1111"/>
        <v>0</v>
      </c>
      <c r="F1442" s="24">
        <f t="shared" si="1111"/>
        <v>0</v>
      </c>
      <c r="G1442" s="24">
        <f t="shared" si="1111"/>
        <v>0</v>
      </c>
      <c r="H1442" s="25">
        <f t="shared" si="1111"/>
        <v>0</v>
      </c>
      <c r="I1442" s="3">
        <f t="shared" si="1075"/>
        <v>0</v>
      </c>
    </row>
    <row r="1443" spans="1:9" s="2" customFormat="1" hidden="1" x14ac:dyDescent="0.2">
      <c r="A1443" s="32" t="s">
        <v>1</v>
      </c>
      <c r="B1443" s="59"/>
      <c r="C1443" s="24"/>
      <c r="D1443" s="24"/>
      <c r="E1443" s="24"/>
      <c r="F1443" s="24"/>
      <c r="G1443" s="24"/>
      <c r="H1443" s="25"/>
      <c r="I1443" s="3">
        <f t="shared" si="1075"/>
        <v>0</v>
      </c>
    </row>
    <row r="1444" spans="1:9" s="2" customFormat="1" hidden="1" x14ac:dyDescent="0.2">
      <c r="A1444" s="32" t="s">
        <v>36</v>
      </c>
      <c r="B1444" s="59"/>
      <c r="C1444" s="24">
        <v>0</v>
      </c>
      <c r="D1444" s="24">
        <f t="shared" ref="D1444:H1444" si="1112">D1446+D1447+D1448-D1445</f>
        <v>0</v>
      </c>
      <c r="E1444" s="24">
        <f t="shared" si="1112"/>
        <v>0</v>
      </c>
      <c r="F1444" s="24">
        <f t="shared" si="1112"/>
        <v>0</v>
      </c>
      <c r="G1444" s="24">
        <f t="shared" si="1112"/>
        <v>0</v>
      </c>
      <c r="H1444" s="25">
        <f t="shared" si="1112"/>
        <v>0</v>
      </c>
      <c r="I1444" s="3">
        <f t="shared" si="1075"/>
        <v>0</v>
      </c>
    </row>
    <row r="1445" spans="1:9" s="2" customFormat="1" hidden="1" x14ac:dyDescent="0.2">
      <c r="A1445" s="32" t="s">
        <v>37</v>
      </c>
      <c r="B1445" s="59"/>
      <c r="C1445" s="24">
        <v>0</v>
      </c>
      <c r="D1445" s="24"/>
      <c r="E1445" s="24">
        <f t="shared" ref="E1445:E1448" si="1113">C1445+D1445</f>
        <v>0</v>
      </c>
      <c r="F1445" s="24"/>
      <c r="G1445" s="24"/>
      <c r="H1445" s="25"/>
      <c r="I1445" s="3">
        <f t="shared" si="1075"/>
        <v>0</v>
      </c>
    </row>
    <row r="1446" spans="1:9" s="2" customFormat="1" hidden="1" x14ac:dyDescent="0.2">
      <c r="A1446" s="20" t="s">
        <v>114</v>
      </c>
      <c r="B1446" s="60" t="s">
        <v>115</v>
      </c>
      <c r="C1446" s="21">
        <v>0</v>
      </c>
      <c r="D1446" s="21"/>
      <c r="E1446" s="21">
        <f t="shared" si="1113"/>
        <v>0</v>
      </c>
      <c r="F1446" s="21"/>
      <c r="G1446" s="21"/>
      <c r="H1446" s="22"/>
      <c r="I1446" s="3">
        <f t="shared" si="1075"/>
        <v>0</v>
      </c>
    </row>
    <row r="1447" spans="1:9" s="2" customFormat="1" hidden="1" x14ac:dyDescent="0.2">
      <c r="A1447" s="20" t="s">
        <v>106</v>
      </c>
      <c r="B1447" s="60" t="s">
        <v>116</v>
      </c>
      <c r="C1447" s="21">
        <v>0</v>
      </c>
      <c r="D1447" s="21"/>
      <c r="E1447" s="21">
        <f t="shared" si="1113"/>
        <v>0</v>
      </c>
      <c r="F1447" s="21"/>
      <c r="G1447" s="21"/>
      <c r="H1447" s="22"/>
      <c r="I1447" s="3">
        <f t="shared" ref="I1447:I1510" si="1114">SUM(E1447:H1447)</f>
        <v>0</v>
      </c>
    </row>
    <row r="1448" spans="1:9" s="2" customFormat="1" hidden="1" x14ac:dyDescent="0.2">
      <c r="A1448" s="20" t="s">
        <v>108</v>
      </c>
      <c r="B1448" s="61" t="s">
        <v>117</v>
      </c>
      <c r="C1448" s="21">
        <v>0</v>
      </c>
      <c r="D1448" s="21"/>
      <c r="E1448" s="21">
        <f t="shared" si="1113"/>
        <v>0</v>
      </c>
      <c r="F1448" s="21"/>
      <c r="G1448" s="21"/>
      <c r="H1448" s="22"/>
      <c r="I1448" s="3">
        <f t="shared" si="1114"/>
        <v>0</v>
      </c>
    </row>
    <row r="1449" spans="1:9" s="2" customFormat="1" hidden="1" x14ac:dyDescent="0.2">
      <c r="A1449" s="31" t="s">
        <v>44</v>
      </c>
      <c r="B1449" s="62" t="s">
        <v>45</v>
      </c>
      <c r="C1449" s="24">
        <f t="shared" ref="C1449:H1449" si="1115">SUM(C1453,C1454,C1455)</f>
        <v>0</v>
      </c>
      <c r="D1449" s="24">
        <f t="shared" si="1115"/>
        <v>0</v>
      </c>
      <c r="E1449" s="24">
        <f t="shared" si="1115"/>
        <v>0</v>
      </c>
      <c r="F1449" s="24">
        <f t="shared" si="1115"/>
        <v>0</v>
      </c>
      <c r="G1449" s="24">
        <f t="shared" si="1115"/>
        <v>0</v>
      </c>
      <c r="H1449" s="25">
        <f t="shared" si="1115"/>
        <v>0</v>
      </c>
      <c r="I1449" s="3">
        <f t="shared" si="1114"/>
        <v>0</v>
      </c>
    </row>
    <row r="1450" spans="1:9" s="2" customFormat="1" hidden="1" x14ac:dyDescent="0.2">
      <c r="A1450" s="82" t="s">
        <v>1</v>
      </c>
      <c r="B1450" s="62"/>
      <c r="C1450" s="24"/>
      <c r="D1450" s="24"/>
      <c r="E1450" s="24"/>
      <c r="F1450" s="24"/>
      <c r="G1450" s="24"/>
      <c r="H1450" s="25"/>
      <c r="I1450" s="3">
        <f t="shared" si="1114"/>
        <v>0</v>
      </c>
    </row>
    <row r="1451" spans="1:9" s="2" customFormat="1" hidden="1" x14ac:dyDescent="0.2">
      <c r="A1451" s="32" t="s">
        <v>36</v>
      </c>
      <c r="B1451" s="59"/>
      <c r="C1451" s="24">
        <f t="shared" ref="C1451:H1451" si="1116">C1453+C1454+C1455-C1452</f>
        <v>0</v>
      </c>
      <c r="D1451" s="24">
        <f t="shared" si="1116"/>
        <v>0</v>
      </c>
      <c r="E1451" s="24">
        <f t="shared" si="1116"/>
        <v>0</v>
      </c>
      <c r="F1451" s="24">
        <f t="shared" si="1116"/>
        <v>0</v>
      </c>
      <c r="G1451" s="24">
        <f t="shared" si="1116"/>
        <v>0</v>
      </c>
      <c r="H1451" s="25">
        <f t="shared" si="1116"/>
        <v>0</v>
      </c>
      <c r="I1451" s="3">
        <f t="shared" si="1114"/>
        <v>0</v>
      </c>
    </row>
    <row r="1452" spans="1:9" s="2" customFormat="1" hidden="1" x14ac:dyDescent="0.2">
      <c r="A1452" s="32" t="s">
        <v>37</v>
      </c>
      <c r="B1452" s="59"/>
      <c r="C1452" s="24">
        <v>0</v>
      </c>
      <c r="D1452" s="24"/>
      <c r="E1452" s="24">
        <f t="shared" ref="E1452:E1455" si="1117">C1452+D1452</f>
        <v>0</v>
      </c>
      <c r="F1452" s="24"/>
      <c r="G1452" s="24"/>
      <c r="H1452" s="25"/>
      <c r="I1452" s="3">
        <f t="shared" si="1114"/>
        <v>0</v>
      </c>
    </row>
    <row r="1453" spans="1:9" s="2" customFormat="1" hidden="1" x14ac:dyDescent="0.2">
      <c r="A1453" s="20" t="s">
        <v>38</v>
      </c>
      <c r="B1453" s="61" t="s">
        <v>46</v>
      </c>
      <c r="C1453" s="21"/>
      <c r="D1453" s="21"/>
      <c r="E1453" s="21">
        <f t="shared" si="1117"/>
        <v>0</v>
      </c>
      <c r="F1453" s="21"/>
      <c r="G1453" s="21"/>
      <c r="H1453" s="22"/>
      <c r="I1453" s="3">
        <f t="shared" si="1114"/>
        <v>0</v>
      </c>
    </row>
    <row r="1454" spans="1:9" s="2" customFormat="1" hidden="1" x14ac:dyDescent="0.2">
      <c r="A1454" s="20" t="s">
        <v>40</v>
      </c>
      <c r="B1454" s="61" t="s">
        <v>47</v>
      </c>
      <c r="C1454" s="21"/>
      <c r="D1454" s="21"/>
      <c r="E1454" s="21">
        <f t="shared" si="1117"/>
        <v>0</v>
      </c>
      <c r="F1454" s="21"/>
      <c r="G1454" s="21"/>
      <c r="H1454" s="22"/>
      <c r="I1454" s="3">
        <f t="shared" si="1114"/>
        <v>0</v>
      </c>
    </row>
    <row r="1455" spans="1:9" s="2" customFormat="1" hidden="1" x14ac:dyDescent="0.2">
      <c r="A1455" s="20" t="s">
        <v>42</v>
      </c>
      <c r="B1455" s="61" t="s">
        <v>48</v>
      </c>
      <c r="C1455" s="21">
        <v>0</v>
      </c>
      <c r="D1455" s="21"/>
      <c r="E1455" s="21">
        <f t="shared" si="1117"/>
        <v>0</v>
      </c>
      <c r="F1455" s="21"/>
      <c r="G1455" s="21"/>
      <c r="H1455" s="22"/>
      <c r="I1455" s="3">
        <f t="shared" si="1114"/>
        <v>0</v>
      </c>
    </row>
    <row r="1456" spans="1:9" s="2" customFormat="1" hidden="1" x14ac:dyDescent="0.2">
      <c r="A1456" s="31" t="s">
        <v>49</v>
      </c>
      <c r="B1456" s="63" t="s">
        <v>50</v>
      </c>
      <c r="C1456" s="24">
        <v>0</v>
      </c>
      <c r="D1456" s="24">
        <f t="shared" ref="D1456:H1456" si="1118">SUM(D1460,D1461,D1462)</f>
        <v>0</v>
      </c>
      <c r="E1456" s="24">
        <f t="shared" si="1118"/>
        <v>0</v>
      </c>
      <c r="F1456" s="24">
        <f t="shared" si="1118"/>
        <v>0</v>
      </c>
      <c r="G1456" s="24">
        <f t="shared" si="1118"/>
        <v>0</v>
      </c>
      <c r="H1456" s="25">
        <f t="shared" si="1118"/>
        <v>0</v>
      </c>
      <c r="I1456" s="3">
        <f t="shared" si="1114"/>
        <v>0</v>
      </c>
    </row>
    <row r="1457" spans="1:9" s="2" customFormat="1" hidden="1" x14ac:dyDescent="0.2">
      <c r="A1457" s="82" t="s">
        <v>1</v>
      </c>
      <c r="B1457" s="63"/>
      <c r="C1457" s="24"/>
      <c r="D1457" s="24"/>
      <c r="E1457" s="24"/>
      <c r="F1457" s="24"/>
      <c r="G1457" s="24"/>
      <c r="H1457" s="25"/>
      <c r="I1457" s="3">
        <f t="shared" si="1114"/>
        <v>0</v>
      </c>
    </row>
    <row r="1458" spans="1:9" s="2" customFormat="1" hidden="1" x14ac:dyDescent="0.2">
      <c r="A1458" s="32" t="s">
        <v>36</v>
      </c>
      <c r="B1458" s="59"/>
      <c r="C1458" s="24">
        <v>0</v>
      </c>
      <c r="D1458" s="24">
        <f t="shared" ref="D1458:H1458" si="1119">D1460+D1461+D1462-D1459</f>
        <v>0</v>
      </c>
      <c r="E1458" s="24">
        <f t="shared" si="1119"/>
        <v>0</v>
      </c>
      <c r="F1458" s="24">
        <f t="shared" si="1119"/>
        <v>0</v>
      </c>
      <c r="G1458" s="24">
        <f t="shared" si="1119"/>
        <v>0</v>
      </c>
      <c r="H1458" s="25">
        <f t="shared" si="1119"/>
        <v>0</v>
      </c>
      <c r="I1458" s="3">
        <f t="shared" si="1114"/>
        <v>0</v>
      </c>
    </row>
    <row r="1459" spans="1:9" s="2" customFormat="1" hidden="1" x14ac:dyDescent="0.2">
      <c r="A1459" s="32" t="s">
        <v>37</v>
      </c>
      <c r="B1459" s="59"/>
      <c r="C1459" s="24">
        <v>0</v>
      </c>
      <c r="D1459" s="24"/>
      <c r="E1459" s="24">
        <f t="shared" ref="E1459:E1462" si="1120">C1459+D1459</f>
        <v>0</v>
      </c>
      <c r="F1459" s="24"/>
      <c r="G1459" s="24"/>
      <c r="H1459" s="25"/>
      <c r="I1459" s="3">
        <f t="shared" si="1114"/>
        <v>0</v>
      </c>
    </row>
    <row r="1460" spans="1:9" s="2" customFormat="1" hidden="1" x14ac:dyDescent="0.2">
      <c r="A1460" s="20" t="s">
        <v>38</v>
      </c>
      <c r="B1460" s="61" t="s">
        <v>51</v>
      </c>
      <c r="C1460" s="21">
        <v>0</v>
      </c>
      <c r="D1460" s="21"/>
      <c r="E1460" s="21">
        <f t="shared" si="1120"/>
        <v>0</v>
      </c>
      <c r="F1460" s="21"/>
      <c r="G1460" s="21"/>
      <c r="H1460" s="22"/>
      <c r="I1460" s="3">
        <f t="shared" si="1114"/>
        <v>0</v>
      </c>
    </row>
    <row r="1461" spans="1:9" s="2" customFormat="1" hidden="1" x14ac:dyDescent="0.2">
      <c r="A1461" s="20" t="s">
        <v>40</v>
      </c>
      <c r="B1461" s="61" t="s">
        <v>52</v>
      </c>
      <c r="C1461" s="21">
        <v>0</v>
      </c>
      <c r="D1461" s="21"/>
      <c r="E1461" s="21">
        <f t="shared" si="1120"/>
        <v>0</v>
      </c>
      <c r="F1461" s="21"/>
      <c r="G1461" s="21"/>
      <c r="H1461" s="22"/>
      <c r="I1461" s="3">
        <f t="shared" si="1114"/>
        <v>0</v>
      </c>
    </row>
    <row r="1462" spans="1:9" s="2" customFormat="1" hidden="1" x14ac:dyDescent="0.2">
      <c r="A1462" s="20" t="s">
        <v>42</v>
      </c>
      <c r="B1462" s="61" t="s">
        <v>53</v>
      </c>
      <c r="C1462" s="21">
        <v>0</v>
      </c>
      <c r="D1462" s="21"/>
      <c r="E1462" s="21">
        <f t="shared" si="1120"/>
        <v>0</v>
      </c>
      <c r="F1462" s="21"/>
      <c r="G1462" s="21"/>
      <c r="H1462" s="22"/>
      <c r="I1462" s="3">
        <f t="shared" si="1114"/>
        <v>0</v>
      </c>
    </row>
    <row r="1463" spans="1:9" s="2" customFormat="1" hidden="1" x14ac:dyDescent="0.2">
      <c r="A1463" s="83"/>
      <c r="B1463" s="95"/>
      <c r="C1463" s="21"/>
      <c r="D1463" s="21"/>
      <c r="E1463" s="21"/>
      <c r="F1463" s="21"/>
      <c r="G1463" s="21"/>
      <c r="H1463" s="22"/>
      <c r="I1463" s="3">
        <f t="shared" si="1114"/>
        <v>0</v>
      </c>
    </row>
    <row r="1464" spans="1:9" s="2" customFormat="1" hidden="1" x14ac:dyDescent="0.2">
      <c r="A1464" s="26" t="s">
        <v>54</v>
      </c>
      <c r="B1464" s="63" t="s">
        <v>55</v>
      </c>
      <c r="C1464" s="24">
        <v>0</v>
      </c>
      <c r="D1464" s="24"/>
      <c r="E1464" s="24">
        <f>C1464+D1464</f>
        <v>0</v>
      </c>
      <c r="F1464" s="24"/>
      <c r="G1464" s="24"/>
      <c r="H1464" s="25"/>
      <c r="I1464" s="3">
        <f t="shared" si="1114"/>
        <v>0</v>
      </c>
    </row>
    <row r="1465" spans="1:9" s="2" customFormat="1" hidden="1" x14ac:dyDescent="0.2">
      <c r="A1465" s="83"/>
      <c r="B1465" s="95"/>
      <c r="C1465" s="21"/>
      <c r="D1465" s="21"/>
      <c r="E1465" s="21"/>
      <c r="F1465" s="21"/>
      <c r="G1465" s="21"/>
      <c r="H1465" s="22"/>
      <c r="I1465" s="3">
        <f t="shared" si="1114"/>
        <v>0</v>
      </c>
    </row>
    <row r="1466" spans="1:9" s="2" customFormat="1" hidden="1" x14ac:dyDescent="0.2">
      <c r="A1466" s="26" t="s">
        <v>56</v>
      </c>
      <c r="B1466" s="63"/>
      <c r="C1466" s="24">
        <v>0</v>
      </c>
      <c r="D1466" s="24">
        <f t="shared" ref="D1466:H1466" si="1121">D1416-D1437</f>
        <v>0</v>
      </c>
      <c r="E1466" s="24">
        <f t="shared" si="1121"/>
        <v>0</v>
      </c>
      <c r="F1466" s="24">
        <f t="shared" si="1121"/>
        <v>0</v>
      </c>
      <c r="G1466" s="24">
        <f t="shared" si="1121"/>
        <v>0</v>
      </c>
      <c r="H1466" s="25">
        <f t="shared" si="1121"/>
        <v>0</v>
      </c>
      <c r="I1466" s="3">
        <f t="shared" si="1114"/>
        <v>0</v>
      </c>
    </row>
    <row r="1467" spans="1:9" s="6" customFormat="1" ht="25.5" hidden="1" x14ac:dyDescent="0.2">
      <c r="A1467" s="77" t="s">
        <v>68</v>
      </c>
      <c r="B1467" s="78"/>
      <c r="C1467" s="79">
        <f t="shared" ref="C1467:H1467" si="1122">C1468</f>
        <v>0</v>
      </c>
      <c r="D1467" s="79">
        <f t="shared" si="1122"/>
        <v>0</v>
      </c>
      <c r="E1467" s="79">
        <f t="shared" si="1122"/>
        <v>0</v>
      </c>
      <c r="F1467" s="79">
        <f t="shared" si="1122"/>
        <v>0</v>
      </c>
      <c r="G1467" s="79">
        <f t="shared" si="1122"/>
        <v>0</v>
      </c>
      <c r="H1467" s="80">
        <f t="shared" si="1122"/>
        <v>0</v>
      </c>
      <c r="I1467" s="3">
        <f t="shared" si="1114"/>
        <v>0</v>
      </c>
    </row>
    <row r="1468" spans="1:9" s="2" customFormat="1" hidden="1" x14ac:dyDescent="0.2">
      <c r="A1468" s="33" t="s">
        <v>61</v>
      </c>
      <c r="B1468" s="64"/>
      <c r="C1468" s="34">
        <f t="shared" ref="C1468" si="1123">SUM(C1469,C1470,C1471,C1475)</f>
        <v>0</v>
      </c>
      <c r="D1468" s="34">
        <f t="shared" ref="D1468:H1468" si="1124">SUM(D1469,D1470,D1471,D1475)</f>
        <v>0</v>
      </c>
      <c r="E1468" s="34">
        <f t="shared" si="1124"/>
        <v>0</v>
      </c>
      <c r="F1468" s="34">
        <f t="shared" si="1124"/>
        <v>0</v>
      </c>
      <c r="G1468" s="34">
        <f t="shared" si="1124"/>
        <v>0</v>
      </c>
      <c r="H1468" s="35">
        <f t="shared" si="1124"/>
        <v>0</v>
      </c>
      <c r="I1468" s="3">
        <f t="shared" si="1114"/>
        <v>0</v>
      </c>
    </row>
    <row r="1469" spans="1:9" s="2" customFormat="1" hidden="1" x14ac:dyDescent="0.2">
      <c r="A1469" s="20" t="s">
        <v>6</v>
      </c>
      <c r="B1469" s="48"/>
      <c r="C1469" s="21"/>
      <c r="D1469" s="21"/>
      <c r="E1469" s="21">
        <f>SUM(C1469,D1469)</f>
        <v>0</v>
      </c>
      <c r="F1469" s="21"/>
      <c r="G1469" s="21"/>
      <c r="H1469" s="22"/>
      <c r="I1469" s="3">
        <f t="shared" si="1114"/>
        <v>0</v>
      </c>
    </row>
    <row r="1470" spans="1:9" s="2" customFormat="1" hidden="1" x14ac:dyDescent="0.2">
      <c r="A1470" s="20" t="s">
        <v>7</v>
      </c>
      <c r="B1470" s="94"/>
      <c r="C1470" s="21">
        <v>0</v>
      </c>
      <c r="D1470" s="21"/>
      <c r="E1470" s="21">
        <f t="shared" ref="E1470" si="1125">SUM(C1470,D1470)</f>
        <v>0</v>
      </c>
      <c r="F1470" s="21"/>
      <c r="G1470" s="21"/>
      <c r="H1470" s="22"/>
      <c r="I1470" s="3">
        <f t="shared" si="1114"/>
        <v>0</v>
      </c>
    </row>
    <row r="1471" spans="1:9" s="2" customFormat="1" hidden="1" x14ac:dyDescent="0.2">
      <c r="A1471" s="23" t="s">
        <v>111</v>
      </c>
      <c r="B1471" s="49" t="s">
        <v>103</v>
      </c>
      <c r="C1471" s="24">
        <f>SUM(C1472:C1474)</f>
        <v>0</v>
      </c>
      <c r="D1471" s="24">
        <f>SUM(D1472:D1474)</f>
        <v>0</v>
      </c>
      <c r="E1471" s="24">
        <f>SUM(C1471,D1471)</f>
        <v>0</v>
      </c>
      <c r="F1471" s="24">
        <f t="shared" ref="F1471" si="1126">SUM(F1472:F1474)</f>
        <v>0</v>
      </c>
      <c r="G1471" s="24">
        <f t="shared" ref="G1471" si="1127">SUM(G1472:G1474)</f>
        <v>0</v>
      </c>
      <c r="H1471" s="25">
        <f t="shared" ref="H1471" si="1128">SUM(H1472:H1474)</f>
        <v>0</v>
      </c>
      <c r="I1471" s="3">
        <f t="shared" si="1114"/>
        <v>0</v>
      </c>
    </row>
    <row r="1472" spans="1:9" s="2" customFormat="1" hidden="1" x14ac:dyDescent="0.2">
      <c r="A1472" s="109" t="s">
        <v>104</v>
      </c>
      <c r="B1472" s="48" t="s">
        <v>105</v>
      </c>
      <c r="C1472" s="21"/>
      <c r="D1472" s="21"/>
      <c r="E1472" s="21">
        <f t="shared" ref="E1472:E1474" si="1129">SUM(C1472,D1472)</f>
        <v>0</v>
      </c>
      <c r="F1472" s="21"/>
      <c r="G1472" s="21"/>
      <c r="H1472" s="22"/>
      <c r="I1472" s="3">
        <f t="shared" si="1114"/>
        <v>0</v>
      </c>
    </row>
    <row r="1473" spans="1:9" s="2" customFormat="1" hidden="1" x14ac:dyDescent="0.2">
      <c r="A1473" s="109" t="s">
        <v>106</v>
      </c>
      <c r="B1473" s="48" t="s">
        <v>107</v>
      </c>
      <c r="C1473" s="21"/>
      <c r="D1473" s="21"/>
      <c r="E1473" s="21">
        <f t="shared" si="1129"/>
        <v>0</v>
      </c>
      <c r="F1473" s="21"/>
      <c r="G1473" s="21"/>
      <c r="H1473" s="22"/>
      <c r="I1473" s="3">
        <f t="shared" si="1114"/>
        <v>0</v>
      </c>
    </row>
    <row r="1474" spans="1:9" s="2" customFormat="1" hidden="1" x14ac:dyDescent="0.2">
      <c r="A1474" s="109" t="s">
        <v>108</v>
      </c>
      <c r="B1474" s="48" t="s">
        <v>109</v>
      </c>
      <c r="C1474" s="21"/>
      <c r="D1474" s="21"/>
      <c r="E1474" s="21">
        <f t="shared" si="1129"/>
        <v>0</v>
      </c>
      <c r="F1474" s="21"/>
      <c r="G1474" s="21"/>
      <c r="H1474" s="22"/>
      <c r="I1474" s="3">
        <f t="shared" si="1114"/>
        <v>0</v>
      </c>
    </row>
    <row r="1475" spans="1:9" s="2" customFormat="1" ht="25.5" hidden="1" x14ac:dyDescent="0.2">
      <c r="A1475" s="23" t="s">
        <v>9</v>
      </c>
      <c r="B1475" s="49" t="s">
        <v>10</v>
      </c>
      <c r="C1475" s="24">
        <f t="shared" ref="C1475" si="1130">SUM(C1476,C1480,C1484)</f>
        <v>0</v>
      </c>
      <c r="D1475" s="24">
        <f t="shared" ref="D1475:H1475" si="1131">SUM(D1476,D1480,D1484)</f>
        <v>0</v>
      </c>
      <c r="E1475" s="24">
        <f t="shared" si="1131"/>
        <v>0</v>
      </c>
      <c r="F1475" s="24">
        <f t="shared" si="1131"/>
        <v>0</v>
      </c>
      <c r="G1475" s="24">
        <f t="shared" si="1131"/>
        <v>0</v>
      </c>
      <c r="H1475" s="25">
        <f t="shared" si="1131"/>
        <v>0</v>
      </c>
      <c r="I1475" s="3">
        <f t="shared" si="1114"/>
        <v>0</v>
      </c>
    </row>
    <row r="1476" spans="1:9" s="2" customFormat="1" hidden="1" x14ac:dyDescent="0.2">
      <c r="A1476" s="26" t="s">
        <v>11</v>
      </c>
      <c r="B1476" s="50" t="s">
        <v>12</v>
      </c>
      <c r="C1476" s="24">
        <v>0</v>
      </c>
      <c r="D1476" s="24">
        <f t="shared" ref="D1476:H1476" si="1132">SUM(D1477:D1479)</f>
        <v>0</v>
      </c>
      <c r="E1476" s="24">
        <f t="shared" si="1132"/>
        <v>0</v>
      </c>
      <c r="F1476" s="24">
        <f t="shared" si="1132"/>
        <v>0</v>
      </c>
      <c r="G1476" s="24">
        <f t="shared" si="1132"/>
        <v>0</v>
      </c>
      <c r="H1476" s="25">
        <f t="shared" si="1132"/>
        <v>0</v>
      </c>
      <c r="I1476" s="3">
        <f t="shared" si="1114"/>
        <v>0</v>
      </c>
    </row>
    <row r="1477" spans="1:9" s="2" customFormat="1" hidden="1" x14ac:dyDescent="0.2">
      <c r="A1477" s="27" t="s">
        <v>13</v>
      </c>
      <c r="B1477" s="51" t="s">
        <v>14</v>
      </c>
      <c r="C1477" s="21">
        <v>0</v>
      </c>
      <c r="D1477" s="21"/>
      <c r="E1477" s="21">
        <f t="shared" ref="E1477:E1479" si="1133">SUM(C1477,D1477)</f>
        <v>0</v>
      </c>
      <c r="F1477" s="21"/>
      <c r="G1477" s="21"/>
      <c r="H1477" s="22"/>
      <c r="I1477" s="3">
        <f t="shared" si="1114"/>
        <v>0</v>
      </c>
    </row>
    <row r="1478" spans="1:9" s="2" customFormat="1" hidden="1" x14ac:dyDescent="0.2">
      <c r="A1478" s="27" t="s">
        <v>15</v>
      </c>
      <c r="B1478" s="52" t="s">
        <v>16</v>
      </c>
      <c r="C1478" s="21">
        <v>0</v>
      </c>
      <c r="D1478" s="21"/>
      <c r="E1478" s="21">
        <f t="shared" si="1133"/>
        <v>0</v>
      </c>
      <c r="F1478" s="21"/>
      <c r="G1478" s="21"/>
      <c r="H1478" s="22"/>
      <c r="I1478" s="3">
        <f t="shared" si="1114"/>
        <v>0</v>
      </c>
    </row>
    <row r="1479" spans="1:9" s="2" customFormat="1" hidden="1" x14ac:dyDescent="0.2">
      <c r="A1479" s="27" t="s">
        <v>17</v>
      </c>
      <c r="B1479" s="52" t="s">
        <v>18</v>
      </c>
      <c r="C1479" s="21">
        <v>0</v>
      </c>
      <c r="D1479" s="21"/>
      <c r="E1479" s="21">
        <f t="shared" si="1133"/>
        <v>0</v>
      </c>
      <c r="F1479" s="21"/>
      <c r="G1479" s="21"/>
      <c r="H1479" s="22"/>
      <c r="I1479" s="3">
        <f t="shared" si="1114"/>
        <v>0</v>
      </c>
    </row>
    <row r="1480" spans="1:9" s="2" customFormat="1" hidden="1" x14ac:dyDescent="0.2">
      <c r="A1480" s="26" t="s">
        <v>19</v>
      </c>
      <c r="B1480" s="53" t="s">
        <v>20</v>
      </c>
      <c r="C1480" s="24">
        <f t="shared" ref="C1480:H1480" si="1134">SUM(C1481:C1483)</f>
        <v>0</v>
      </c>
      <c r="D1480" s="24">
        <f t="shared" si="1134"/>
        <v>0</v>
      </c>
      <c r="E1480" s="24">
        <f t="shared" si="1134"/>
        <v>0</v>
      </c>
      <c r="F1480" s="24">
        <f t="shared" si="1134"/>
        <v>0</v>
      </c>
      <c r="G1480" s="24">
        <f t="shared" si="1134"/>
        <v>0</v>
      </c>
      <c r="H1480" s="25">
        <f t="shared" si="1134"/>
        <v>0</v>
      </c>
      <c r="I1480" s="3">
        <f t="shared" si="1114"/>
        <v>0</v>
      </c>
    </row>
    <row r="1481" spans="1:9" s="2" customFormat="1" hidden="1" x14ac:dyDescent="0.2">
      <c r="A1481" s="27" t="s">
        <v>13</v>
      </c>
      <c r="B1481" s="52" t="s">
        <v>21</v>
      </c>
      <c r="C1481" s="21">
        <v>0</v>
      </c>
      <c r="D1481" s="21"/>
      <c r="E1481" s="21">
        <f t="shared" ref="E1481:E1483" si="1135">SUM(C1481,D1481)</f>
        <v>0</v>
      </c>
      <c r="F1481" s="21"/>
      <c r="G1481" s="21"/>
      <c r="H1481" s="22"/>
      <c r="I1481" s="3">
        <f t="shared" si="1114"/>
        <v>0</v>
      </c>
    </row>
    <row r="1482" spans="1:9" s="2" customFormat="1" hidden="1" x14ac:dyDescent="0.2">
      <c r="A1482" s="27" t="s">
        <v>15</v>
      </c>
      <c r="B1482" s="52" t="s">
        <v>22</v>
      </c>
      <c r="C1482" s="21"/>
      <c r="D1482" s="21"/>
      <c r="E1482" s="21">
        <f t="shared" si="1135"/>
        <v>0</v>
      </c>
      <c r="F1482" s="21"/>
      <c r="G1482" s="21"/>
      <c r="H1482" s="22"/>
      <c r="I1482" s="3">
        <f t="shared" si="1114"/>
        <v>0</v>
      </c>
    </row>
    <row r="1483" spans="1:9" s="2" customFormat="1" hidden="1" x14ac:dyDescent="0.2">
      <c r="A1483" s="27" t="s">
        <v>17</v>
      </c>
      <c r="B1483" s="52" t="s">
        <v>23</v>
      </c>
      <c r="C1483" s="21">
        <v>0</v>
      </c>
      <c r="D1483" s="21"/>
      <c r="E1483" s="21">
        <f t="shared" si="1135"/>
        <v>0</v>
      </c>
      <c r="F1483" s="21"/>
      <c r="G1483" s="21"/>
      <c r="H1483" s="22"/>
      <c r="I1483" s="3">
        <f t="shared" si="1114"/>
        <v>0</v>
      </c>
    </row>
    <row r="1484" spans="1:9" s="2" customFormat="1" hidden="1" x14ac:dyDescent="0.2">
      <c r="A1484" s="26" t="s">
        <v>24</v>
      </c>
      <c r="B1484" s="53" t="s">
        <v>25</v>
      </c>
      <c r="C1484" s="24">
        <v>0</v>
      </c>
      <c r="D1484" s="24">
        <f t="shared" ref="D1484:H1484" si="1136">SUM(D1485:D1487)</f>
        <v>0</v>
      </c>
      <c r="E1484" s="24">
        <f t="shared" si="1136"/>
        <v>0</v>
      </c>
      <c r="F1484" s="24">
        <f t="shared" si="1136"/>
        <v>0</v>
      </c>
      <c r="G1484" s="24">
        <f t="shared" si="1136"/>
        <v>0</v>
      </c>
      <c r="H1484" s="25">
        <f t="shared" si="1136"/>
        <v>0</v>
      </c>
      <c r="I1484" s="3">
        <f t="shared" si="1114"/>
        <v>0</v>
      </c>
    </row>
    <row r="1485" spans="1:9" s="2" customFormat="1" hidden="1" x14ac:dyDescent="0.2">
      <c r="A1485" s="27" t="s">
        <v>13</v>
      </c>
      <c r="B1485" s="52" t="s">
        <v>26</v>
      </c>
      <c r="C1485" s="21">
        <v>0</v>
      </c>
      <c r="D1485" s="21"/>
      <c r="E1485" s="21">
        <f t="shared" ref="E1485:E1487" si="1137">SUM(C1485,D1485)</f>
        <v>0</v>
      </c>
      <c r="F1485" s="21"/>
      <c r="G1485" s="21"/>
      <c r="H1485" s="22"/>
      <c r="I1485" s="3">
        <f t="shared" si="1114"/>
        <v>0</v>
      </c>
    </row>
    <row r="1486" spans="1:9" s="2" customFormat="1" hidden="1" x14ac:dyDescent="0.2">
      <c r="A1486" s="27" t="s">
        <v>15</v>
      </c>
      <c r="B1486" s="52" t="s">
        <v>27</v>
      </c>
      <c r="C1486" s="21">
        <v>0</v>
      </c>
      <c r="D1486" s="21"/>
      <c r="E1486" s="21">
        <f t="shared" si="1137"/>
        <v>0</v>
      </c>
      <c r="F1486" s="21"/>
      <c r="G1486" s="21"/>
      <c r="H1486" s="22"/>
      <c r="I1486" s="3">
        <f t="shared" si="1114"/>
        <v>0</v>
      </c>
    </row>
    <row r="1487" spans="1:9" s="2" customFormat="1" hidden="1" x14ac:dyDescent="0.2">
      <c r="A1487" s="27" t="s">
        <v>17</v>
      </c>
      <c r="B1487" s="52" t="s">
        <v>28</v>
      </c>
      <c r="C1487" s="21">
        <v>0</v>
      </c>
      <c r="D1487" s="21"/>
      <c r="E1487" s="21">
        <f t="shared" si="1137"/>
        <v>0</v>
      </c>
      <c r="F1487" s="21"/>
      <c r="G1487" s="21"/>
      <c r="H1487" s="22"/>
      <c r="I1487" s="3">
        <f t="shared" si="1114"/>
        <v>0</v>
      </c>
    </row>
    <row r="1488" spans="1:9" s="2" customFormat="1" hidden="1" x14ac:dyDescent="0.2">
      <c r="A1488" s="33" t="s">
        <v>80</v>
      </c>
      <c r="B1488" s="64"/>
      <c r="C1488" s="34">
        <f t="shared" ref="C1488:H1488" si="1138">SUM(C1489,C1492,C1515)</f>
        <v>0</v>
      </c>
      <c r="D1488" s="34">
        <f t="shared" si="1138"/>
        <v>0</v>
      </c>
      <c r="E1488" s="34">
        <f t="shared" si="1138"/>
        <v>0</v>
      </c>
      <c r="F1488" s="34">
        <f t="shared" si="1138"/>
        <v>0</v>
      </c>
      <c r="G1488" s="34">
        <f t="shared" si="1138"/>
        <v>0</v>
      </c>
      <c r="H1488" s="35">
        <f t="shared" si="1138"/>
        <v>0</v>
      </c>
      <c r="I1488" s="3">
        <f t="shared" si="1114"/>
        <v>0</v>
      </c>
    </row>
    <row r="1489" spans="1:9" s="2" customFormat="1" hidden="1" x14ac:dyDescent="0.2">
      <c r="A1489" s="31" t="s">
        <v>30</v>
      </c>
      <c r="B1489" s="55">
        <v>20</v>
      </c>
      <c r="C1489" s="24">
        <v>0</v>
      </c>
      <c r="D1489" s="24">
        <f t="shared" ref="D1489:H1489" si="1139">SUM(D1490)</f>
        <v>0</v>
      </c>
      <c r="E1489" s="24">
        <f t="shared" si="1139"/>
        <v>0</v>
      </c>
      <c r="F1489" s="24">
        <f t="shared" si="1139"/>
        <v>0</v>
      </c>
      <c r="G1489" s="24">
        <f t="shared" si="1139"/>
        <v>0</v>
      </c>
      <c r="H1489" s="25">
        <f t="shared" si="1139"/>
        <v>0</v>
      </c>
      <c r="I1489" s="3">
        <f t="shared" si="1114"/>
        <v>0</v>
      </c>
    </row>
    <row r="1490" spans="1:9" s="2" customFormat="1" hidden="1" x14ac:dyDescent="0.2">
      <c r="A1490" s="27" t="s">
        <v>31</v>
      </c>
      <c r="B1490" s="56" t="s">
        <v>32</v>
      </c>
      <c r="C1490" s="21">
        <v>0</v>
      </c>
      <c r="D1490" s="21"/>
      <c r="E1490" s="21">
        <f>C1490+D1490</f>
        <v>0</v>
      </c>
      <c r="F1490" s="21"/>
      <c r="G1490" s="21"/>
      <c r="H1490" s="22"/>
      <c r="I1490" s="3">
        <f t="shared" si="1114"/>
        <v>0</v>
      </c>
    </row>
    <row r="1491" spans="1:9" s="2" customFormat="1" hidden="1" x14ac:dyDescent="0.2">
      <c r="A1491" s="27"/>
      <c r="B1491" s="51"/>
      <c r="C1491" s="21"/>
      <c r="D1491" s="21"/>
      <c r="E1491" s="21"/>
      <c r="F1491" s="21"/>
      <c r="G1491" s="21"/>
      <c r="H1491" s="22"/>
      <c r="I1491" s="3">
        <f t="shared" si="1114"/>
        <v>0</v>
      </c>
    </row>
    <row r="1492" spans="1:9" s="2" customFormat="1" ht="25.5" hidden="1" x14ac:dyDescent="0.2">
      <c r="A1492" s="110" t="s">
        <v>112</v>
      </c>
      <c r="B1492" s="57">
        <v>60</v>
      </c>
      <c r="C1492" s="24">
        <f t="shared" ref="C1492:H1492" si="1140">SUM(C1493,C1500,C1507)</f>
        <v>0</v>
      </c>
      <c r="D1492" s="24">
        <f t="shared" si="1140"/>
        <v>0</v>
      </c>
      <c r="E1492" s="24">
        <f t="shared" si="1140"/>
        <v>0</v>
      </c>
      <c r="F1492" s="24">
        <f t="shared" si="1140"/>
        <v>0</v>
      </c>
      <c r="G1492" s="24">
        <f t="shared" si="1140"/>
        <v>0</v>
      </c>
      <c r="H1492" s="25">
        <f t="shared" si="1140"/>
        <v>0</v>
      </c>
      <c r="I1492" s="3">
        <f t="shared" si="1114"/>
        <v>0</v>
      </c>
    </row>
    <row r="1493" spans="1:9" s="2" customFormat="1" ht="25.5" hidden="1" x14ac:dyDescent="0.2">
      <c r="A1493" s="31" t="s">
        <v>113</v>
      </c>
      <c r="B1493" s="58" t="s">
        <v>118</v>
      </c>
      <c r="C1493" s="24">
        <v>0</v>
      </c>
      <c r="D1493" s="24">
        <f t="shared" ref="D1493:H1493" si="1141">SUM(D1497,D1498,D1499)</f>
        <v>0</v>
      </c>
      <c r="E1493" s="24">
        <f t="shared" si="1141"/>
        <v>0</v>
      </c>
      <c r="F1493" s="24">
        <f t="shared" si="1141"/>
        <v>0</v>
      </c>
      <c r="G1493" s="24">
        <f t="shared" si="1141"/>
        <v>0</v>
      </c>
      <c r="H1493" s="25">
        <f t="shared" si="1141"/>
        <v>0</v>
      </c>
      <c r="I1493" s="3">
        <f t="shared" si="1114"/>
        <v>0</v>
      </c>
    </row>
    <row r="1494" spans="1:9" s="2" customFormat="1" hidden="1" x14ac:dyDescent="0.2">
      <c r="A1494" s="32" t="s">
        <v>1</v>
      </c>
      <c r="B1494" s="59"/>
      <c r="C1494" s="24"/>
      <c r="D1494" s="24"/>
      <c r="E1494" s="24"/>
      <c r="F1494" s="24"/>
      <c r="G1494" s="24"/>
      <c r="H1494" s="25"/>
      <c r="I1494" s="3">
        <f t="shared" si="1114"/>
        <v>0</v>
      </c>
    </row>
    <row r="1495" spans="1:9" s="2" customFormat="1" hidden="1" x14ac:dyDescent="0.2">
      <c r="A1495" s="32" t="s">
        <v>36</v>
      </c>
      <c r="B1495" s="59"/>
      <c r="C1495" s="24">
        <v>0</v>
      </c>
      <c r="D1495" s="24">
        <f t="shared" ref="D1495:H1495" si="1142">D1497+D1498+D1499-D1496</f>
        <v>0</v>
      </c>
      <c r="E1495" s="24">
        <f t="shared" si="1142"/>
        <v>0</v>
      </c>
      <c r="F1495" s="24">
        <f t="shared" si="1142"/>
        <v>0</v>
      </c>
      <c r="G1495" s="24">
        <f t="shared" si="1142"/>
        <v>0</v>
      </c>
      <c r="H1495" s="25">
        <f t="shared" si="1142"/>
        <v>0</v>
      </c>
      <c r="I1495" s="3">
        <f t="shared" si="1114"/>
        <v>0</v>
      </c>
    </row>
    <row r="1496" spans="1:9" s="2" customFormat="1" hidden="1" x14ac:dyDescent="0.2">
      <c r="A1496" s="32" t="s">
        <v>37</v>
      </c>
      <c r="B1496" s="59"/>
      <c r="C1496" s="24">
        <v>0</v>
      </c>
      <c r="D1496" s="24"/>
      <c r="E1496" s="24">
        <f t="shared" ref="E1496:E1499" si="1143">C1496+D1496</f>
        <v>0</v>
      </c>
      <c r="F1496" s="24"/>
      <c r="G1496" s="24"/>
      <c r="H1496" s="25"/>
      <c r="I1496" s="3">
        <f t="shared" si="1114"/>
        <v>0</v>
      </c>
    </row>
    <row r="1497" spans="1:9" s="2" customFormat="1" hidden="1" x14ac:dyDescent="0.2">
      <c r="A1497" s="20" t="s">
        <v>114</v>
      </c>
      <c r="B1497" s="60" t="s">
        <v>115</v>
      </c>
      <c r="C1497" s="21">
        <v>0</v>
      </c>
      <c r="D1497" s="21"/>
      <c r="E1497" s="21">
        <f t="shared" si="1143"/>
        <v>0</v>
      </c>
      <c r="F1497" s="21"/>
      <c r="G1497" s="21"/>
      <c r="H1497" s="22"/>
      <c r="I1497" s="3">
        <f t="shared" si="1114"/>
        <v>0</v>
      </c>
    </row>
    <row r="1498" spans="1:9" s="2" customFormat="1" hidden="1" x14ac:dyDescent="0.2">
      <c r="A1498" s="20" t="s">
        <v>106</v>
      </c>
      <c r="B1498" s="60" t="s">
        <v>116</v>
      </c>
      <c r="C1498" s="21">
        <v>0</v>
      </c>
      <c r="D1498" s="21"/>
      <c r="E1498" s="21">
        <f t="shared" si="1143"/>
        <v>0</v>
      </c>
      <c r="F1498" s="21"/>
      <c r="G1498" s="21"/>
      <c r="H1498" s="22"/>
      <c r="I1498" s="3">
        <f t="shared" si="1114"/>
        <v>0</v>
      </c>
    </row>
    <row r="1499" spans="1:9" s="2" customFormat="1" hidden="1" x14ac:dyDescent="0.2">
      <c r="A1499" s="20" t="s">
        <v>108</v>
      </c>
      <c r="B1499" s="61" t="s">
        <v>117</v>
      </c>
      <c r="C1499" s="21">
        <v>0</v>
      </c>
      <c r="D1499" s="21"/>
      <c r="E1499" s="21">
        <f t="shared" si="1143"/>
        <v>0</v>
      </c>
      <c r="F1499" s="21"/>
      <c r="G1499" s="21"/>
      <c r="H1499" s="22"/>
      <c r="I1499" s="3">
        <f t="shared" si="1114"/>
        <v>0</v>
      </c>
    </row>
    <row r="1500" spans="1:9" s="2" customFormat="1" hidden="1" x14ac:dyDescent="0.2">
      <c r="A1500" s="31" t="s">
        <v>44</v>
      </c>
      <c r="B1500" s="62" t="s">
        <v>45</v>
      </c>
      <c r="C1500" s="24">
        <f t="shared" ref="C1500:H1500" si="1144">SUM(C1504,C1505,C1506)</f>
        <v>0</v>
      </c>
      <c r="D1500" s="24">
        <f t="shared" si="1144"/>
        <v>0</v>
      </c>
      <c r="E1500" s="24">
        <f t="shared" si="1144"/>
        <v>0</v>
      </c>
      <c r="F1500" s="24">
        <f t="shared" si="1144"/>
        <v>0</v>
      </c>
      <c r="G1500" s="24">
        <f t="shared" si="1144"/>
        <v>0</v>
      </c>
      <c r="H1500" s="25">
        <f t="shared" si="1144"/>
        <v>0</v>
      </c>
      <c r="I1500" s="3">
        <f t="shared" si="1114"/>
        <v>0</v>
      </c>
    </row>
    <row r="1501" spans="1:9" s="2" customFormat="1" hidden="1" x14ac:dyDescent="0.2">
      <c r="A1501" s="82" t="s">
        <v>1</v>
      </c>
      <c r="B1501" s="62"/>
      <c r="C1501" s="24"/>
      <c r="D1501" s="24"/>
      <c r="E1501" s="24"/>
      <c r="F1501" s="24"/>
      <c r="G1501" s="24"/>
      <c r="H1501" s="25"/>
      <c r="I1501" s="3">
        <f t="shared" si="1114"/>
        <v>0</v>
      </c>
    </row>
    <row r="1502" spans="1:9" s="2" customFormat="1" hidden="1" x14ac:dyDescent="0.2">
      <c r="A1502" s="32" t="s">
        <v>36</v>
      </c>
      <c r="B1502" s="59"/>
      <c r="C1502" s="24">
        <f t="shared" ref="C1502" si="1145">C1504+C1505+C1506-C1503</f>
        <v>0</v>
      </c>
      <c r="D1502" s="24">
        <f t="shared" ref="D1502:H1502" si="1146">D1504+D1505+D1506-D1503</f>
        <v>0</v>
      </c>
      <c r="E1502" s="24">
        <f t="shared" si="1146"/>
        <v>0</v>
      </c>
      <c r="F1502" s="24">
        <f t="shared" si="1146"/>
        <v>0</v>
      </c>
      <c r="G1502" s="24">
        <f t="shared" si="1146"/>
        <v>0</v>
      </c>
      <c r="H1502" s="25">
        <f t="shared" si="1146"/>
        <v>0</v>
      </c>
      <c r="I1502" s="3">
        <f t="shared" si="1114"/>
        <v>0</v>
      </c>
    </row>
    <row r="1503" spans="1:9" s="2" customFormat="1" hidden="1" x14ac:dyDescent="0.2">
      <c r="A1503" s="32" t="s">
        <v>37</v>
      </c>
      <c r="B1503" s="59"/>
      <c r="C1503" s="24"/>
      <c r="D1503" s="24"/>
      <c r="E1503" s="24">
        <f t="shared" ref="E1503:E1506" si="1147">C1503+D1503</f>
        <v>0</v>
      </c>
      <c r="F1503" s="24"/>
      <c r="G1503" s="24"/>
      <c r="H1503" s="25"/>
      <c r="I1503" s="3">
        <f t="shared" si="1114"/>
        <v>0</v>
      </c>
    </row>
    <row r="1504" spans="1:9" s="2" customFormat="1" hidden="1" x14ac:dyDescent="0.2">
      <c r="A1504" s="20" t="s">
        <v>38</v>
      </c>
      <c r="B1504" s="61" t="s">
        <v>46</v>
      </c>
      <c r="C1504" s="21"/>
      <c r="D1504" s="21"/>
      <c r="E1504" s="21">
        <f t="shared" si="1147"/>
        <v>0</v>
      </c>
      <c r="F1504" s="21"/>
      <c r="G1504" s="21"/>
      <c r="H1504" s="22"/>
      <c r="I1504" s="3">
        <f t="shared" si="1114"/>
        <v>0</v>
      </c>
    </row>
    <row r="1505" spans="1:9" s="2" customFormat="1" hidden="1" x14ac:dyDescent="0.2">
      <c r="A1505" s="20" t="s">
        <v>40</v>
      </c>
      <c r="B1505" s="61" t="s">
        <v>47</v>
      </c>
      <c r="C1505" s="21"/>
      <c r="D1505" s="21"/>
      <c r="E1505" s="21">
        <f t="shared" si="1147"/>
        <v>0</v>
      </c>
      <c r="F1505" s="21"/>
      <c r="G1505" s="21"/>
      <c r="H1505" s="22"/>
      <c r="I1505" s="3">
        <f t="shared" si="1114"/>
        <v>0</v>
      </c>
    </row>
    <row r="1506" spans="1:9" s="2" customFormat="1" hidden="1" x14ac:dyDescent="0.2">
      <c r="A1506" s="20" t="s">
        <v>42</v>
      </c>
      <c r="B1506" s="61" t="s">
        <v>48</v>
      </c>
      <c r="C1506" s="21">
        <v>0</v>
      </c>
      <c r="D1506" s="21"/>
      <c r="E1506" s="21">
        <f t="shared" si="1147"/>
        <v>0</v>
      </c>
      <c r="F1506" s="21"/>
      <c r="G1506" s="21"/>
      <c r="H1506" s="22"/>
      <c r="I1506" s="3">
        <f t="shared" si="1114"/>
        <v>0</v>
      </c>
    </row>
    <row r="1507" spans="1:9" s="2" customFormat="1" hidden="1" x14ac:dyDescent="0.2">
      <c r="A1507" s="31" t="s">
        <v>49</v>
      </c>
      <c r="B1507" s="63" t="s">
        <v>50</v>
      </c>
      <c r="C1507" s="24">
        <v>0</v>
      </c>
      <c r="D1507" s="24">
        <f t="shared" ref="D1507:H1507" si="1148">SUM(D1511,D1512,D1513)</f>
        <v>0</v>
      </c>
      <c r="E1507" s="24">
        <f t="shared" si="1148"/>
        <v>0</v>
      </c>
      <c r="F1507" s="24">
        <f t="shared" si="1148"/>
        <v>0</v>
      </c>
      <c r="G1507" s="24">
        <f t="shared" si="1148"/>
        <v>0</v>
      </c>
      <c r="H1507" s="25">
        <f t="shared" si="1148"/>
        <v>0</v>
      </c>
      <c r="I1507" s="3">
        <f t="shared" si="1114"/>
        <v>0</v>
      </c>
    </row>
    <row r="1508" spans="1:9" s="2" customFormat="1" hidden="1" x14ac:dyDescent="0.2">
      <c r="A1508" s="82" t="s">
        <v>1</v>
      </c>
      <c r="B1508" s="63"/>
      <c r="C1508" s="24"/>
      <c r="D1508" s="24"/>
      <c r="E1508" s="24"/>
      <c r="F1508" s="24"/>
      <c r="G1508" s="24"/>
      <c r="H1508" s="25"/>
      <c r="I1508" s="3">
        <f t="shared" si="1114"/>
        <v>0</v>
      </c>
    </row>
    <row r="1509" spans="1:9" s="2" customFormat="1" hidden="1" x14ac:dyDescent="0.2">
      <c r="A1509" s="32" t="s">
        <v>36</v>
      </c>
      <c r="B1509" s="59"/>
      <c r="C1509" s="24">
        <v>0</v>
      </c>
      <c r="D1509" s="24">
        <f t="shared" ref="D1509:H1509" si="1149">D1511+D1512+D1513-D1510</f>
        <v>0</v>
      </c>
      <c r="E1509" s="24">
        <f t="shared" si="1149"/>
        <v>0</v>
      </c>
      <c r="F1509" s="24">
        <f t="shared" si="1149"/>
        <v>0</v>
      </c>
      <c r="G1509" s="24">
        <f t="shared" si="1149"/>
        <v>0</v>
      </c>
      <c r="H1509" s="25">
        <f t="shared" si="1149"/>
        <v>0</v>
      </c>
      <c r="I1509" s="3">
        <f t="shared" si="1114"/>
        <v>0</v>
      </c>
    </row>
    <row r="1510" spans="1:9" s="2" customFormat="1" hidden="1" x14ac:dyDescent="0.2">
      <c r="A1510" s="32" t="s">
        <v>37</v>
      </c>
      <c r="B1510" s="59"/>
      <c r="C1510" s="24">
        <v>0</v>
      </c>
      <c r="D1510" s="24"/>
      <c r="E1510" s="24">
        <f t="shared" ref="E1510:E1513" si="1150">C1510+D1510</f>
        <v>0</v>
      </c>
      <c r="F1510" s="24"/>
      <c r="G1510" s="24"/>
      <c r="H1510" s="25"/>
      <c r="I1510" s="3">
        <f t="shared" si="1114"/>
        <v>0</v>
      </c>
    </row>
    <row r="1511" spans="1:9" s="2" customFormat="1" hidden="1" x14ac:dyDescent="0.2">
      <c r="A1511" s="20" t="s">
        <v>38</v>
      </c>
      <c r="B1511" s="61" t="s">
        <v>51</v>
      </c>
      <c r="C1511" s="21">
        <v>0</v>
      </c>
      <c r="D1511" s="21"/>
      <c r="E1511" s="21">
        <f t="shared" si="1150"/>
        <v>0</v>
      </c>
      <c r="F1511" s="21"/>
      <c r="G1511" s="21"/>
      <c r="H1511" s="22"/>
      <c r="I1511" s="3">
        <f t="shared" ref="I1511:I1574" si="1151">SUM(E1511:H1511)</f>
        <v>0</v>
      </c>
    </row>
    <row r="1512" spans="1:9" s="2" customFormat="1" hidden="1" x14ac:dyDescent="0.2">
      <c r="A1512" s="20" t="s">
        <v>40</v>
      </c>
      <c r="B1512" s="61" t="s">
        <v>52</v>
      </c>
      <c r="C1512" s="21">
        <v>0</v>
      </c>
      <c r="D1512" s="21"/>
      <c r="E1512" s="21">
        <f t="shared" si="1150"/>
        <v>0</v>
      </c>
      <c r="F1512" s="21"/>
      <c r="G1512" s="21"/>
      <c r="H1512" s="22"/>
      <c r="I1512" s="3">
        <f t="shared" si="1151"/>
        <v>0</v>
      </c>
    </row>
    <row r="1513" spans="1:9" s="2" customFormat="1" hidden="1" x14ac:dyDescent="0.2">
      <c r="A1513" s="20" t="s">
        <v>42</v>
      </c>
      <c r="B1513" s="61" t="s">
        <v>53</v>
      </c>
      <c r="C1513" s="21">
        <v>0</v>
      </c>
      <c r="D1513" s="21"/>
      <c r="E1513" s="21">
        <f t="shared" si="1150"/>
        <v>0</v>
      </c>
      <c r="F1513" s="21"/>
      <c r="G1513" s="21"/>
      <c r="H1513" s="22"/>
      <c r="I1513" s="3">
        <f t="shared" si="1151"/>
        <v>0</v>
      </c>
    </row>
    <row r="1514" spans="1:9" s="2" customFormat="1" hidden="1" x14ac:dyDescent="0.2">
      <c r="A1514" s="83"/>
      <c r="B1514" s="95"/>
      <c r="C1514" s="21"/>
      <c r="D1514" s="21"/>
      <c r="E1514" s="21"/>
      <c r="F1514" s="21"/>
      <c r="G1514" s="21"/>
      <c r="H1514" s="22"/>
      <c r="I1514" s="3">
        <f t="shared" si="1151"/>
        <v>0</v>
      </c>
    </row>
    <row r="1515" spans="1:9" s="2" customFormat="1" hidden="1" x14ac:dyDescent="0.2">
      <c r="A1515" s="26" t="s">
        <v>54</v>
      </c>
      <c r="B1515" s="63" t="s">
        <v>55</v>
      </c>
      <c r="C1515" s="24">
        <v>0</v>
      </c>
      <c r="D1515" s="24"/>
      <c r="E1515" s="24">
        <f>C1515+D1515</f>
        <v>0</v>
      </c>
      <c r="F1515" s="24"/>
      <c r="G1515" s="24"/>
      <c r="H1515" s="25"/>
      <c r="I1515" s="3">
        <f t="shared" si="1151"/>
        <v>0</v>
      </c>
    </row>
    <row r="1516" spans="1:9" s="2" customFormat="1" hidden="1" x14ac:dyDescent="0.2">
      <c r="A1516" s="83"/>
      <c r="B1516" s="95"/>
      <c r="C1516" s="21"/>
      <c r="D1516" s="21"/>
      <c r="E1516" s="21"/>
      <c r="F1516" s="21"/>
      <c r="G1516" s="21"/>
      <c r="H1516" s="22"/>
      <c r="I1516" s="3">
        <f t="shared" si="1151"/>
        <v>0</v>
      </c>
    </row>
    <row r="1517" spans="1:9" s="2" customFormat="1" hidden="1" x14ac:dyDescent="0.2">
      <c r="A1517" s="26" t="s">
        <v>56</v>
      </c>
      <c r="B1517" s="63"/>
      <c r="C1517" s="24">
        <v>0</v>
      </c>
      <c r="D1517" s="24">
        <f t="shared" ref="D1517:H1517" si="1152">D1467-D1488</f>
        <v>0</v>
      </c>
      <c r="E1517" s="24">
        <f t="shared" si="1152"/>
        <v>0</v>
      </c>
      <c r="F1517" s="24">
        <f t="shared" si="1152"/>
        <v>0</v>
      </c>
      <c r="G1517" s="24">
        <f t="shared" si="1152"/>
        <v>0</v>
      </c>
      <c r="H1517" s="25">
        <f t="shared" si="1152"/>
        <v>0</v>
      </c>
      <c r="I1517" s="3">
        <f t="shared" si="1151"/>
        <v>0</v>
      </c>
    </row>
    <row r="1518" spans="1:9" s="2" customFormat="1" hidden="1" x14ac:dyDescent="0.2">
      <c r="A1518" s="81"/>
      <c r="B1518" s="95"/>
      <c r="C1518" s="21"/>
      <c r="D1518" s="21"/>
      <c r="E1518" s="21"/>
      <c r="F1518" s="21"/>
      <c r="G1518" s="21"/>
      <c r="H1518" s="22"/>
      <c r="I1518" s="3">
        <f t="shared" si="1151"/>
        <v>0</v>
      </c>
    </row>
    <row r="1519" spans="1:9" s="6" customFormat="1" hidden="1" x14ac:dyDescent="0.2">
      <c r="A1519" s="77" t="s">
        <v>99</v>
      </c>
      <c r="B1519" s="78"/>
      <c r="C1519" s="79">
        <f t="shared" ref="C1519:H1519" si="1153">C1520</f>
        <v>0</v>
      </c>
      <c r="D1519" s="79">
        <f t="shared" si="1153"/>
        <v>0</v>
      </c>
      <c r="E1519" s="79">
        <f t="shared" si="1153"/>
        <v>0</v>
      </c>
      <c r="F1519" s="79">
        <f t="shared" si="1153"/>
        <v>0</v>
      </c>
      <c r="G1519" s="79">
        <f t="shared" si="1153"/>
        <v>0</v>
      </c>
      <c r="H1519" s="80">
        <f t="shared" si="1153"/>
        <v>0</v>
      </c>
      <c r="I1519" s="3">
        <f t="shared" si="1151"/>
        <v>0</v>
      </c>
    </row>
    <row r="1520" spans="1:9" s="2" customFormat="1" hidden="1" x14ac:dyDescent="0.2">
      <c r="A1520" s="33" t="s">
        <v>61</v>
      </c>
      <c r="B1520" s="64"/>
      <c r="C1520" s="34">
        <f t="shared" ref="C1520" si="1154">SUM(C1521,C1522,C1523,C1527)</f>
        <v>0</v>
      </c>
      <c r="D1520" s="34">
        <f t="shared" ref="D1520:H1520" si="1155">SUM(D1521,D1522,D1523,D1527)</f>
        <v>0</v>
      </c>
      <c r="E1520" s="34">
        <f t="shared" si="1155"/>
        <v>0</v>
      </c>
      <c r="F1520" s="34">
        <f t="shared" si="1155"/>
        <v>0</v>
      </c>
      <c r="G1520" s="34">
        <f t="shared" si="1155"/>
        <v>0</v>
      </c>
      <c r="H1520" s="35">
        <f t="shared" si="1155"/>
        <v>0</v>
      </c>
      <c r="I1520" s="3">
        <f t="shared" si="1151"/>
        <v>0</v>
      </c>
    </row>
    <row r="1521" spans="1:9" s="2" customFormat="1" hidden="1" x14ac:dyDescent="0.2">
      <c r="A1521" s="20" t="s">
        <v>6</v>
      </c>
      <c r="B1521" s="48"/>
      <c r="C1521" s="21"/>
      <c r="D1521" s="21"/>
      <c r="E1521" s="21">
        <f>SUM(C1521,D1521)</f>
        <v>0</v>
      </c>
      <c r="F1521" s="21"/>
      <c r="G1521" s="21"/>
      <c r="H1521" s="22"/>
      <c r="I1521" s="3">
        <f t="shared" si="1151"/>
        <v>0</v>
      </c>
    </row>
    <row r="1522" spans="1:9" s="2" customFormat="1" hidden="1" x14ac:dyDescent="0.2">
      <c r="A1522" s="20" t="s">
        <v>7</v>
      </c>
      <c r="B1522" s="94"/>
      <c r="C1522" s="21">
        <v>0</v>
      </c>
      <c r="D1522" s="21"/>
      <c r="E1522" s="21">
        <f t="shared" ref="E1522" si="1156">SUM(C1522,D1522)</f>
        <v>0</v>
      </c>
      <c r="F1522" s="21"/>
      <c r="G1522" s="21"/>
      <c r="H1522" s="22"/>
      <c r="I1522" s="3">
        <f t="shared" si="1151"/>
        <v>0</v>
      </c>
    </row>
    <row r="1523" spans="1:9" s="2" customFormat="1" hidden="1" x14ac:dyDescent="0.2">
      <c r="A1523" s="23" t="s">
        <v>111</v>
      </c>
      <c r="B1523" s="49" t="s">
        <v>103</v>
      </c>
      <c r="C1523" s="24">
        <f>SUM(C1524:C1526)</f>
        <v>0</v>
      </c>
      <c r="D1523" s="24">
        <f>SUM(D1524:D1526)</f>
        <v>0</v>
      </c>
      <c r="E1523" s="24">
        <f>SUM(C1523,D1523)</f>
        <v>0</v>
      </c>
      <c r="F1523" s="24">
        <f t="shared" ref="F1523" si="1157">SUM(F1524:F1526)</f>
        <v>0</v>
      </c>
      <c r="G1523" s="24">
        <f t="shared" ref="G1523" si="1158">SUM(G1524:G1526)</f>
        <v>0</v>
      </c>
      <c r="H1523" s="25">
        <f t="shared" ref="H1523" si="1159">SUM(H1524:H1526)</f>
        <v>0</v>
      </c>
      <c r="I1523" s="3">
        <f t="shared" si="1151"/>
        <v>0</v>
      </c>
    </row>
    <row r="1524" spans="1:9" s="2" customFormat="1" hidden="1" x14ac:dyDescent="0.2">
      <c r="A1524" s="109" t="s">
        <v>104</v>
      </c>
      <c r="B1524" s="48" t="s">
        <v>105</v>
      </c>
      <c r="C1524" s="21"/>
      <c r="D1524" s="21"/>
      <c r="E1524" s="21">
        <f t="shared" ref="E1524:E1526" si="1160">SUM(C1524,D1524)</f>
        <v>0</v>
      </c>
      <c r="F1524" s="21"/>
      <c r="G1524" s="21"/>
      <c r="H1524" s="22"/>
      <c r="I1524" s="3">
        <f t="shared" si="1151"/>
        <v>0</v>
      </c>
    </row>
    <row r="1525" spans="1:9" s="2" customFormat="1" hidden="1" x14ac:dyDescent="0.2">
      <c r="A1525" s="109" t="s">
        <v>106</v>
      </c>
      <c r="B1525" s="48" t="s">
        <v>107</v>
      </c>
      <c r="C1525" s="21"/>
      <c r="D1525" s="21"/>
      <c r="E1525" s="21">
        <f t="shared" si="1160"/>
        <v>0</v>
      </c>
      <c r="F1525" s="21"/>
      <c r="G1525" s="21"/>
      <c r="H1525" s="22"/>
      <c r="I1525" s="3">
        <f t="shared" si="1151"/>
        <v>0</v>
      </c>
    </row>
    <row r="1526" spans="1:9" s="2" customFormat="1" hidden="1" x14ac:dyDescent="0.2">
      <c r="A1526" s="109" t="s">
        <v>108</v>
      </c>
      <c r="B1526" s="48" t="s">
        <v>109</v>
      </c>
      <c r="C1526" s="21"/>
      <c r="D1526" s="21"/>
      <c r="E1526" s="21">
        <f t="shared" si="1160"/>
        <v>0</v>
      </c>
      <c r="F1526" s="21"/>
      <c r="G1526" s="21"/>
      <c r="H1526" s="22"/>
      <c r="I1526" s="3">
        <f t="shared" si="1151"/>
        <v>0</v>
      </c>
    </row>
    <row r="1527" spans="1:9" s="2" customFormat="1" ht="25.5" hidden="1" x14ac:dyDescent="0.2">
      <c r="A1527" s="23" t="s">
        <v>9</v>
      </c>
      <c r="B1527" s="49" t="s">
        <v>10</v>
      </c>
      <c r="C1527" s="24">
        <f t="shared" ref="C1527" si="1161">SUM(C1528,C1532,C1536)</f>
        <v>0</v>
      </c>
      <c r="D1527" s="24">
        <f t="shared" ref="D1527:H1527" si="1162">SUM(D1528,D1532,D1536)</f>
        <v>0</v>
      </c>
      <c r="E1527" s="24">
        <f t="shared" si="1162"/>
        <v>0</v>
      </c>
      <c r="F1527" s="24">
        <f t="shared" si="1162"/>
        <v>0</v>
      </c>
      <c r="G1527" s="24">
        <f t="shared" si="1162"/>
        <v>0</v>
      </c>
      <c r="H1527" s="25">
        <f t="shared" si="1162"/>
        <v>0</v>
      </c>
      <c r="I1527" s="3">
        <f t="shared" si="1151"/>
        <v>0</v>
      </c>
    </row>
    <row r="1528" spans="1:9" s="2" customFormat="1" hidden="1" x14ac:dyDescent="0.2">
      <c r="A1528" s="26" t="s">
        <v>11</v>
      </c>
      <c r="B1528" s="50" t="s">
        <v>12</v>
      </c>
      <c r="C1528" s="24">
        <v>0</v>
      </c>
      <c r="D1528" s="24">
        <f t="shared" ref="D1528:H1528" si="1163">SUM(D1529:D1531)</f>
        <v>0</v>
      </c>
      <c r="E1528" s="24">
        <f t="shared" si="1163"/>
        <v>0</v>
      </c>
      <c r="F1528" s="24">
        <f t="shared" si="1163"/>
        <v>0</v>
      </c>
      <c r="G1528" s="24">
        <f t="shared" si="1163"/>
        <v>0</v>
      </c>
      <c r="H1528" s="25">
        <f t="shared" si="1163"/>
        <v>0</v>
      </c>
      <c r="I1528" s="3">
        <f t="shared" si="1151"/>
        <v>0</v>
      </c>
    </row>
    <row r="1529" spans="1:9" s="2" customFormat="1" hidden="1" x14ac:dyDescent="0.2">
      <c r="A1529" s="27" t="s">
        <v>13</v>
      </c>
      <c r="B1529" s="51" t="s">
        <v>14</v>
      </c>
      <c r="C1529" s="21">
        <v>0</v>
      </c>
      <c r="D1529" s="21"/>
      <c r="E1529" s="21">
        <f t="shared" ref="E1529:E1531" si="1164">SUM(C1529,D1529)</f>
        <v>0</v>
      </c>
      <c r="F1529" s="21"/>
      <c r="G1529" s="21"/>
      <c r="H1529" s="22"/>
      <c r="I1529" s="3">
        <f t="shared" si="1151"/>
        <v>0</v>
      </c>
    </row>
    <row r="1530" spans="1:9" s="2" customFormat="1" hidden="1" x14ac:dyDescent="0.2">
      <c r="A1530" s="27" t="s">
        <v>15</v>
      </c>
      <c r="B1530" s="52" t="s">
        <v>16</v>
      </c>
      <c r="C1530" s="21">
        <v>0</v>
      </c>
      <c r="D1530" s="21"/>
      <c r="E1530" s="21">
        <f t="shared" si="1164"/>
        <v>0</v>
      </c>
      <c r="F1530" s="21"/>
      <c r="G1530" s="21"/>
      <c r="H1530" s="22"/>
      <c r="I1530" s="3">
        <f t="shared" si="1151"/>
        <v>0</v>
      </c>
    </row>
    <row r="1531" spans="1:9" s="2" customFormat="1" hidden="1" x14ac:dyDescent="0.2">
      <c r="A1531" s="27" t="s">
        <v>17</v>
      </c>
      <c r="B1531" s="52" t="s">
        <v>18</v>
      </c>
      <c r="C1531" s="21">
        <v>0</v>
      </c>
      <c r="D1531" s="21"/>
      <c r="E1531" s="21">
        <f t="shared" si="1164"/>
        <v>0</v>
      </c>
      <c r="F1531" s="21"/>
      <c r="G1531" s="21"/>
      <c r="H1531" s="22"/>
      <c r="I1531" s="3">
        <f t="shared" si="1151"/>
        <v>0</v>
      </c>
    </row>
    <row r="1532" spans="1:9" s="2" customFormat="1" hidden="1" x14ac:dyDescent="0.2">
      <c r="A1532" s="26" t="s">
        <v>19</v>
      </c>
      <c r="B1532" s="53" t="s">
        <v>20</v>
      </c>
      <c r="C1532" s="24">
        <f t="shared" ref="C1532" si="1165">SUM(C1533:C1535)</f>
        <v>0</v>
      </c>
      <c r="D1532" s="24">
        <f t="shared" ref="D1532:H1532" si="1166">SUM(D1533:D1535)</f>
        <v>0</v>
      </c>
      <c r="E1532" s="24">
        <f t="shared" si="1166"/>
        <v>0</v>
      </c>
      <c r="F1532" s="24">
        <f t="shared" si="1166"/>
        <v>0</v>
      </c>
      <c r="G1532" s="24">
        <f t="shared" si="1166"/>
        <v>0</v>
      </c>
      <c r="H1532" s="25">
        <f t="shared" si="1166"/>
        <v>0</v>
      </c>
      <c r="I1532" s="3">
        <f t="shared" si="1151"/>
        <v>0</v>
      </c>
    </row>
    <row r="1533" spans="1:9" s="2" customFormat="1" hidden="1" x14ac:dyDescent="0.2">
      <c r="A1533" s="27" t="s">
        <v>13</v>
      </c>
      <c r="B1533" s="52" t="s">
        <v>21</v>
      </c>
      <c r="C1533" s="21"/>
      <c r="D1533" s="21"/>
      <c r="E1533" s="21">
        <f t="shared" ref="E1533:E1535" si="1167">SUM(C1533,D1533)</f>
        <v>0</v>
      </c>
      <c r="F1533" s="21"/>
      <c r="G1533" s="21"/>
      <c r="H1533" s="22"/>
      <c r="I1533" s="3">
        <f t="shared" si="1151"/>
        <v>0</v>
      </c>
    </row>
    <row r="1534" spans="1:9" s="2" customFormat="1" hidden="1" x14ac:dyDescent="0.2">
      <c r="A1534" s="27" t="s">
        <v>15</v>
      </c>
      <c r="B1534" s="52" t="s">
        <v>22</v>
      </c>
      <c r="C1534" s="21"/>
      <c r="D1534" s="21"/>
      <c r="E1534" s="21">
        <f t="shared" si="1167"/>
        <v>0</v>
      </c>
      <c r="F1534" s="21"/>
      <c r="G1534" s="21"/>
      <c r="H1534" s="22"/>
      <c r="I1534" s="3">
        <f t="shared" si="1151"/>
        <v>0</v>
      </c>
    </row>
    <row r="1535" spans="1:9" s="2" customFormat="1" hidden="1" x14ac:dyDescent="0.2">
      <c r="A1535" s="27" t="s">
        <v>17</v>
      </c>
      <c r="B1535" s="52" t="s">
        <v>23</v>
      </c>
      <c r="C1535" s="21">
        <v>0</v>
      </c>
      <c r="D1535" s="21"/>
      <c r="E1535" s="21">
        <f t="shared" si="1167"/>
        <v>0</v>
      </c>
      <c r="F1535" s="21"/>
      <c r="G1535" s="21"/>
      <c r="H1535" s="22"/>
      <c r="I1535" s="3">
        <f t="shared" si="1151"/>
        <v>0</v>
      </c>
    </row>
    <row r="1536" spans="1:9" s="2" customFormat="1" hidden="1" x14ac:dyDescent="0.2">
      <c r="A1536" s="26" t="s">
        <v>24</v>
      </c>
      <c r="B1536" s="53" t="s">
        <v>25</v>
      </c>
      <c r="C1536" s="24">
        <v>0</v>
      </c>
      <c r="D1536" s="24">
        <f t="shared" ref="D1536:H1536" si="1168">SUM(D1537:D1539)</f>
        <v>0</v>
      </c>
      <c r="E1536" s="24">
        <f t="shared" si="1168"/>
        <v>0</v>
      </c>
      <c r="F1536" s="24">
        <f t="shared" si="1168"/>
        <v>0</v>
      </c>
      <c r="G1536" s="24">
        <f t="shared" si="1168"/>
        <v>0</v>
      </c>
      <c r="H1536" s="25">
        <f t="shared" si="1168"/>
        <v>0</v>
      </c>
      <c r="I1536" s="3">
        <f t="shared" si="1151"/>
        <v>0</v>
      </c>
    </row>
    <row r="1537" spans="1:9" s="2" customFormat="1" hidden="1" x14ac:dyDescent="0.2">
      <c r="A1537" s="27" t="s">
        <v>13</v>
      </c>
      <c r="B1537" s="52" t="s">
        <v>26</v>
      </c>
      <c r="C1537" s="21">
        <v>0</v>
      </c>
      <c r="D1537" s="21"/>
      <c r="E1537" s="21">
        <f t="shared" ref="E1537:E1539" si="1169">SUM(C1537,D1537)</f>
        <v>0</v>
      </c>
      <c r="F1537" s="21"/>
      <c r="G1537" s="21"/>
      <c r="H1537" s="22"/>
      <c r="I1537" s="3">
        <f t="shared" si="1151"/>
        <v>0</v>
      </c>
    </row>
    <row r="1538" spans="1:9" s="2" customFormat="1" hidden="1" x14ac:dyDescent="0.2">
      <c r="A1538" s="27" t="s">
        <v>15</v>
      </c>
      <c r="B1538" s="52" t="s">
        <v>27</v>
      </c>
      <c r="C1538" s="21">
        <v>0</v>
      </c>
      <c r="D1538" s="21"/>
      <c r="E1538" s="21">
        <f t="shared" si="1169"/>
        <v>0</v>
      </c>
      <c r="F1538" s="21"/>
      <c r="G1538" s="21"/>
      <c r="H1538" s="22"/>
      <c r="I1538" s="3">
        <f t="shared" si="1151"/>
        <v>0</v>
      </c>
    </row>
    <row r="1539" spans="1:9" s="2" customFormat="1" hidden="1" x14ac:dyDescent="0.2">
      <c r="A1539" s="27" t="s">
        <v>17</v>
      </c>
      <c r="B1539" s="52" t="s">
        <v>28</v>
      </c>
      <c r="C1539" s="21">
        <v>0</v>
      </c>
      <c r="D1539" s="21"/>
      <c r="E1539" s="21">
        <f t="shared" si="1169"/>
        <v>0</v>
      </c>
      <c r="F1539" s="21"/>
      <c r="G1539" s="21"/>
      <c r="H1539" s="22"/>
      <c r="I1539" s="3">
        <f t="shared" si="1151"/>
        <v>0</v>
      </c>
    </row>
    <row r="1540" spans="1:9" s="2" customFormat="1" hidden="1" x14ac:dyDescent="0.2">
      <c r="A1540" s="33" t="s">
        <v>80</v>
      </c>
      <c r="B1540" s="64"/>
      <c r="C1540" s="34">
        <f t="shared" ref="C1540:H1540" si="1170">SUM(C1541,C1544,C1567)</f>
        <v>0</v>
      </c>
      <c r="D1540" s="34">
        <f t="shared" si="1170"/>
        <v>0</v>
      </c>
      <c r="E1540" s="34">
        <f t="shared" si="1170"/>
        <v>0</v>
      </c>
      <c r="F1540" s="34">
        <f t="shared" si="1170"/>
        <v>0</v>
      </c>
      <c r="G1540" s="34">
        <f t="shared" si="1170"/>
        <v>0</v>
      </c>
      <c r="H1540" s="35">
        <f t="shared" si="1170"/>
        <v>0</v>
      </c>
      <c r="I1540" s="3">
        <f t="shared" si="1151"/>
        <v>0</v>
      </c>
    </row>
    <row r="1541" spans="1:9" s="2" customFormat="1" hidden="1" x14ac:dyDescent="0.2">
      <c r="A1541" s="31" t="s">
        <v>30</v>
      </c>
      <c r="B1541" s="55">
        <v>20</v>
      </c>
      <c r="C1541" s="24">
        <v>0</v>
      </c>
      <c r="D1541" s="24">
        <f t="shared" ref="D1541:H1541" si="1171">SUM(D1542)</f>
        <v>0</v>
      </c>
      <c r="E1541" s="24">
        <f t="shared" si="1171"/>
        <v>0</v>
      </c>
      <c r="F1541" s="24">
        <f t="shared" si="1171"/>
        <v>0</v>
      </c>
      <c r="G1541" s="24">
        <f t="shared" si="1171"/>
        <v>0</v>
      </c>
      <c r="H1541" s="25">
        <f t="shared" si="1171"/>
        <v>0</v>
      </c>
      <c r="I1541" s="3">
        <f t="shared" si="1151"/>
        <v>0</v>
      </c>
    </row>
    <row r="1542" spans="1:9" s="2" customFormat="1" hidden="1" x14ac:dyDescent="0.2">
      <c r="A1542" s="27" t="s">
        <v>31</v>
      </c>
      <c r="B1542" s="56" t="s">
        <v>32</v>
      </c>
      <c r="C1542" s="21">
        <v>0</v>
      </c>
      <c r="D1542" s="21"/>
      <c r="E1542" s="21">
        <f>C1542+D1542</f>
        <v>0</v>
      </c>
      <c r="F1542" s="21"/>
      <c r="G1542" s="21"/>
      <c r="H1542" s="22"/>
      <c r="I1542" s="3">
        <f t="shared" si="1151"/>
        <v>0</v>
      </c>
    </row>
    <row r="1543" spans="1:9" s="2" customFormat="1" hidden="1" x14ac:dyDescent="0.2">
      <c r="A1543" s="27"/>
      <c r="B1543" s="51"/>
      <c r="C1543" s="21"/>
      <c r="D1543" s="21"/>
      <c r="E1543" s="21"/>
      <c r="F1543" s="21"/>
      <c r="G1543" s="21"/>
      <c r="H1543" s="22"/>
      <c r="I1543" s="3">
        <f t="shared" si="1151"/>
        <v>0</v>
      </c>
    </row>
    <row r="1544" spans="1:9" s="2" customFormat="1" ht="25.5" hidden="1" x14ac:dyDescent="0.2">
      <c r="A1544" s="110" t="s">
        <v>112</v>
      </c>
      <c r="B1544" s="57">
        <v>60</v>
      </c>
      <c r="C1544" s="24">
        <f t="shared" ref="C1544:H1544" si="1172">SUM(C1545,C1552,C1559)</f>
        <v>0</v>
      </c>
      <c r="D1544" s="24">
        <f t="shared" si="1172"/>
        <v>0</v>
      </c>
      <c r="E1544" s="24">
        <f t="shared" si="1172"/>
        <v>0</v>
      </c>
      <c r="F1544" s="24">
        <f t="shared" si="1172"/>
        <v>0</v>
      </c>
      <c r="G1544" s="24">
        <f t="shared" si="1172"/>
        <v>0</v>
      </c>
      <c r="H1544" s="25">
        <f t="shared" si="1172"/>
        <v>0</v>
      </c>
      <c r="I1544" s="3">
        <f t="shared" si="1151"/>
        <v>0</v>
      </c>
    </row>
    <row r="1545" spans="1:9" s="2" customFormat="1" ht="25.5" hidden="1" x14ac:dyDescent="0.2">
      <c r="A1545" s="31" t="s">
        <v>113</v>
      </c>
      <c r="B1545" s="58" t="s">
        <v>118</v>
      </c>
      <c r="C1545" s="24">
        <v>0</v>
      </c>
      <c r="D1545" s="24">
        <f t="shared" ref="D1545:H1545" si="1173">SUM(D1549,D1550,D1551)</f>
        <v>0</v>
      </c>
      <c r="E1545" s="24">
        <f t="shared" si="1173"/>
        <v>0</v>
      </c>
      <c r="F1545" s="24">
        <f t="shared" si="1173"/>
        <v>0</v>
      </c>
      <c r="G1545" s="24">
        <f t="shared" si="1173"/>
        <v>0</v>
      </c>
      <c r="H1545" s="25">
        <f t="shared" si="1173"/>
        <v>0</v>
      </c>
      <c r="I1545" s="3">
        <f t="shared" si="1151"/>
        <v>0</v>
      </c>
    </row>
    <row r="1546" spans="1:9" s="2" customFormat="1" hidden="1" x14ac:dyDescent="0.2">
      <c r="A1546" s="32" t="s">
        <v>1</v>
      </c>
      <c r="B1546" s="59"/>
      <c r="C1546" s="24"/>
      <c r="D1546" s="24"/>
      <c r="E1546" s="24"/>
      <c r="F1546" s="24"/>
      <c r="G1546" s="24"/>
      <c r="H1546" s="25"/>
      <c r="I1546" s="3">
        <f t="shared" si="1151"/>
        <v>0</v>
      </c>
    </row>
    <row r="1547" spans="1:9" s="2" customFormat="1" hidden="1" x14ac:dyDescent="0.2">
      <c r="A1547" s="32" t="s">
        <v>36</v>
      </c>
      <c r="B1547" s="59"/>
      <c r="C1547" s="24">
        <v>0</v>
      </c>
      <c r="D1547" s="24">
        <f t="shared" ref="D1547:H1547" si="1174">D1549+D1550+D1551-D1548</f>
        <v>0</v>
      </c>
      <c r="E1547" s="24">
        <f t="shared" si="1174"/>
        <v>0</v>
      </c>
      <c r="F1547" s="24">
        <f t="shared" si="1174"/>
        <v>0</v>
      </c>
      <c r="G1547" s="24">
        <f t="shared" si="1174"/>
        <v>0</v>
      </c>
      <c r="H1547" s="25">
        <f t="shared" si="1174"/>
        <v>0</v>
      </c>
      <c r="I1547" s="3">
        <f t="shared" si="1151"/>
        <v>0</v>
      </c>
    </row>
    <row r="1548" spans="1:9" s="2" customFormat="1" hidden="1" x14ac:dyDescent="0.2">
      <c r="A1548" s="32" t="s">
        <v>37</v>
      </c>
      <c r="B1548" s="59"/>
      <c r="C1548" s="24">
        <v>0</v>
      </c>
      <c r="D1548" s="24"/>
      <c r="E1548" s="24">
        <f t="shared" ref="E1548:E1551" si="1175">C1548+D1548</f>
        <v>0</v>
      </c>
      <c r="F1548" s="24"/>
      <c r="G1548" s="24"/>
      <c r="H1548" s="25"/>
      <c r="I1548" s="3">
        <f t="shared" si="1151"/>
        <v>0</v>
      </c>
    </row>
    <row r="1549" spans="1:9" s="2" customFormat="1" hidden="1" x14ac:dyDescent="0.2">
      <c r="A1549" s="20" t="s">
        <v>114</v>
      </c>
      <c r="B1549" s="60" t="s">
        <v>115</v>
      </c>
      <c r="C1549" s="21">
        <v>0</v>
      </c>
      <c r="D1549" s="21"/>
      <c r="E1549" s="21">
        <f t="shared" si="1175"/>
        <v>0</v>
      </c>
      <c r="F1549" s="21"/>
      <c r="G1549" s="21"/>
      <c r="H1549" s="22"/>
      <c r="I1549" s="3">
        <f t="shared" si="1151"/>
        <v>0</v>
      </c>
    </row>
    <row r="1550" spans="1:9" s="2" customFormat="1" hidden="1" x14ac:dyDescent="0.2">
      <c r="A1550" s="20" t="s">
        <v>106</v>
      </c>
      <c r="B1550" s="60" t="s">
        <v>116</v>
      </c>
      <c r="C1550" s="21">
        <v>0</v>
      </c>
      <c r="D1550" s="21"/>
      <c r="E1550" s="21">
        <f t="shared" si="1175"/>
        <v>0</v>
      </c>
      <c r="F1550" s="21"/>
      <c r="G1550" s="21"/>
      <c r="H1550" s="22"/>
      <c r="I1550" s="3">
        <f t="shared" si="1151"/>
        <v>0</v>
      </c>
    </row>
    <row r="1551" spans="1:9" s="2" customFormat="1" hidden="1" x14ac:dyDescent="0.2">
      <c r="A1551" s="20" t="s">
        <v>108</v>
      </c>
      <c r="B1551" s="61" t="s">
        <v>117</v>
      </c>
      <c r="C1551" s="21">
        <v>0</v>
      </c>
      <c r="D1551" s="21"/>
      <c r="E1551" s="21">
        <f t="shared" si="1175"/>
        <v>0</v>
      </c>
      <c r="F1551" s="21"/>
      <c r="G1551" s="21"/>
      <c r="H1551" s="22"/>
      <c r="I1551" s="3">
        <f t="shared" si="1151"/>
        <v>0</v>
      </c>
    </row>
    <row r="1552" spans="1:9" s="2" customFormat="1" hidden="1" x14ac:dyDescent="0.2">
      <c r="A1552" s="31" t="s">
        <v>44</v>
      </c>
      <c r="B1552" s="62" t="s">
        <v>45</v>
      </c>
      <c r="C1552" s="24">
        <f t="shared" ref="C1552:H1552" si="1176">SUM(C1556,C1557,C1558)</f>
        <v>0</v>
      </c>
      <c r="D1552" s="24">
        <f t="shared" si="1176"/>
        <v>0</v>
      </c>
      <c r="E1552" s="24">
        <f t="shared" si="1176"/>
        <v>0</v>
      </c>
      <c r="F1552" s="24">
        <f t="shared" si="1176"/>
        <v>0</v>
      </c>
      <c r="G1552" s="24">
        <f t="shared" si="1176"/>
        <v>0</v>
      </c>
      <c r="H1552" s="25">
        <f t="shared" si="1176"/>
        <v>0</v>
      </c>
      <c r="I1552" s="3">
        <f t="shared" si="1151"/>
        <v>0</v>
      </c>
    </row>
    <row r="1553" spans="1:9" s="2" customFormat="1" hidden="1" x14ac:dyDescent="0.2">
      <c r="A1553" s="82" t="s">
        <v>1</v>
      </c>
      <c r="B1553" s="62"/>
      <c r="C1553" s="24"/>
      <c r="D1553" s="24"/>
      <c r="E1553" s="24"/>
      <c r="F1553" s="24"/>
      <c r="G1553" s="24"/>
      <c r="H1553" s="25"/>
      <c r="I1553" s="3">
        <f t="shared" si="1151"/>
        <v>0</v>
      </c>
    </row>
    <row r="1554" spans="1:9" s="2" customFormat="1" hidden="1" x14ac:dyDescent="0.2">
      <c r="A1554" s="32" t="s">
        <v>36</v>
      </c>
      <c r="B1554" s="59"/>
      <c r="C1554" s="24">
        <f t="shared" ref="C1554" si="1177">C1556+C1557+C1558-C1555</f>
        <v>0</v>
      </c>
      <c r="D1554" s="24">
        <f t="shared" ref="D1554:H1554" si="1178">D1556+D1557+D1558-D1555</f>
        <v>0</v>
      </c>
      <c r="E1554" s="24">
        <f t="shared" si="1178"/>
        <v>0</v>
      </c>
      <c r="F1554" s="24">
        <f t="shared" si="1178"/>
        <v>0</v>
      </c>
      <c r="G1554" s="24">
        <f t="shared" si="1178"/>
        <v>0</v>
      </c>
      <c r="H1554" s="25">
        <f t="shared" si="1178"/>
        <v>0</v>
      </c>
      <c r="I1554" s="3">
        <f t="shared" si="1151"/>
        <v>0</v>
      </c>
    </row>
    <row r="1555" spans="1:9" s="2" customFormat="1" hidden="1" x14ac:dyDescent="0.2">
      <c r="A1555" s="32" t="s">
        <v>37</v>
      </c>
      <c r="B1555" s="59"/>
      <c r="C1555" s="24"/>
      <c r="D1555" s="24"/>
      <c r="E1555" s="24">
        <f t="shared" ref="E1555:E1558" si="1179">C1555+D1555</f>
        <v>0</v>
      </c>
      <c r="F1555" s="24"/>
      <c r="G1555" s="24"/>
      <c r="H1555" s="25"/>
      <c r="I1555" s="3">
        <f t="shared" si="1151"/>
        <v>0</v>
      </c>
    </row>
    <row r="1556" spans="1:9" s="2" customFormat="1" hidden="1" x14ac:dyDescent="0.2">
      <c r="A1556" s="20" t="s">
        <v>38</v>
      </c>
      <c r="B1556" s="61" t="s">
        <v>46</v>
      </c>
      <c r="C1556" s="21"/>
      <c r="D1556" s="21"/>
      <c r="E1556" s="21">
        <f t="shared" si="1179"/>
        <v>0</v>
      </c>
      <c r="F1556" s="21"/>
      <c r="G1556" s="21"/>
      <c r="H1556" s="22"/>
      <c r="I1556" s="3">
        <f t="shared" si="1151"/>
        <v>0</v>
      </c>
    </row>
    <row r="1557" spans="1:9" s="2" customFormat="1" hidden="1" x14ac:dyDescent="0.2">
      <c r="A1557" s="20" t="s">
        <v>40</v>
      </c>
      <c r="B1557" s="61" t="s">
        <v>47</v>
      </c>
      <c r="C1557" s="21"/>
      <c r="D1557" s="21"/>
      <c r="E1557" s="21">
        <f t="shared" si="1179"/>
        <v>0</v>
      </c>
      <c r="F1557" s="21"/>
      <c r="G1557" s="21"/>
      <c r="H1557" s="22"/>
      <c r="I1557" s="3">
        <f t="shared" si="1151"/>
        <v>0</v>
      </c>
    </row>
    <row r="1558" spans="1:9" s="2" customFormat="1" hidden="1" x14ac:dyDescent="0.2">
      <c r="A1558" s="20" t="s">
        <v>42</v>
      </c>
      <c r="B1558" s="61" t="s">
        <v>48</v>
      </c>
      <c r="C1558" s="21">
        <v>0</v>
      </c>
      <c r="D1558" s="21"/>
      <c r="E1558" s="21">
        <f t="shared" si="1179"/>
        <v>0</v>
      </c>
      <c r="F1558" s="21"/>
      <c r="G1558" s="21"/>
      <c r="H1558" s="22"/>
      <c r="I1558" s="3">
        <f t="shared" si="1151"/>
        <v>0</v>
      </c>
    </row>
    <row r="1559" spans="1:9" s="2" customFormat="1" hidden="1" x14ac:dyDescent="0.2">
      <c r="A1559" s="31" t="s">
        <v>49</v>
      </c>
      <c r="B1559" s="63" t="s">
        <v>50</v>
      </c>
      <c r="C1559" s="24">
        <v>0</v>
      </c>
      <c r="D1559" s="24">
        <f t="shared" ref="D1559:H1559" si="1180">SUM(D1563,D1564,D1565)</f>
        <v>0</v>
      </c>
      <c r="E1559" s="24">
        <f t="shared" si="1180"/>
        <v>0</v>
      </c>
      <c r="F1559" s="24">
        <f t="shared" si="1180"/>
        <v>0</v>
      </c>
      <c r="G1559" s="24">
        <f t="shared" si="1180"/>
        <v>0</v>
      </c>
      <c r="H1559" s="25">
        <f t="shared" si="1180"/>
        <v>0</v>
      </c>
      <c r="I1559" s="3">
        <f t="shared" si="1151"/>
        <v>0</v>
      </c>
    </row>
    <row r="1560" spans="1:9" s="2" customFormat="1" hidden="1" x14ac:dyDescent="0.2">
      <c r="A1560" s="82" t="s">
        <v>1</v>
      </c>
      <c r="B1560" s="63"/>
      <c r="C1560" s="24"/>
      <c r="D1560" s="24"/>
      <c r="E1560" s="24"/>
      <c r="F1560" s="24"/>
      <c r="G1560" s="24"/>
      <c r="H1560" s="25"/>
      <c r="I1560" s="3">
        <f t="shared" si="1151"/>
        <v>0</v>
      </c>
    </row>
    <row r="1561" spans="1:9" s="2" customFormat="1" hidden="1" x14ac:dyDescent="0.2">
      <c r="A1561" s="32" t="s">
        <v>36</v>
      </c>
      <c r="B1561" s="59"/>
      <c r="C1561" s="24">
        <v>0</v>
      </c>
      <c r="D1561" s="24">
        <f t="shared" ref="D1561:H1561" si="1181">D1563+D1564+D1565-D1562</f>
        <v>0</v>
      </c>
      <c r="E1561" s="24">
        <f t="shared" si="1181"/>
        <v>0</v>
      </c>
      <c r="F1561" s="24">
        <f t="shared" si="1181"/>
        <v>0</v>
      </c>
      <c r="G1561" s="24">
        <f t="shared" si="1181"/>
        <v>0</v>
      </c>
      <c r="H1561" s="25">
        <f t="shared" si="1181"/>
        <v>0</v>
      </c>
      <c r="I1561" s="3">
        <f t="shared" si="1151"/>
        <v>0</v>
      </c>
    </row>
    <row r="1562" spans="1:9" s="2" customFormat="1" hidden="1" x14ac:dyDescent="0.2">
      <c r="A1562" s="32" t="s">
        <v>37</v>
      </c>
      <c r="B1562" s="59"/>
      <c r="C1562" s="24">
        <v>0</v>
      </c>
      <c r="D1562" s="24"/>
      <c r="E1562" s="24">
        <f t="shared" ref="E1562:E1565" si="1182">C1562+D1562</f>
        <v>0</v>
      </c>
      <c r="F1562" s="24"/>
      <c r="G1562" s="24"/>
      <c r="H1562" s="25"/>
      <c r="I1562" s="3">
        <f t="shared" si="1151"/>
        <v>0</v>
      </c>
    </row>
    <row r="1563" spans="1:9" s="2" customFormat="1" hidden="1" x14ac:dyDescent="0.2">
      <c r="A1563" s="20" t="s">
        <v>38</v>
      </c>
      <c r="B1563" s="61" t="s">
        <v>51</v>
      </c>
      <c r="C1563" s="21">
        <v>0</v>
      </c>
      <c r="D1563" s="21"/>
      <c r="E1563" s="21">
        <f t="shared" si="1182"/>
        <v>0</v>
      </c>
      <c r="F1563" s="21"/>
      <c r="G1563" s="21"/>
      <c r="H1563" s="22"/>
      <c r="I1563" s="3">
        <f t="shared" si="1151"/>
        <v>0</v>
      </c>
    </row>
    <row r="1564" spans="1:9" s="2" customFormat="1" hidden="1" x14ac:dyDescent="0.2">
      <c r="A1564" s="20" t="s">
        <v>40</v>
      </c>
      <c r="B1564" s="61" t="s">
        <v>52</v>
      </c>
      <c r="C1564" s="21">
        <v>0</v>
      </c>
      <c r="D1564" s="21"/>
      <c r="E1564" s="21">
        <f t="shared" si="1182"/>
        <v>0</v>
      </c>
      <c r="F1564" s="21"/>
      <c r="G1564" s="21"/>
      <c r="H1564" s="22"/>
      <c r="I1564" s="3">
        <f t="shared" si="1151"/>
        <v>0</v>
      </c>
    </row>
    <row r="1565" spans="1:9" s="2" customFormat="1" hidden="1" x14ac:dyDescent="0.2">
      <c r="A1565" s="20" t="s">
        <v>42</v>
      </c>
      <c r="B1565" s="61" t="s">
        <v>53</v>
      </c>
      <c r="C1565" s="21">
        <v>0</v>
      </c>
      <c r="D1565" s="21"/>
      <c r="E1565" s="21">
        <f t="shared" si="1182"/>
        <v>0</v>
      </c>
      <c r="F1565" s="21"/>
      <c r="G1565" s="21"/>
      <c r="H1565" s="22"/>
      <c r="I1565" s="3">
        <f t="shared" si="1151"/>
        <v>0</v>
      </c>
    </row>
    <row r="1566" spans="1:9" s="2" customFormat="1" hidden="1" x14ac:dyDescent="0.2">
      <c r="A1566" s="83"/>
      <c r="B1566" s="95"/>
      <c r="C1566" s="21"/>
      <c r="D1566" s="21"/>
      <c r="E1566" s="21"/>
      <c r="F1566" s="21"/>
      <c r="G1566" s="21"/>
      <c r="H1566" s="22"/>
      <c r="I1566" s="3">
        <f t="shared" si="1151"/>
        <v>0</v>
      </c>
    </row>
    <row r="1567" spans="1:9" s="2" customFormat="1" hidden="1" x14ac:dyDescent="0.2">
      <c r="A1567" s="26" t="s">
        <v>54</v>
      </c>
      <c r="B1567" s="63" t="s">
        <v>55</v>
      </c>
      <c r="C1567" s="24">
        <v>0</v>
      </c>
      <c r="D1567" s="24"/>
      <c r="E1567" s="24">
        <f>C1567+D1567</f>
        <v>0</v>
      </c>
      <c r="F1567" s="24"/>
      <c r="G1567" s="24"/>
      <c r="H1567" s="25"/>
      <c r="I1567" s="3">
        <f t="shared" si="1151"/>
        <v>0</v>
      </c>
    </row>
    <row r="1568" spans="1:9" s="2" customFormat="1" hidden="1" x14ac:dyDescent="0.2">
      <c r="A1568" s="83"/>
      <c r="B1568" s="95"/>
      <c r="C1568" s="21"/>
      <c r="D1568" s="21"/>
      <c r="E1568" s="21"/>
      <c r="F1568" s="21"/>
      <c r="G1568" s="21"/>
      <c r="H1568" s="22"/>
      <c r="I1568" s="3">
        <f t="shared" si="1151"/>
        <v>0</v>
      </c>
    </row>
    <row r="1569" spans="1:9" s="2" customFormat="1" hidden="1" x14ac:dyDescent="0.2">
      <c r="A1569" s="26" t="s">
        <v>56</v>
      </c>
      <c r="B1569" s="63"/>
      <c r="C1569" s="24">
        <v>0</v>
      </c>
      <c r="D1569" s="24">
        <f t="shared" ref="D1569:H1569" si="1183">D1519-D1540</f>
        <v>0</v>
      </c>
      <c r="E1569" s="24">
        <f t="shared" si="1183"/>
        <v>0</v>
      </c>
      <c r="F1569" s="24">
        <f t="shared" si="1183"/>
        <v>0</v>
      </c>
      <c r="G1569" s="24">
        <f t="shared" si="1183"/>
        <v>0</v>
      </c>
      <c r="H1569" s="25">
        <f t="shared" si="1183"/>
        <v>0</v>
      </c>
      <c r="I1569" s="3">
        <f t="shared" si="1151"/>
        <v>0</v>
      </c>
    </row>
    <row r="1570" spans="1:9" s="2" customFormat="1" hidden="1" x14ac:dyDescent="0.2">
      <c r="A1570" s="81"/>
      <c r="B1570" s="95"/>
      <c r="C1570" s="21"/>
      <c r="D1570" s="21"/>
      <c r="E1570" s="21"/>
      <c r="F1570" s="21"/>
      <c r="G1570" s="21"/>
      <c r="H1570" s="22"/>
      <c r="I1570" s="3">
        <f t="shared" si="1151"/>
        <v>0</v>
      </c>
    </row>
    <row r="1571" spans="1:9" s="6" customFormat="1" hidden="1" x14ac:dyDescent="0.2">
      <c r="A1571" s="28" t="s">
        <v>95</v>
      </c>
      <c r="B1571" s="54" t="s">
        <v>29</v>
      </c>
      <c r="C1571" s="29">
        <f t="shared" ref="C1571" si="1184">C1601</f>
        <v>0</v>
      </c>
      <c r="D1571" s="29">
        <f t="shared" ref="D1571:H1571" si="1185">D1601</f>
        <v>0</v>
      </c>
      <c r="E1571" s="29">
        <f t="shared" si="1185"/>
        <v>0</v>
      </c>
      <c r="F1571" s="29">
        <f t="shared" si="1185"/>
        <v>0</v>
      </c>
      <c r="G1571" s="29">
        <f t="shared" si="1185"/>
        <v>0</v>
      </c>
      <c r="H1571" s="30">
        <f t="shared" si="1185"/>
        <v>0</v>
      </c>
      <c r="I1571" s="3">
        <f t="shared" si="1151"/>
        <v>0</v>
      </c>
    </row>
    <row r="1572" spans="1:9" s="2" customFormat="1" hidden="1" x14ac:dyDescent="0.2">
      <c r="A1572" s="33" t="s">
        <v>80</v>
      </c>
      <c r="B1572" s="64"/>
      <c r="C1572" s="34">
        <f t="shared" ref="C1572" si="1186">SUM(C1573,C1576,C1599)</f>
        <v>0</v>
      </c>
      <c r="D1572" s="34">
        <f t="shared" ref="D1572:H1572" si="1187">SUM(D1573,D1576,D1599)</f>
        <v>0</v>
      </c>
      <c r="E1572" s="34">
        <f t="shared" si="1187"/>
        <v>0</v>
      </c>
      <c r="F1572" s="34">
        <f t="shared" si="1187"/>
        <v>0</v>
      </c>
      <c r="G1572" s="34">
        <f t="shared" si="1187"/>
        <v>0</v>
      </c>
      <c r="H1572" s="35">
        <f t="shared" si="1187"/>
        <v>0</v>
      </c>
      <c r="I1572" s="3">
        <f t="shared" si="1151"/>
        <v>0</v>
      </c>
    </row>
    <row r="1573" spans="1:9" s="2" customFormat="1" hidden="1" x14ac:dyDescent="0.2">
      <c r="A1573" s="31" t="s">
        <v>30</v>
      </c>
      <c r="B1573" s="55">
        <v>20</v>
      </c>
      <c r="C1573" s="24">
        <f t="shared" ref="C1573:H1573" si="1188">SUM(C1574)</f>
        <v>0</v>
      </c>
      <c r="D1573" s="24">
        <f t="shared" si="1188"/>
        <v>0</v>
      </c>
      <c r="E1573" s="24">
        <f t="shared" si="1188"/>
        <v>0</v>
      </c>
      <c r="F1573" s="24">
        <f t="shared" si="1188"/>
        <v>0</v>
      </c>
      <c r="G1573" s="24">
        <f t="shared" si="1188"/>
        <v>0</v>
      </c>
      <c r="H1573" s="25">
        <f t="shared" si="1188"/>
        <v>0</v>
      </c>
      <c r="I1573" s="3">
        <f t="shared" si="1151"/>
        <v>0</v>
      </c>
    </row>
    <row r="1574" spans="1:9" s="2" customFormat="1" hidden="1" x14ac:dyDescent="0.2">
      <c r="A1574" s="27" t="s">
        <v>31</v>
      </c>
      <c r="B1574" s="56" t="s">
        <v>32</v>
      </c>
      <c r="C1574" s="21">
        <f>C1624</f>
        <v>0</v>
      </c>
      <c r="D1574" s="21">
        <f>D1624</f>
        <v>0</v>
      </c>
      <c r="E1574" s="21">
        <f>C1574+D1574</f>
        <v>0</v>
      </c>
      <c r="F1574" s="21">
        <f t="shared" ref="F1574:H1574" si="1189">F1624</f>
        <v>0</v>
      </c>
      <c r="G1574" s="21">
        <f t="shared" si="1189"/>
        <v>0</v>
      </c>
      <c r="H1574" s="22">
        <f t="shared" si="1189"/>
        <v>0</v>
      </c>
      <c r="I1574" s="3">
        <f t="shared" si="1151"/>
        <v>0</v>
      </c>
    </row>
    <row r="1575" spans="1:9" s="2" customFormat="1" hidden="1" x14ac:dyDescent="0.2">
      <c r="A1575" s="27"/>
      <c r="B1575" s="51"/>
      <c r="C1575" s="21"/>
      <c r="D1575" s="21"/>
      <c r="E1575" s="21"/>
      <c r="F1575" s="21"/>
      <c r="G1575" s="21"/>
      <c r="H1575" s="22"/>
      <c r="I1575" s="3">
        <f t="shared" ref="I1575:I1638" si="1190">SUM(E1575:H1575)</f>
        <v>0</v>
      </c>
    </row>
    <row r="1576" spans="1:9" s="2" customFormat="1" ht="25.5" hidden="1" x14ac:dyDescent="0.2">
      <c r="A1576" s="110" t="s">
        <v>112</v>
      </c>
      <c r="B1576" s="57">
        <v>60</v>
      </c>
      <c r="C1576" s="24">
        <f t="shared" ref="C1576" si="1191">SUM(C1577,C1584,C1591)</f>
        <v>0</v>
      </c>
      <c r="D1576" s="24">
        <f t="shared" ref="D1576:H1576" si="1192">SUM(D1577,D1584,D1591)</f>
        <v>0</v>
      </c>
      <c r="E1576" s="24">
        <f t="shared" si="1192"/>
        <v>0</v>
      </c>
      <c r="F1576" s="24">
        <f t="shared" si="1192"/>
        <v>0</v>
      </c>
      <c r="G1576" s="24">
        <f t="shared" si="1192"/>
        <v>0</v>
      </c>
      <c r="H1576" s="25">
        <f t="shared" si="1192"/>
        <v>0</v>
      </c>
      <c r="I1576" s="3">
        <f t="shared" si="1190"/>
        <v>0</v>
      </c>
    </row>
    <row r="1577" spans="1:9" s="2" customFormat="1" ht="25.5" hidden="1" x14ac:dyDescent="0.2">
      <c r="A1577" s="31" t="s">
        <v>113</v>
      </c>
      <c r="B1577" s="58" t="s">
        <v>118</v>
      </c>
      <c r="C1577" s="24">
        <f t="shared" ref="C1577" si="1193">SUM(C1581,C1582,C1583)</f>
        <v>0</v>
      </c>
      <c r="D1577" s="24">
        <f t="shared" ref="D1577:H1577" si="1194">SUM(D1581,D1582,D1583)</f>
        <v>0</v>
      </c>
      <c r="E1577" s="24">
        <f t="shared" si="1194"/>
        <v>0</v>
      </c>
      <c r="F1577" s="24">
        <f t="shared" si="1194"/>
        <v>0</v>
      </c>
      <c r="G1577" s="24">
        <f t="shared" si="1194"/>
        <v>0</v>
      </c>
      <c r="H1577" s="25">
        <f t="shared" si="1194"/>
        <v>0</v>
      </c>
      <c r="I1577" s="3">
        <f t="shared" si="1190"/>
        <v>0</v>
      </c>
    </row>
    <row r="1578" spans="1:9" s="2" customFormat="1" hidden="1" x14ac:dyDescent="0.2">
      <c r="A1578" s="32" t="s">
        <v>1</v>
      </c>
      <c r="B1578" s="59"/>
      <c r="C1578" s="24"/>
      <c r="D1578" s="24"/>
      <c r="E1578" s="24"/>
      <c r="F1578" s="24"/>
      <c r="G1578" s="24"/>
      <c r="H1578" s="25"/>
      <c r="I1578" s="3">
        <f t="shared" si="1190"/>
        <v>0</v>
      </c>
    </row>
    <row r="1579" spans="1:9" s="2" customFormat="1" hidden="1" x14ac:dyDescent="0.2">
      <c r="A1579" s="32" t="s">
        <v>36</v>
      </c>
      <c r="B1579" s="59"/>
      <c r="C1579" s="24">
        <f t="shared" ref="C1579" si="1195">C1581+C1582+C1583-C1580</f>
        <v>0</v>
      </c>
      <c r="D1579" s="24">
        <f t="shared" ref="D1579:H1579" si="1196">D1581+D1582+D1583-D1580</f>
        <v>0</v>
      </c>
      <c r="E1579" s="24">
        <f t="shared" si="1196"/>
        <v>0</v>
      </c>
      <c r="F1579" s="24">
        <f t="shared" si="1196"/>
        <v>0</v>
      </c>
      <c r="G1579" s="24">
        <f t="shared" si="1196"/>
        <v>0</v>
      </c>
      <c r="H1579" s="25">
        <f t="shared" si="1196"/>
        <v>0</v>
      </c>
      <c r="I1579" s="3">
        <f t="shared" si="1190"/>
        <v>0</v>
      </c>
    </row>
    <row r="1580" spans="1:9" s="2" customFormat="1" hidden="1" x14ac:dyDescent="0.2">
      <c r="A1580" s="32" t="s">
        <v>37</v>
      </c>
      <c r="B1580" s="59"/>
      <c r="C1580" s="24">
        <f t="shared" ref="C1580" si="1197">C1630</f>
        <v>0</v>
      </c>
      <c r="D1580" s="24">
        <f t="shared" ref="D1580:E1580" si="1198">D1630</f>
        <v>0</v>
      </c>
      <c r="E1580" s="24">
        <f t="shared" si="1198"/>
        <v>0</v>
      </c>
      <c r="F1580" s="24">
        <f>F1630</f>
        <v>0</v>
      </c>
      <c r="G1580" s="24">
        <f t="shared" ref="G1580:H1580" si="1199">G1630</f>
        <v>0</v>
      </c>
      <c r="H1580" s="25">
        <f t="shared" si="1199"/>
        <v>0</v>
      </c>
      <c r="I1580" s="3">
        <f t="shared" si="1190"/>
        <v>0</v>
      </c>
    </row>
    <row r="1581" spans="1:9" s="2" customFormat="1" hidden="1" x14ac:dyDescent="0.2">
      <c r="A1581" s="20" t="s">
        <v>114</v>
      </c>
      <c r="B1581" s="60" t="s">
        <v>115</v>
      </c>
      <c r="C1581" s="21">
        <f t="shared" ref="C1581" si="1200">C1631</f>
        <v>0</v>
      </c>
      <c r="D1581" s="21">
        <f t="shared" ref="D1581" si="1201">D1631</f>
        <v>0</v>
      </c>
      <c r="E1581" s="21">
        <f t="shared" ref="E1581:E1583" si="1202">C1581+D1581</f>
        <v>0</v>
      </c>
      <c r="F1581" s="21">
        <f t="shared" ref="F1581:H1581" si="1203">F1631</f>
        <v>0</v>
      </c>
      <c r="G1581" s="21">
        <f t="shared" si="1203"/>
        <v>0</v>
      </c>
      <c r="H1581" s="22">
        <f t="shared" si="1203"/>
        <v>0</v>
      </c>
      <c r="I1581" s="3">
        <f t="shared" si="1190"/>
        <v>0</v>
      </c>
    </row>
    <row r="1582" spans="1:9" s="2" customFormat="1" hidden="1" x14ac:dyDescent="0.2">
      <c r="A1582" s="20" t="s">
        <v>106</v>
      </c>
      <c r="B1582" s="60" t="s">
        <v>116</v>
      </c>
      <c r="C1582" s="21">
        <f t="shared" ref="C1582" si="1204">C1632</f>
        <v>0</v>
      </c>
      <c r="D1582" s="21">
        <f t="shared" ref="D1582" si="1205">D1632</f>
        <v>0</v>
      </c>
      <c r="E1582" s="21">
        <f t="shared" si="1202"/>
        <v>0</v>
      </c>
      <c r="F1582" s="21">
        <f t="shared" ref="F1582:H1582" si="1206">F1632</f>
        <v>0</v>
      </c>
      <c r="G1582" s="21">
        <f t="shared" si="1206"/>
        <v>0</v>
      </c>
      <c r="H1582" s="22">
        <f t="shared" si="1206"/>
        <v>0</v>
      </c>
      <c r="I1582" s="3">
        <f t="shared" si="1190"/>
        <v>0</v>
      </c>
    </row>
    <row r="1583" spans="1:9" s="2" customFormat="1" hidden="1" x14ac:dyDescent="0.2">
      <c r="A1583" s="20" t="s">
        <v>108</v>
      </c>
      <c r="B1583" s="61" t="s">
        <v>117</v>
      </c>
      <c r="C1583" s="21">
        <f t="shared" ref="C1583" si="1207">C1633</f>
        <v>0</v>
      </c>
      <c r="D1583" s="21">
        <f t="shared" ref="D1583" si="1208">D1633</f>
        <v>0</v>
      </c>
      <c r="E1583" s="21">
        <f t="shared" si="1202"/>
        <v>0</v>
      </c>
      <c r="F1583" s="21">
        <f t="shared" ref="F1583:H1583" si="1209">F1633</f>
        <v>0</v>
      </c>
      <c r="G1583" s="21">
        <f t="shared" si="1209"/>
        <v>0</v>
      </c>
      <c r="H1583" s="22">
        <f t="shared" si="1209"/>
        <v>0</v>
      </c>
      <c r="I1583" s="3">
        <f t="shared" si="1190"/>
        <v>0</v>
      </c>
    </row>
    <row r="1584" spans="1:9" s="2" customFormat="1" hidden="1" x14ac:dyDescent="0.2">
      <c r="A1584" s="31" t="s">
        <v>44</v>
      </c>
      <c r="B1584" s="62" t="s">
        <v>45</v>
      </c>
      <c r="C1584" s="24">
        <v>0</v>
      </c>
      <c r="D1584" s="24">
        <f t="shared" ref="D1584:H1584" si="1210">SUM(D1588,D1589,D1590)</f>
        <v>0</v>
      </c>
      <c r="E1584" s="24">
        <f t="shared" si="1210"/>
        <v>0</v>
      </c>
      <c r="F1584" s="24">
        <f t="shared" si="1210"/>
        <v>0</v>
      </c>
      <c r="G1584" s="24">
        <f t="shared" si="1210"/>
        <v>0</v>
      </c>
      <c r="H1584" s="25">
        <f t="shared" si="1210"/>
        <v>0</v>
      </c>
      <c r="I1584" s="3">
        <f t="shared" si="1190"/>
        <v>0</v>
      </c>
    </row>
    <row r="1585" spans="1:9" s="2" customFormat="1" hidden="1" x14ac:dyDescent="0.2">
      <c r="A1585" s="82" t="s">
        <v>1</v>
      </c>
      <c r="B1585" s="62"/>
      <c r="C1585" s="24"/>
      <c r="D1585" s="24"/>
      <c r="E1585" s="24"/>
      <c r="F1585" s="24"/>
      <c r="G1585" s="24"/>
      <c r="H1585" s="25"/>
      <c r="I1585" s="3">
        <f t="shared" si="1190"/>
        <v>0</v>
      </c>
    </row>
    <row r="1586" spans="1:9" s="2" customFormat="1" hidden="1" x14ac:dyDescent="0.2">
      <c r="A1586" s="32" t="s">
        <v>36</v>
      </c>
      <c r="B1586" s="59"/>
      <c r="C1586" s="24">
        <v>0</v>
      </c>
      <c r="D1586" s="24">
        <f t="shared" ref="D1586:H1586" si="1211">D1588+D1589+D1590-D1587</f>
        <v>0</v>
      </c>
      <c r="E1586" s="24">
        <f t="shared" si="1211"/>
        <v>0</v>
      </c>
      <c r="F1586" s="24">
        <f t="shared" si="1211"/>
        <v>0</v>
      </c>
      <c r="G1586" s="24">
        <f t="shared" si="1211"/>
        <v>0</v>
      </c>
      <c r="H1586" s="25">
        <f t="shared" si="1211"/>
        <v>0</v>
      </c>
      <c r="I1586" s="3">
        <f t="shared" si="1190"/>
        <v>0</v>
      </c>
    </row>
    <row r="1587" spans="1:9" s="2" customFormat="1" hidden="1" x14ac:dyDescent="0.2">
      <c r="A1587" s="32" t="s">
        <v>37</v>
      </c>
      <c r="B1587" s="59"/>
      <c r="C1587" s="24">
        <v>0</v>
      </c>
      <c r="D1587" s="24">
        <f t="shared" ref="D1587:H1587" si="1212">D1637</f>
        <v>0</v>
      </c>
      <c r="E1587" s="24">
        <f t="shared" si="1212"/>
        <v>0</v>
      </c>
      <c r="F1587" s="24">
        <f t="shared" si="1212"/>
        <v>0</v>
      </c>
      <c r="G1587" s="24">
        <f t="shared" si="1212"/>
        <v>0</v>
      </c>
      <c r="H1587" s="25">
        <f t="shared" si="1212"/>
        <v>0</v>
      </c>
      <c r="I1587" s="3">
        <f t="shared" si="1190"/>
        <v>0</v>
      </c>
    </row>
    <row r="1588" spans="1:9" s="2" customFormat="1" hidden="1" x14ac:dyDescent="0.2">
      <c r="A1588" s="20" t="s">
        <v>38</v>
      </c>
      <c r="B1588" s="61" t="s">
        <v>46</v>
      </c>
      <c r="C1588" s="21">
        <v>0</v>
      </c>
      <c r="D1588" s="21">
        <f t="shared" ref="D1588" si="1213">D1638</f>
        <v>0</v>
      </c>
      <c r="E1588" s="21">
        <f t="shared" ref="E1588:E1590" si="1214">C1588+D1588</f>
        <v>0</v>
      </c>
      <c r="F1588" s="21">
        <f t="shared" ref="F1588:H1588" si="1215">F1638</f>
        <v>0</v>
      </c>
      <c r="G1588" s="21">
        <f t="shared" si="1215"/>
        <v>0</v>
      </c>
      <c r="H1588" s="22">
        <f t="shared" si="1215"/>
        <v>0</v>
      </c>
      <c r="I1588" s="3">
        <f t="shared" si="1190"/>
        <v>0</v>
      </c>
    </row>
    <row r="1589" spans="1:9" s="2" customFormat="1" hidden="1" x14ac:dyDescent="0.2">
      <c r="A1589" s="20" t="s">
        <v>40</v>
      </c>
      <c r="B1589" s="61" t="s">
        <v>47</v>
      </c>
      <c r="C1589" s="21">
        <v>0</v>
      </c>
      <c r="D1589" s="21">
        <f t="shared" ref="D1589" si="1216">D1639</f>
        <v>0</v>
      </c>
      <c r="E1589" s="21">
        <f t="shared" si="1214"/>
        <v>0</v>
      </c>
      <c r="F1589" s="21">
        <f t="shared" ref="F1589:H1589" si="1217">F1639</f>
        <v>0</v>
      </c>
      <c r="G1589" s="21">
        <f t="shared" si="1217"/>
        <v>0</v>
      </c>
      <c r="H1589" s="22">
        <f t="shared" si="1217"/>
        <v>0</v>
      </c>
      <c r="I1589" s="3">
        <f t="shared" si="1190"/>
        <v>0</v>
      </c>
    </row>
    <row r="1590" spans="1:9" s="2" customFormat="1" hidden="1" x14ac:dyDescent="0.2">
      <c r="A1590" s="20" t="s">
        <v>42</v>
      </c>
      <c r="B1590" s="61" t="s">
        <v>48</v>
      </c>
      <c r="C1590" s="21">
        <v>0</v>
      </c>
      <c r="D1590" s="21">
        <f t="shared" ref="D1590" si="1218">D1640</f>
        <v>0</v>
      </c>
      <c r="E1590" s="21">
        <f t="shared" si="1214"/>
        <v>0</v>
      </c>
      <c r="F1590" s="21">
        <f t="shared" ref="F1590:H1590" si="1219">F1640</f>
        <v>0</v>
      </c>
      <c r="G1590" s="21">
        <f t="shared" si="1219"/>
        <v>0</v>
      </c>
      <c r="H1590" s="22">
        <f t="shared" si="1219"/>
        <v>0</v>
      </c>
      <c r="I1590" s="3">
        <f t="shared" si="1190"/>
        <v>0</v>
      </c>
    </row>
    <row r="1591" spans="1:9" s="2" customFormat="1" hidden="1" x14ac:dyDescent="0.2">
      <c r="A1591" s="31" t="s">
        <v>49</v>
      </c>
      <c r="B1591" s="63" t="s">
        <v>50</v>
      </c>
      <c r="C1591" s="24">
        <v>0</v>
      </c>
      <c r="D1591" s="24">
        <f t="shared" ref="D1591:H1591" si="1220">SUM(D1595,D1596,D1597)</f>
        <v>0</v>
      </c>
      <c r="E1591" s="24">
        <f t="shared" si="1220"/>
        <v>0</v>
      </c>
      <c r="F1591" s="24">
        <f t="shared" si="1220"/>
        <v>0</v>
      </c>
      <c r="G1591" s="24">
        <f t="shared" si="1220"/>
        <v>0</v>
      </c>
      <c r="H1591" s="25">
        <f t="shared" si="1220"/>
        <v>0</v>
      </c>
      <c r="I1591" s="3">
        <f t="shared" si="1190"/>
        <v>0</v>
      </c>
    </row>
    <row r="1592" spans="1:9" s="2" customFormat="1" hidden="1" x14ac:dyDescent="0.2">
      <c r="A1592" s="82" t="s">
        <v>1</v>
      </c>
      <c r="B1592" s="63"/>
      <c r="C1592" s="24"/>
      <c r="D1592" s="24"/>
      <c r="E1592" s="24"/>
      <c r="F1592" s="24"/>
      <c r="G1592" s="24"/>
      <c r="H1592" s="25"/>
      <c r="I1592" s="3">
        <f t="shared" si="1190"/>
        <v>0</v>
      </c>
    </row>
    <row r="1593" spans="1:9" s="2" customFormat="1" hidden="1" x14ac:dyDescent="0.2">
      <c r="A1593" s="32" t="s">
        <v>36</v>
      </c>
      <c r="B1593" s="59"/>
      <c r="C1593" s="24">
        <v>0</v>
      </c>
      <c r="D1593" s="24">
        <f t="shared" ref="D1593:H1593" si="1221">D1595+D1596+D1597-D1594</f>
        <v>0</v>
      </c>
      <c r="E1593" s="24">
        <f t="shared" si="1221"/>
        <v>0</v>
      </c>
      <c r="F1593" s="24">
        <f t="shared" si="1221"/>
        <v>0</v>
      </c>
      <c r="G1593" s="24">
        <f t="shared" si="1221"/>
        <v>0</v>
      </c>
      <c r="H1593" s="25">
        <f t="shared" si="1221"/>
        <v>0</v>
      </c>
      <c r="I1593" s="3">
        <f t="shared" si="1190"/>
        <v>0</v>
      </c>
    </row>
    <row r="1594" spans="1:9" s="2" customFormat="1" hidden="1" x14ac:dyDescent="0.2">
      <c r="A1594" s="32" t="s">
        <v>37</v>
      </c>
      <c r="B1594" s="59"/>
      <c r="C1594" s="24">
        <v>0</v>
      </c>
      <c r="D1594" s="24">
        <f t="shared" ref="D1594:H1594" si="1222">D1644</f>
        <v>0</v>
      </c>
      <c r="E1594" s="24">
        <f t="shared" si="1222"/>
        <v>0</v>
      </c>
      <c r="F1594" s="24">
        <f t="shared" si="1222"/>
        <v>0</v>
      </c>
      <c r="G1594" s="24">
        <f t="shared" si="1222"/>
        <v>0</v>
      </c>
      <c r="H1594" s="25">
        <f t="shared" si="1222"/>
        <v>0</v>
      </c>
      <c r="I1594" s="3">
        <f t="shared" si="1190"/>
        <v>0</v>
      </c>
    </row>
    <row r="1595" spans="1:9" s="2" customFormat="1" hidden="1" x14ac:dyDescent="0.2">
      <c r="A1595" s="20" t="s">
        <v>38</v>
      </c>
      <c r="B1595" s="61" t="s">
        <v>51</v>
      </c>
      <c r="C1595" s="21">
        <v>0</v>
      </c>
      <c r="D1595" s="21">
        <f t="shared" ref="D1595" si="1223">D1645</f>
        <v>0</v>
      </c>
      <c r="E1595" s="21">
        <f t="shared" ref="E1595:E1597" si="1224">C1595+D1595</f>
        <v>0</v>
      </c>
      <c r="F1595" s="21">
        <f t="shared" ref="F1595:H1595" si="1225">F1645</f>
        <v>0</v>
      </c>
      <c r="G1595" s="21">
        <f t="shared" si="1225"/>
        <v>0</v>
      </c>
      <c r="H1595" s="22">
        <f t="shared" si="1225"/>
        <v>0</v>
      </c>
      <c r="I1595" s="3">
        <f t="shared" si="1190"/>
        <v>0</v>
      </c>
    </row>
    <row r="1596" spans="1:9" s="2" customFormat="1" hidden="1" x14ac:dyDescent="0.2">
      <c r="A1596" s="20" t="s">
        <v>40</v>
      </c>
      <c r="B1596" s="61" t="s">
        <v>52</v>
      </c>
      <c r="C1596" s="21">
        <v>0</v>
      </c>
      <c r="D1596" s="21">
        <f t="shared" ref="D1596" si="1226">D1646</f>
        <v>0</v>
      </c>
      <c r="E1596" s="21">
        <f t="shared" si="1224"/>
        <v>0</v>
      </c>
      <c r="F1596" s="21">
        <f t="shared" ref="F1596:H1596" si="1227">F1646</f>
        <v>0</v>
      </c>
      <c r="G1596" s="21">
        <f t="shared" si="1227"/>
        <v>0</v>
      </c>
      <c r="H1596" s="22">
        <f t="shared" si="1227"/>
        <v>0</v>
      </c>
      <c r="I1596" s="3">
        <f t="shared" si="1190"/>
        <v>0</v>
      </c>
    </row>
    <row r="1597" spans="1:9" s="2" customFormat="1" hidden="1" x14ac:dyDescent="0.2">
      <c r="A1597" s="20" t="s">
        <v>42</v>
      </c>
      <c r="B1597" s="61" t="s">
        <v>53</v>
      </c>
      <c r="C1597" s="21">
        <v>0</v>
      </c>
      <c r="D1597" s="21">
        <f t="shared" ref="D1597" si="1228">D1647</f>
        <v>0</v>
      </c>
      <c r="E1597" s="21">
        <f t="shared" si="1224"/>
        <v>0</v>
      </c>
      <c r="F1597" s="21">
        <f t="shared" ref="F1597:H1597" si="1229">F1647</f>
        <v>0</v>
      </c>
      <c r="G1597" s="21">
        <f t="shared" si="1229"/>
        <v>0</v>
      </c>
      <c r="H1597" s="22">
        <f t="shared" si="1229"/>
        <v>0</v>
      </c>
      <c r="I1597" s="3">
        <f t="shared" si="1190"/>
        <v>0</v>
      </c>
    </row>
    <row r="1598" spans="1:9" s="2" customFormat="1" hidden="1" x14ac:dyDescent="0.2">
      <c r="A1598" s="83"/>
      <c r="B1598" s="95"/>
      <c r="C1598" s="21"/>
      <c r="D1598" s="21"/>
      <c r="E1598" s="21"/>
      <c r="F1598" s="21"/>
      <c r="G1598" s="21"/>
      <c r="H1598" s="22"/>
      <c r="I1598" s="3">
        <f t="shared" si="1190"/>
        <v>0</v>
      </c>
    </row>
    <row r="1599" spans="1:9" s="2" customFormat="1" hidden="1" x14ac:dyDescent="0.2">
      <c r="A1599" s="26" t="s">
        <v>54</v>
      </c>
      <c r="B1599" s="63" t="s">
        <v>55</v>
      </c>
      <c r="C1599" s="24">
        <v>0</v>
      </c>
      <c r="D1599" s="24">
        <f t="shared" ref="D1599" si="1230">D1649</f>
        <v>0</v>
      </c>
      <c r="E1599" s="24">
        <f>C1599+D1599</f>
        <v>0</v>
      </c>
      <c r="F1599" s="24">
        <f t="shared" ref="F1599:H1599" si="1231">F1649</f>
        <v>0</v>
      </c>
      <c r="G1599" s="24">
        <f t="shared" si="1231"/>
        <v>0</v>
      </c>
      <c r="H1599" s="25">
        <f t="shared" si="1231"/>
        <v>0</v>
      </c>
      <c r="I1599" s="3">
        <f t="shared" si="1190"/>
        <v>0</v>
      </c>
    </row>
    <row r="1600" spans="1:9" s="2" customFormat="1" hidden="1" x14ac:dyDescent="0.2">
      <c r="A1600" s="81"/>
      <c r="B1600" s="95"/>
      <c r="C1600" s="21"/>
      <c r="D1600" s="21"/>
      <c r="E1600" s="21"/>
      <c r="F1600" s="21"/>
      <c r="G1600" s="21"/>
      <c r="H1600" s="22"/>
      <c r="I1600" s="3">
        <f t="shared" si="1190"/>
        <v>0</v>
      </c>
    </row>
    <row r="1601" spans="1:9" s="6" customFormat="1" ht="25.5" hidden="1" x14ac:dyDescent="0.2">
      <c r="A1601" s="77" t="s">
        <v>71</v>
      </c>
      <c r="B1601" s="78"/>
      <c r="C1601" s="79">
        <f t="shared" ref="C1601:H1601" si="1232">C1602</f>
        <v>0</v>
      </c>
      <c r="D1601" s="79">
        <f t="shared" si="1232"/>
        <v>0</v>
      </c>
      <c r="E1601" s="79">
        <f t="shared" si="1232"/>
        <v>0</v>
      </c>
      <c r="F1601" s="79">
        <f t="shared" si="1232"/>
        <v>0</v>
      </c>
      <c r="G1601" s="79">
        <f t="shared" si="1232"/>
        <v>0</v>
      </c>
      <c r="H1601" s="80">
        <f t="shared" si="1232"/>
        <v>0</v>
      </c>
      <c r="I1601" s="3">
        <f t="shared" si="1190"/>
        <v>0</v>
      </c>
    </row>
    <row r="1602" spans="1:9" s="40" customFormat="1" hidden="1" x14ac:dyDescent="0.2">
      <c r="A1602" s="36" t="s">
        <v>61</v>
      </c>
      <c r="B1602" s="65"/>
      <c r="C1602" s="37">
        <f t="shared" ref="C1602" si="1233">SUM(C1603,C1604,C1605,C1609)</f>
        <v>0</v>
      </c>
      <c r="D1602" s="37">
        <f t="shared" ref="D1602:H1602" si="1234">SUM(D1603,D1604,D1605,D1609)</f>
        <v>0</v>
      </c>
      <c r="E1602" s="37">
        <f t="shared" si="1234"/>
        <v>0</v>
      </c>
      <c r="F1602" s="37">
        <f t="shared" si="1234"/>
        <v>0</v>
      </c>
      <c r="G1602" s="37">
        <f t="shared" si="1234"/>
        <v>0</v>
      </c>
      <c r="H1602" s="38">
        <f t="shared" si="1234"/>
        <v>0</v>
      </c>
      <c r="I1602" s="3">
        <f t="shared" si="1190"/>
        <v>0</v>
      </c>
    </row>
    <row r="1603" spans="1:9" s="2" customFormat="1" hidden="1" x14ac:dyDescent="0.2">
      <c r="A1603" s="20" t="s">
        <v>6</v>
      </c>
      <c r="B1603" s="48"/>
      <c r="C1603" s="21"/>
      <c r="D1603" s="21"/>
      <c r="E1603" s="21">
        <f>SUM(C1603,D1603)</f>
        <v>0</v>
      </c>
      <c r="F1603" s="21"/>
      <c r="G1603" s="21"/>
      <c r="H1603" s="22"/>
      <c r="I1603" s="3">
        <f t="shared" si="1190"/>
        <v>0</v>
      </c>
    </row>
    <row r="1604" spans="1:9" s="2" customFormat="1" hidden="1" x14ac:dyDescent="0.2">
      <c r="A1604" s="20" t="s">
        <v>7</v>
      </c>
      <c r="B1604" s="94"/>
      <c r="C1604" s="21">
        <v>0</v>
      </c>
      <c r="D1604" s="21"/>
      <c r="E1604" s="21">
        <f t="shared" ref="E1604" si="1235">SUM(C1604,D1604)</f>
        <v>0</v>
      </c>
      <c r="F1604" s="21"/>
      <c r="G1604" s="21"/>
      <c r="H1604" s="22"/>
      <c r="I1604" s="3">
        <f t="shared" si="1190"/>
        <v>0</v>
      </c>
    </row>
    <row r="1605" spans="1:9" s="2" customFormat="1" hidden="1" x14ac:dyDescent="0.2">
      <c r="A1605" s="23" t="s">
        <v>111</v>
      </c>
      <c r="B1605" s="49" t="s">
        <v>103</v>
      </c>
      <c r="C1605" s="24">
        <f>SUM(C1606:C1608)</f>
        <v>0</v>
      </c>
      <c r="D1605" s="24">
        <f>SUM(D1606:D1608)</f>
        <v>0</v>
      </c>
      <c r="E1605" s="24">
        <f>SUM(C1605,D1605)</f>
        <v>0</v>
      </c>
      <c r="F1605" s="24">
        <f t="shared" ref="F1605" si="1236">SUM(F1606:F1608)</f>
        <v>0</v>
      </c>
      <c r="G1605" s="24">
        <f t="shared" ref="G1605" si="1237">SUM(G1606:G1608)</f>
        <v>0</v>
      </c>
      <c r="H1605" s="25">
        <f t="shared" ref="H1605" si="1238">SUM(H1606:H1608)</f>
        <v>0</v>
      </c>
      <c r="I1605" s="3">
        <f t="shared" si="1190"/>
        <v>0</v>
      </c>
    </row>
    <row r="1606" spans="1:9" s="2" customFormat="1" hidden="1" x14ac:dyDescent="0.2">
      <c r="A1606" s="109" t="s">
        <v>104</v>
      </c>
      <c r="B1606" s="48" t="s">
        <v>105</v>
      </c>
      <c r="C1606" s="21"/>
      <c r="D1606" s="21"/>
      <c r="E1606" s="21">
        <f t="shared" ref="E1606:E1608" si="1239">SUM(C1606,D1606)</f>
        <v>0</v>
      </c>
      <c r="F1606" s="21"/>
      <c r="G1606" s="21"/>
      <c r="H1606" s="22"/>
      <c r="I1606" s="3">
        <f t="shared" si="1190"/>
        <v>0</v>
      </c>
    </row>
    <row r="1607" spans="1:9" s="2" customFormat="1" hidden="1" x14ac:dyDescent="0.2">
      <c r="A1607" s="109" t="s">
        <v>106</v>
      </c>
      <c r="B1607" s="48" t="s">
        <v>107</v>
      </c>
      <c r="C1607" s="21"/>
      <c r="D1607" s="21"/>
      <c r="E1607" s="21">
        <f t="shared" si="1239"/>
        <v>0</v>
      </c>
      <c r="F1607" s="21"/>
      <c r="G1607" s="21"/>
      <c r="H1607" s="22"/>
      <c r="I1607" s="3">
        <f t="shared" si="1190"/>
        <v>0</v>
      </c>
    </row>
    <row r="1608" spans="1:9" s="2" customFormat="1" hidden="1" x14ac:dyDescent="0.2">
      <c r="A1608" s="109" t="s">
        <v>108</v>
      </c>
      <c r="B1608" s="48" t="s">
        <v>109</v>
      </c>
      <c r="C1608" s="21"/>
      <c r="D1608" s="21"/>
      <c r="E1608" s="21">
        <f t="shared" si="1239"/>
        <v>0</v>
      </c>
      <c r="F1608" s="21"/>
      <c r="G1608" s="21"/>
      <c r="H1608" s="22"/>
      <c r="I1608" s="3">
        <f t="shared" si="1190"/>
        <v>0</v>
      </c>
    </row>
    <row r="1609" spans="1:9" s="2" customFormat="1" ht="25.5" hidden="1" x14ac:dyDescent="0.2">
      <c r="A1609" s="23" t="s">
        <v>9</v>
      </c>
      <c r="B1609" s="49" t="s">
        <v>10</v>
      </c>
      <c r="C1609" s="24">
        <f t="shared" ref="C1609" si="1240">SUM(C1610,C1614,C1618)</f>
        <v>0</v>
      </c>
      <c r="D1609" s="24">
        <f t="shared" ref="D1609:H1609" si="1241">SUM(D1610,D1614,D1618)</f>
        <v>0</v>
      </c>
      <c r="E1609" s="24">
        <f t="shared" si="1241"/>
        <v>0</v>
      </c>
      <c r="F1609" s="24">
        <f t="shared" si="1241"/>
        <v>0</v>
      </c>
      <c r="G1609" s="24">
        <f t="shared" si="1241"/>
        <v>0</v>
      </c>
      <c r="H1609" s="25">
        <f t="shared" si="1241"/>
        <v>0</v>
      </c>
      <c r="I1609" s="3">
        <f t="shared" si="1190"/>
        <v>0</v>
      </c>
    </row>
    <row r="1610" spans="1:9" s="2" customFormat="1" hidden="1" x14ac:dyDescent="0.2">
      <c r="A1610" s="26" t="s">
        <v>11</v>
      </c>
      <c r="B1610" s="50" t="s">
        <v>12</v>
      </c>
      <c r="C1610" s="24">
        <f t="shared" ref="C1610" si="1242">SUM(C1611:C1613)</f>
        <v>0</v>
      </c>
      <c r="D1610" s="24">
        <f t="shared" ref="D1610:H1610" si="1243">SUM(D1611:D1613)</f>
        <v>0</v>
      </c>
      <c r="E1610" s="24">
        <f t="shared" si="1243"/>
        <v>0</v>
      </c>
      <c r="F1610" s="24">
        <f t="shared" si="1243"/>
        <v>0</v>
      </c>
      <c r="G1610" s="24">
        <f t="shared" si="1243"/>
        <v>0</v>
      </c>
      <c r="H1610" s="25">
        <f t="shared" si="1243"/>
        <v>0</v>
      </c>
      <c r="I1610" s="3">
        <f t="shared" si="1190"/>
        <v>0</v>
      </c>
    </row>
    <row r="1611" spans="1:9" s="2" customFormat="1" hidden="1" x14ac:dyDescent="0.2">
      <c r="A1611" s="27" t="s">
        <v>13</v>
      </c>
      <c r="B1611" s="51" t="s">
        <v>14</v>
      </c>
      <c r="C1611" s="21"/>
      <c r="D1611" s="21"/>
      <c r="E1611" s="21">
        <f t="shared" ref="E1611:E1613" si="1244">SUM(C1611,D1611)</f>
        <v>0</v>
      </c>
      <c r="F1611" s="21"/>
      <c r="G1611" s="21"/>
      <c r="H1611" s="22"/>
      <c r="I1611" s="3">
        <f t="shared" si="1190"/>
        <v>0</v>
      </c>
    </row>
    <row r="1612" spans="1:9" s="2" customFormat="1" hidden="1" x14ac:dyDescent="0.2">
      <c r="A1612" s="27" t="s">
        <v>15</v>
      </c>
      <c r="B1612" s="52" t="s">
        <v>16</v>
      </c>
      <c r="C1612" s="21">
        <v>0</v>
      </c>
      <c r="D1612" s="21"/>
      <c r="E1612" s="21">
        <f t="shared" si="1244"/>
        <v>0</v>
      </c>
      <c r="F1612" s="21"/>
      <c r="G1612" s="21"/>
      <c r="H1612" s="22"/>
      <c r="I1612" s="3">
        <f t="shared" si="1190"/>
        <v>0</v>
      </c>
    </row>
    <row r="1613" spans="1:9" s="2" customFormat="1" hidden="1" x14ac:dyDescent="0.2">
      <c r="A1613" s="27" t="s">
        <v>17</v>
      </c>
      <c r="B1613" s="52" t="s">
        <v>18</v>
      </c>
      <c r="C1613" s="21">
        <v>0</v>
      </c>
      <c r="D1613" s="21"/>
      <c r="E1613" s="21">
        <f t="shared" si="1244"/>
        <v>0</v>
      </c>
      <c r="F1613" s="21"/>
      <c r="G1613" s="21"/>
      <c r="H1613" s="22"/>
      <c r="I1613" s="3">
        <f t="shared" si="1190"/>
        <v>0</v>
      </c>
    </row>
    <row r="1614" spans="1:9" s="2" customFormat="1" hidden="1" x14ac:dyDescent="0.2">
      <c r="A1614" s="26" t="s">
        <v>19</v>
      </c>
      <c r="B1614" s="53" t="s">
        <v>20</v>
      </c>
      <c r="C1614" s="24">
        <v>0</v>
      </c>
      <c r="D1614" s="24">
        <f t="shared" ref="D1614:H1614" si="1245">SUM(D1615:D1617)</f>
        <v>0</v>
      </c>
      <c r="E1614" s="24">
        <f t="shared" si="1245"/>
        <v>0</v>
      </c>
      <c r="F1614" s="24">
        <f t="shared" si="1245"/>
        <v>0</v>
      </c>
      <c r="G1614" s="24">
        <f t="shared" si="1245"/>
        <v>0</v>
      </c>
      <c r="H1614" s="25">
        <f t="shared" si="1245"/>
        <v>0</v>
      </c>
      <c r="I1614" s="3">
        <f t="shared" si="1190"/>
        <v>0</v>
      </c>
    </row>
    <row r="1615" spans="1:9" s="2" customFormat="1" hidden="1" x14ac:dyDescent="0.2">
      <c r="A1615" s="27" t="s">
        <v>13</v>
      </c>
      <c r="B1615" s="52" t="s">
        <v>21</v>
      </c>
      <c r="C1615" s="21">
        <v>0</v>
      </c>
      <c r="D1615" s="21"/>
      <c r="E1615" s="21">
        <f t="shared" ref="E1615:E1617" si="1246">SUM(C1615,D1615)</f>
        <v>0</v>
      </c>
      <c r="F1615" s="21"/>
      <c r="G1615" s="21"/>
      <c r="H1615" s="22"/>
      <c r="I1615" s="3">
        <f t="shared" si="1190"/>
        <v>0</v>
      </c>
    </row>
    <row r="1616" spans="1:9" s="2" customFormat="1" hidden="1" x14ac:dyDescent="0.2">
      <c r="A1616" s="27" t="s">
        <v>15</v>
      </c>
      <c r="B1616" s="52" t="s">
        <v>22</v>
      </c>
      <c r="C1616" s="21">
        <v>0</v>
      </c>
      <c r="D1616" s="21"/>
      <c r="E1616" s="21">
        <f t="shared" si="1246"/>
        <v>0</v>
      </c>
      <c r="F1616" s="21"/>
      <c r="G1616" s="21"/>
      <c r="H1616" s="22"/>
      <c r="I1616" s="3">
        <f t="shared" si="1190"/>
        <v>0</v>
      </c>
    </row>
    <row r="1617" spans="1:11" s="2" customFormat="1" hidden="1" x14ac:dyDescent="0.2">
      <c r="A1617" s="27" t="s">
        <v>17</v>
      </c>
      <c r="B1617" s="52" t="s">
        <v>23</v>
      </c>
      <c r="C1617" s="21">
        <v>0</v>
      </c>
      <c r="D1617" s="21"/>
      <c r="E1617" s="21">
        <f t="shared" si="1246"/>
        <v>0</v>
      </c>
      <c r="F1617" s="21"/>
      <c r="G1617" s="21"/>
      <c r="H1617" s="22"/>
      <c r="I1617" s="3">
        <f t="shared" si="1190"/>
        <v>0</v>
      </c>
    </row>
    <row r="1618" spans="1:11" s="2" customFormat="1" hidden="1" x14ac:dyDescent="0.2">
      <c r="A1618" s="26" t="s">
        <v>24</v>
      </c>
      <c r="B1618" s="53" t="s">
        <v>25</v>
      </c>
      <c r="C1618" s="24">
        <v>0</v>
      </c>
      <c r="D1618" s="24">
        <f t="shared" ref="D1618:H1618" si="1247">SUM(D1619:D1621)</f>
        <v>0</v>
      </c>
      <c r="E1618" s="24">
        <f t="shared" si="1247"/>
        <v>0</v>
      </c>
      <c r="F1618" s="24">
        <f t="shared" si="1247"/>
        <v>0</v>
      </c>
      <c r="G1618" s="24">
        <f t="shared" si="1247"/>
        <v>0</v>
      </c>
      <c r="H1618" s="25">
        <f t="shared" si="1247"/>
        <v>0</v>
      </c>
      <c r="I1618" s="3">
        <f t="shared" si="1190"/>
        <v>0</v>
      </c>
    </row>
    <row r="1619" spans="1:11" s="2" customFormat="1" hidden="1" x14ac:dyDescent="0.2">
      <c r="A1619" s="27" t="s">
        <v>13</v>
      </c>
      <c r="B1619" s="52" t="s">
        <v>26</v>
      </c>
      <c r="C1619" s="21">
        <v>0</v>
      </c>
      <c r="D1619" s="21"/>
      <c r="E1619" s="21">
        <f t="shared" ref="E1619:E1621" si="1248">SUM(C1619,D1619)</f>
        <v>0</v>
      </c>
      <c r="F1619" s="21"/>
      <c r="G1619" s="21"/>
      <c r="H1619" s="22"/>
      <c r="I1619" s="3">
        <f t="shared" si="1190"/>
        <v>0</v>
      </c>
    </row>
    <row r="1620" spans="1:11" s="2" customFormat="1" hidden="1" x14ac:dyDescent="0.2">
      <c r="A1620" s="27" t="s">
        <v>15</v>
      </c>
      <c r="B1620" s="52" t="s">
        <v>27</v>
      </c>
      <c r="C1620" s="21">
        <v>0</v>
      </c>
      <c r="D1620" s="21"/>
      <c r="E1620" s="21">
        <f t="shared" si="1248"/>
        <v>0</v>
      </c>
      <c r="F1620" s="21"/>
      <c r="G1620" s="21"/>
      <c r="H1620" s="22"/>
      <c r="I1620" s="3">
        <f t="shared" si="1190"/>
        <v>0</v>
      </c>
    </row>
    <row r="1621" spans="1:11" s="2" customFormat="1" hidden="1" x14ac:dyDescent="0.2">
      <c r="A1621" s="27" t="s">
        <v>17</v>
      </c>
      <c r="B1621" s="52" t="s">
        <v>28</v>
      </c>
      <c r="C1621" s="21">
        <v>0</v>
      </c>
      <c r="D1621" s="21"/>
      <c r="E1621" s="21">
        <f t="shared" si="1248"/>
        <v>0</v>
      </c>
      <c r="F1621" s="21"/>
      <c r="G1621" s="21"/>
      <c r="H1621" s="22"/>
      <c r="I1621" s="3">
        <f t="shared" si="1190"/>
        <v>0</v>
      </c>
    </row>
    <row r="1622" spans="1:11" s="40" customFormat="1" hidden="1" x14ac:dyDescent="0.2">
      <c r="A1622" s="36" t="s">
        <v>80</v>
      </c>
      <c r="B1622" s="65"/>
      <c r="C1622" s="37">
        <f t="shared" ref="C1622" si="1249">SUM(C1623,C1626,C1649)</f>
        <v>0</v>
      </c>
      <c r="D1622" s="37">
        <f t="shared" ref="D1622:H1622" si="1250">SUM(D1623,D1626,D1649)</f>
        <v>0</v>
      </c>
      <c r="E1622" s="37">
        <f t="shared" si="1250"/>
        <v>0</v>
      </c>
      <c r="F1622" s="37">
        <f t="shared" si="1250"/>
        <v>0</v>
      </c>
      <c r="G1622" s="37">
        <f t="shared" si="1250"/>
        <v>0</v>
      </c>
      <c r="H1622" s="38">
        <f t="shared" si="1250"/>
        <v>0</v>
      </c>
      <c r="I1622" s="3">
        <f t="shared" si="1190"/>
        <v>0</v>
      </c>
    </row>
    <row r="1623" spans="1:11" s="2" customFormat="1" hidden="1" x14ac:dyDescent="0.2">
      <c r="A1623" s="31" t="s">
        <v>30</v>
      </c>
      <c r="B1623" s="55">
        <v>20</v>
      </c>
      <c r="C1623" s="24">
        <f t="shared" ref="C1623:H1623" si="1251">SUM(C1624)</f>
        <v>0</v>
      </c>
      <c r="D1623" s="24">
        <f t="shared" si="1251"/>
        <v>0</v>
      </c>
      <c r="E1623" s="24">
        <f t="shared" si="1251"/>
        <v>0</v>
      </c>
      <c r="F1623" s="24">
        <f t="shared" si="1251"/>
        <v>0</v>
      </c>
      <c r="G1623" s="24">
        <f t="shared" si="1251"/>
        <v>0</v>
      </c>
      <c r="H1623" s="25">
        <f t="shared" si="1251"/>
        <v>0</v>
      </c>
      <c r="I1623" s="3">
        <f t="shared" si="1190"/>
        <v>0</v>
      </c>
    </row>
    <row r="1624" spans="1:11" s="2" customFormat="1" hidden="1" x14ac:dyDescent="0.2">
      <c r="A1624" s="27" t="s">
        <v>31</v>
      </c>
      <c r="B1624" s="56" t="s">
        <v>32</v>
      </c>
      <c r="C1624" s="21"/>
      <c r="D1624" s="21"/>
      <c r="E1624" s="21">
        <f>C1624+D1624</f>
        <v>0</v>
      </c>
      <c r="F1624" s="21"/>
      <c r="G1624" s="21"/>
      <c r="H1624" s="22"/>
      <c r="I1624" s="3">
        <f t="shared" si="1190"/>
        <v>0</v>
      </c>
    </row>
    <row r="1625" spans="1:11" s="2" customFormat="1" hidden="1" x14ac:dyDescent="0.2">
      <c r="A1625" s="27"/>
      <c r="B1625" s="51"/>
      <c r="C1625" s="21"/>
      <c r="D1625" s="21"/>
      <c r="E1625" s="21"/>
      <c r="F1625" s="21"/>
      <c r="G1625" s="21"/>
      <c r="H1625" s="22"/>
      <c r="I1625" s="3">
        <f t="shared" si="1190"/>
        <v>0</v>
      </c>
    </row>
    <row r="1626" spans="1:11" s="2" customFormat="1" ht="25.5" hidden="1" x14ac:dyDescent="0.2">
      <c r="A1626" s="110" t="s">
        <v>112</v>
      </c>
      <c r="B1626" s="57">
        <v>60</v>
      </c>
      <c r="C1626" s="24">
        <f t="shared" ref="C1626" si="1252">SUM(C1627,C1634,C1641)</f>
        <v>0</v>
      </c>
      <c r="D1626" s="24">
        <f t="shared" ref="D1626:H1626" si="1253">SUM(D1627,D1634,D1641)</f>
        <v>0</v>
      </c>
      <c r="E1626" s="24">
        <f t="shared" si="1253"/>
        <v>0</v>
      </c>
      <c r="F1626" s="24">
        <f t="shared" si="1253"/>
        <v>0</v>
      </c>
      <c r="G1626" s="24">
        <f t="shared" si="1253"/>
        <v>0</v>
      </c>
      <c r="H1626" s="25">
        <f t="shared" si="1253"/>
        <v>0</v>
      </c>
      <c r="I1626" s="3">
        <f t="shared" si="1190"/>
        <v>0</v>
      </c>
    </row>
    <row r="1627" spans="1:11" s="2" customFormat="1" ht="25.5" hidden="1" x14ac:dyDescent="0.2">
      <c r="A1627" s="31" t="s">
        <v>113</v>
      </c>
      <c r="B1627" s="58" t="s">
        <v>118</v>
      </c>
      <c r="C1627" s="24">
        <f t="shared" ref="C1627" si="1254">SUM(C1631,C1632,C1633)</f>
        <v>0</v>
      </c>
      <c r="D1627" s="24">
        <f t="shared" ref="D1627" si="1255">SUM(D1631,D1632,D1633)</f>
        <v>0</v>
      </c>
      <c r="E1627" s="24">
        <f>SUM(E1631,E1632,E1633)</f>
        <v>0</v>
      </c>
      <c r="F1627" s="24">
        <f t="shared" ref="F1627:H1627" si="1256">SUM(F1631,F1632,F1633)</f>
        <v>0</v>
      </c>
      <c r="G1627" s="24">
        <f t="shared" si="1256"/>
        <v>0</v>
      </c>
      <c r="H1627" s="25">
        <f t="shared" si="1256"/>
        <v>0</v>
      </c>
      <c r="I1627" s="3">
        <f t="shared" si="1190"/>
        <v>0</v>
      </c>
    </row>
    <row r="1628" spans="1:11" s="2" customFormat="1" hidden="1" x14ac:dyDescent="0.2">
      <c r="A1628" s="32" t="s">
        <v>1</v>
      </c>
      <c r="B1628" s="59"/>
      <c r="C1628" s="24"/>
      <c r="D1628" s="24"/>
      <c r="E1628" s="24"/>
      <c r="F1628" s="24"/>
      <c r="G1628" s="24"/>
      <c r="H1628" s="25"/>
      <c r="I1628" s="3">
        <f t="shared" si="1190"/>
        <v>0</v>
      </c>
    </row>
    <row r="1629" spans="1:11" s="2" customFormat="1" hidden="1" x14ac:dyDescent="0.2">
      <c r="A1629" s="32" t="s">
        <v>36</v>
      </c>
      <c r="B1629" s="59"/>
      <c r="C1629" s="24">
        <f t="shared" ref="C1629" si="1257">C1631+C1632+C1633-C1630</f>
        <v>0</v>
      </c>
      <c r="D1629" s="24">
        <f t="shared" ref="D1629:H1629" si="1258">D1631+D1632+D1633-D1630</f>
        <v>0</v>
      </c>
      <c r="E1629" s="24">
        <f t="shared" si="1258"/>
        <v>0</v>
      </c>
      <c r="F1629" s="24">
        <f t="shared" si="1258"/>
        <v>0</v>
      </c>
      <c r="G1629" s="24">
        <f t="shared" si="1258"/>
        <v>0</v>
      </c>
      <c r="H1629" s="25">
        <f t="shared" si="1258"/>
        <v>0</v>
      </c>
      <c r="I1629" s="3">
        <f t="shared" si="1190"/>
        <v>0</v>
      </c>
    </row>
    <row r="1630" spans="1:11" s="2" customFormat="1" hidden="1" x14ac:dyDescent="0.2">
      <c r="A1630" s="32" t="s">
        <v>37</v>
      </c>
      <c r="B1630" s="59"/>
      <c r="C1630" s="24"/>
      <c r="D1630" s="24"/>
      <c r="E1630" s="24">
        <f t="shared" ref="E1630:E1633" si="1259">C1630+D1630</f>
        <v>0</v>
      </c>
      <c r="F1630" s="24"/>
      <c r="G1630" s="24"/>
      <c r="H1630" s="25"/>
      <c r="I1630" s="3">
        <f t="shared" si="1190"/>
        <v>0</v>
      </c>
    </row>
    <row r="1631" spans="1:11" s="2" customFormat="1" hidden="1" x14ac:dyDescent="0.2">
      <c r="A1631" s="20" t="s">
        <v>114</v>
      </c>
      <c r="B1631" s="60" t="s">
        <v>115</v>
      </c>
      <c r="C1631" s="21"/>
      <c r="D1631" s="21"/>
      <c r="E1631" s="21">
        <f t="shared" si="1259"/>
        <v>0</v>
      </c>
      <c r="F1631" s="21"/>
      <c r="G1631" s="21"/>
      <c r="H1631" s="22"/>
      <c r="I1631" s="3">
        <f t="shared" si="1190"/>
        <v>0</v>
      </c>
      <c r="J1631" s="2">
        <v>0.02</v>
      </c>
      <c r="K1631" s="2">
        <v>0.13</v>
      </c>
    </row>
    <row r="1632" spans="1:11" s="2" customFormat="1" hidden="1" x14ac:dyDescent="0.2">
      <c r="A1632" s="20" t="s">
        <v>106</v>
      </c>
      <c r="B1632" s="60" t="s">
        <v>116</v>
      </c>
      <c r="C1632" s="21"/>
      <c r="D1632" s="21"/>
      <c r="E1632" s="21">
        <f t="shared" si="1259"/>
        <v>0</v>
      </c>
      <c r="F1632" s="21"/>
      <c r="G1632" s="21"/>
      <c r="H1632" s="22"/>
      <c r="I1632" s="3">
        <f t="shared" si="1190"/>
        <v>0</v>
      </c>
      <c r="J1632" s="2">
        <v>0.85</v>
      </c>
    </row>
    <row r="1633" spans="1:9" s="2" customFormat="1" hidden="1" x14ac:dyDescent="0.2">
      <c r="A1633" s="20" t="s">
        <v>108</v>
      </c>
      <c r="B1633" s="61" t="s">
        <v>117</v>
      </c>
      <c r="C1633" s="21"/>
      <c r="D1633" s="21"/>
      <c r="E1633" s="21">
        <f t="shared" si="1259"/>
        <v>0</v>
      </c>
      <c r="F1633" s="21"/>
      <c r="G1633" s="21"/>
      <c r="H1633" s="22"/>
      <c r="I1633" s="3">
        <f t="shared" si="1190"/>
        <v>0</v>
      </c>
    </row>
    <row r="1634" spans="1:9" s="2" customFormat="1" hidden="1" x14ac:dyDescent="0.2">
      <c r="A1634" s="31" t="s">
        <v>44</v>
      </c>
      <c r="B1634" s="62" t="s">
        <v>45</v>
      </c>
      <c r="C1634" s="24">
        <v>0</v>
      </c>
      <c r="D1634" s="24">
        <f t="shared" ref="D1634:H1634" si="1260">SUM(D1638,D1639,D1640)</f>
        <v>0</v>
      </c>
      <c r="E1634" s="24">
        <f t="shared" si="1260"/>
        <v>0</v>
      </c>
      <c r="F1634" s="24">
        <f t="shared" si="1260"/>
        <v>0</v>
      </c>
      <c r="G1634" s="24">
        <f t="shared" si="1260"/>
        <v>0</v>
      </c>
      <c r="H1634" s="25">
        <f t="shared" si="1260"/>
        <v>0</v>
      </c>
      <c r="I1634" s="3">
        <f t="shared" si="1190"/>
        <v>0</v>
      </c>
    </row>
    <row r="1635" spans="1:9" s="2" customFormat="1" hidden="1" x14ac:dyDescent="0.2">
      <c r="A1635" s="82" t="s">
        <v>1</v>
      </c>
      <c r="B1635" s="62"/>
      <c r="C1635" s="24"/>
      <c r="D1635" s="24"/>
      <c r="E1635" s="24"/>
      <c r="F1635" s="24"/>
      <c r="G1635" s="24"/>
      <c r="H1635" s="25"/>
      <c r="I1635" s="3">
        <f t="shared" si="1190"/>
        <v>0</v>
      </c>
    </row>
    <row r="1636" spans="1:9" s="2" customFormat="1" hidden="1" x14ac:dyDescent="0.2">
      <c r="A1636" s="32" t="s">
        <v>36</v>
      </c>
      <c r="B1636" s="59"/>
      <c r="C1636" s="24">
        <v>0</v>
      </c>
      <c r="D1636" s="24">
        <f t="shared" ref="D1636:H1636" si="1261">D1638+D1639+D1640-D1637</f>
        <v>0</v>
      </c>
      <c r="E1636" s="24">
        <f t="shared" si="1261"/>
        <v>0</v>
      </c>
      <c r="F1636" s="24">
        <f t="shared" si="1261"/>
        <v>0</v>
      </c>
      <c r="G1636" s="24">
        <f t="shared" si="1261"/>
        <v>0</v>
      </c>
      <c r="H1636" s="25">
        <f t="shared" si="1261"/>
        <v>0</v>
      </c>
      <c r="I1636" s="3">
        <f t="shared" si="1190"/>
        <v>0</v>
      </c>
    </row>
    <row r="1637" spans="1:9" s="2" customFormat="1" hidden="1" x14ac:dyDescent="0.2">
      <c r="A1637" s="32" t="s">
        <v>37</v>
      </c>
      <c r="B1637" s="59"/>
      <c r="C1637" s="24">
        <v>0</v>
      </c>
      <c r="D1637" s="24"/>
      <c r="E1637" s="24">
        <f t="shared" ref="E1637:E1640" si="1262">C1637+D1637</f>
        <v>0</v>
      </c>
      <c r="F1637" s="24"/>
      <c r="G1637" s="24"/>
      <c r="H1637" s="25"/>
      <c r="I1637" s="3">
        <f t="shared" si="1190"/>
        <v>0</v>
      </c>
    </row>
    <row r="1638" spans="1:9" s="2" customFormat="1" hidden="1" x14ac:dyDescent="0.2">
      <c r="A1638" s="20" t="s">
        <v>38</v>
      </c>
      <c r="B1638" s="61" t="s">
        <v>46</v>
      </c>
      <c r="C1638" s="21">
        <v>0</v>
      </c>
      <c r="D1638" s="21"/>
      <c r="E1638" s="21">
        <f t="shared" si="1262"/>
        <v>0</v>
      </c>
      <c r="F1638" s="21"/>
      <c r="G1638" s="21"/>
      <c r="H1638" s="22"/>
      <c r="I1638" s="3">
        <f t="shared" si="1190"/>
        <v>0</v>
      </c>
    </row>
    <row r="1639" spans="1:9" s="2" customFormat="1" hidden="1" x14ac:dyDescent="0.2">
      <c r="A1639" s="20" t="s">
        <v>40</v>
      </c>
      <c r="B1639" s="61" t="s">
        <v>47</v>
      </c>
      <c r="C1639" s="21">
        <v>0</v>
      </c>
      <c r="D1639" s="21"/>
      <c r="E1639" s="21">
        <f t="shared" si="1262"/>
        <v>0</v>
      </c>
      <c r="F1639" s="21"/>
      <c r="G1639" s="21"/>
      <c r="H1639" s="22"/>
      <c r="I1639" s="3">
        <f t="shared" ref="I1639:I1702" si="1263">SUM(E1639:H1639)</f>
        <v>0</v>
      </c>
    </row>
    <row r="1640" spans="1:9" s="2" customFormat="1" hidden="1" x14ac:dyDescent="0.2">
      <c r="A1640" s="20" t="s">
        <v>42</v>
      </c>
      <c r="B1640" s="61" t="s">
        <v>48</v>
      </c>
      <c r="C1640" s="21">
        <v>0</v>
      </c>
      <c r="D1640" s="21"/>
      <c r="E1640" s="21">
        <f t="shared" si="1262"/>
        <v>0</v>
      </c>
      <c r="F1640" s="21"/>
      <c r="G1640" s="21"/>
      <c r="H1640" s="22"/>
      <c r="I1640" s="3">
        <f t="shared" si="1263"/>
        <v>0</v>
      </c>
    </row>
    <row r="1641" spans="1:9" s="2" customFormat="1" hidden="1" x14ac:dyDescent="0.2">
      <c r="A1641" s="31" t="s">
        <v>49</v>
      </c>
      <c r="B1641" s="63" t="s">
        <v>50</v>
      </c>
      <c r="C1641" s="24">
        <v>0</v>
      </c>
      <c r="D1641" s="24">
        <f t="shared" ref="D1641:H1641" si="1264">SUM(D1645,D1646,D1647)</f>
        <v>0</v>
      </c>
      <c r="E1641" s="24">
        <f t="shared" si="1264"/>
        <v>0</v>
      </c>
      <c r="F1641" s="24">
        <f t="shared" si="1264"/>
        <v>0</v>
      </c>
      <c r="G1641" s="24">
        <f t="shared" si="1264"/>
        <v>0</v>
      </c>
      <c r="H1641" s="25">
        <f t="shared" si="1264"/>
        <v>0</v>
      </c>
      <c r="I1641" s="3">
        <f t="shared" si="1263"/>
        <v>0</v>
      </c>
    </row>
    <row r="1642" spans="1:9" s="2" customFormat="1" hidden="1" x14ac:dyDescent="0.2">
      <c r="A1642" s="82" t="s">
        <v>1</v>
      </c>
      <c r="B1642" s="63"/>
      <c r="C1642" s="24"/>
      <c r="D1642" s="24"/>
      <c r="E1642" s="24"/>
      <c r="F1642" s="24"/>
      <c r="G1642" s="24"/>
      <c r="H1642" s="25"/>
      <c r="I1642" s="3">
        <f t="shared" si="1263"/>
        <v>0</v>
      </c>
    </row>
    <row r="1643" spans="1:9" s="2" customFormat="1" hidden="1" x14ac:dyDescent="0.2">
      <c r="A1643" s="32" t="s">
        <v>36</v>
      </c>
      <c r="B1643" s="59"/>
      <c r="C1643" s="24">
        <v>0</v>
      </c>
      <c r="D1643" s="24">
        <f t="shared" ref="D1643:H1643" si="1265">D1645+D1646+D1647-D1644</f>
        <v>0</v>
      </c>
      <c r="E1643" s="24">
        <f t="shared" si="1265"/>
        <v>0</v>
      </c>
      <c r="F1643" s="24">
        <f t="shared" si="1265"/>
        <v>0</v>
      </c>
      <c r="G1643" s="24">
        <f t="shared" si="1265"/>
        <v>0</v>
      </c>
      <c r="H1643" s="25">
        <f t="shared" si="1265"/>
        <v>0</v>
      </c>
      <c r="I1643" s="3">
        <f t="shared" si="1263"/>
        <v>0</v>
      </c>
    </row>
    <row r="1644" spans="1:9" s="2" customFormat="1" hidden="1" x14ac:dyDescent="0.2">
      <c r="A1644" s="32" t="s">
        <v>37</v>
      </c>
      <c r="B1644" s="59"/>
      <c r="C1644" s="24">
        <v>0</v>
      </c>
      <c r="D1644" s="24"/>
      <c r="E1644" s="24">
        <f t="shared" ref="E1644:E1647" si="1266">C1644+D1644</f>
        <v>0</v>
      </c>
      <c r="F1644" s="24"/>
      <c r="G1644" s="24"/>
      <c r="H1644" s="25"/>
      <c r="I1644" s="3">
        <f t="shared" si="1263"/>
        <v>0</v>
      </c>
    </row>
    <row r="1645" spans="1:9" s="2" customFormat="1" hidden="1" x14ac:dyDescent="0.2">
      <c r="A1645" s="20" t="s">
        <v>38</v>
      </c>
      <c r="B1645" s="61" t="s">
        <v>51</v>
      </c>
      <c r="C1645" s="21">
        <v>0</v>
      </c>
      <c r="D1645" s="21"/>
      <c r="E1645" s="21">
        <f t="shared" si="1266"/>
        <v>0</v>
      </c>
      <c r="F1645" s="21"/>
      <c r="G1645" s="21"/>
      <c r="H1645" s="22"/>
      <c r="I1645" s="3">
        <f t="shared" si="1263"/>
        <v>0</v>
      </c>
    </row>
    <row r="1646" spans="1:9" s="2" customFormat="1" hidden="1" x14ac:dyDescent="0.2">
      <c r="A1646" s="20" t="s">
        <v>40</v>
      </c>
      <c r="B1646" s="61" t="s">
        <v>52</v>
      </c>
      <c r="C1646" s="21">
        <v>0</v>
      </c>
      <c r="D1646" s="21"/>
      <c r="E1646" s="21">
        <f t="shared" si="1266"/>
        <v>0</v>
      </c>
      <c r="F1646" s="21"/>
      <c r="G1646" s="21"/>
      <c r="H1646" s="22"/>
      <c r="I1646" s="3">
        <f t="shared" si="1263"/>
        <v>0</v>
      </c>
    </row>
    <row r="1647" spans="1:9" s="2" customFormat="1" hidden="1" x14ac:dyDescent="0.2">
      <c r="A1647" s="20" t="s">
        <v>42</v>
      </c>
      <c r="B1647" s="61" t="s">
        <v>53</v>
      </c>
      <c r="C1647" s="21">
        <v>0</v>
      </c>
      <c r="D1647" s="21"/>
      <c r="E1647" s="21">
        <f t="shared" si="1266"/>
        <v>0</v>
      </c>
      <c r="F1647" s="21"/>
      <c r="G1647" s="21"/>
      <c r="H1647" s="22"/>
      <c r="I1647" s="3">
        <f t="shared" si="1263"/>
        <v>0</v>
      </c>
    </row>
    <row r="1648" spans="1:9" s="2" customFormat="1" hidden="1" x14ac:dyDescent="0.2">
      <c r="A1648" s="83"/>
      <c r="B1648" s="95"/>
      <c r="C1648" s="21"/>
      <c r="D1648" s="21"/>
      <c r="E1648" s="21"/>
      <c r="F1648" s="21"/>
      <c r="G1648" s="21"/>
      <c r="H1648" s="22"/>
      <c r="I1648" s="3">
        <f t="shared" si="1263"/>
        <v>0</v>
      </c>
    </row>
    <row r="1649" spans="1:9" s="2" customFormat="1" hidden="1" x14ac:dyDescent="0.2">
      <c r="A1649" s="26" t="s">
        <v>54</v>
      </c>
      <c r="B1649" s="63" t="s">
        <v>55</v>
      </c>
      <c r="C1649" s="24">
        <v>0</v>
      </c>
      <c r="D1649" s="24"/>
      <c r="E1649" s="24">
        <f>C1649+D1649</f>
        <v>0</v>
      </c>
      <c r="F1649" s="24"/>
      <c r="G1649" s="24"/>
      <c r="H1649" s="25"/>
      <c r="I1649" s="3">
        <f t="shared" si="1263"/>
        <v>0</v>
      </c>
    </row>
    <row r="1650" spans="1:9" s="2" customFormat="1" hidden="1" x14ac:dyDescent="0.2">
      <c r="A1650" s="83"/>
      <c r="B1650" s="95"/>
      <c r="C1650" s="21"/>
      <c r="D1650" s="21"/>
      <c r="E1650" s="21"/>
      <c r="F1650" s="21"/>
      <c r="G1650" s="21"/>
      <c r="H1650" s="22"/>
      <c r="I1650" s="3">
        <f t="shared" si="1263"/>
        <v>0</v>
      </c>
    </row>
    <row r="1651" spans="1:9" s="2" customFormat="1" hidden="1" x14ac:dyDescent="0.2">
      <c r="A1651" s="26" t="s">
        <v>56</v>
      </c>
      <c r="B1651" s="63"/>
      <c r="C1651" s="24">
        <v>0</v>
      </c>
      <c r="D1651" s="24">
        <f t="shared" ref="D1651:H1651" si="1267">D1601-D1622</f>
        <v>0</v>
      </c>
      <c r="E1651" s="24">
        <f t="shared" si="1267"/>
        <v>0</v>
      </c>
      <c r="F1651" s="24">
        <f t="shared" si="1267"/>
        <v>0</v>
      </c>
      <c r="G1651" s="24">
        <f t="shared" si="1267"/>
        <v>0</v>
      </c>
      <c r="H1651" s="25">
        <f t="shared" si="1267"/>
        <v>0</v>
      </c>
      <c r="I1651" s="3">
        <f t="shared" si="1263"/>
        <v>0</v>
      </c>
    </row>
    <row r="1652" spans="1:9" s="2" customFormat="1" hidden="1" x14ac:dyDescent="0.2">
      <c r="A1652" s="81"/>
      <c r="B1652" s="95"/>
      <c r="C1652" s="21"/>
      <c r="D1652" s="21"/>
      <c r="E1652" s="21"/>
      <c r="F1652" s="21"/>
      <c r="G1652" s="21"/>
      <c r="H1652" s="22"/>
      <c r="I1652" s="3">
        <f t="shared" si="1263"/>
        <v>0</v>
      </c>
    </row>
    <row r="1653" spans="1:9" s="6" customFormat="1" hidden="1" x14ac:dyDescent="0.2">
      <c r="A1653" s="28" t="s">
        <v>81</v>
      </c>
      <c r="B1653" s="54" t="s">
        <v>5</v>
      </c>
      <c r="C1653" s="29">
        <f t="shared" ref="C1653" si="1268">SUM(C1683,C1735,C1786,C1838)</f>
        <v>0</v>
      </c>
      <c r="D1653" s="29">
        <f t="shared" ref="D1653:H1653" si="1269">SUM(D1683,D1735,D1786,D1838)</f>
        <v>0</v>
      </c>
      <c r="E1653" s="29">
        <f t="shared" si="1269"/>
        <v>0</v>
      </c>
      <c r="F1653" s="29">
        <f t="shared" si="1269"/>
        <v>0</v>
      </c>
      <c r="G1653" s="29">
        <f t="shared" si="1269"/>
        <v>0</v>
      </c>
      <c r="H1653" s="30">
        <f t="shared" si="1269"/>
        <v>0</v>
      </c>
      <c r="I1653" s="3">
        <f t="shared" si="1263"/>
        <v>0</v>
      </c>
    </row>
    <row r="1654" spans="1:9" s="40" customFormat="1" hidden="1" x14ac:dyDescent="0.2">
      <c r="A1654" s="36" t="s">
        <v>82</v>
      </c>
      <c r="B1654" s="65"/>
      <c r="C1654" s="37">
        <f t="shared" ref="C1654" si="1270">SUM(C1655,C1658,C1681)</f>
        <v>0</v>
      </c>
      <c r="D1654" s="37">
        <f t="shared" ref="D1654:H1654" si="1271">SUM(D1655,D1658,D1681)</f>
        <v>0</v>
      </c>
      <c r="E1654" s="37">
        <f t="shared" si="1271"/>
        <v>0</v>
      </c>
      <c r="F1654" s="37">
        <f t="shared" si="1271"/>
        <v>0</v>
      </c>
      <c r="G1654" s="37">
        <f t="shared" si="1271"/>
        <v>0</v>
      </c>
      <c r="H1654" s="38">
        <f t="shared" si="1271"/>
        <v>0</v>
      </c>
      <c r="I1654" s="3">
        <f t="shared" si="1263"/>
        <v>0</v>
      </c>
    </row>
    <row r="1655" spans="1:9" s="2" customFormat="1" hidden="1" x14ac:dyDescent="0.2">
      <c r="A1655" s="31" t="s">
        <v>30</v>
      </c>
      <c r="B1655" s="55">
        <v>20</v>
      </c>
      <c r="C1655" s="24">
        <f t="shared" ref="C1655:H1655" si="1272">SUM(C1656)</f>
        <v>0</v>
      </c>
      <c r="D1655" s="24">
        <f t="shared" si="1272"/>
        <v>0</v>
      </c>
      <c r="E1655" s="24">
        <f t="shared" si="1272"/>
        <v>0</v>
      </c>
      <c r="F1655" s="24">
        <f t="shared" si="1272"/>
        <v>0</v>
      </c>
      <c r="G1655" s="24">
        <f t="shared" si="1272"/>
        <v>0</v>
      </c>
      <c r="H1655" s="25">
        <f t="shared" si="1272"/>
        <v>0</v>
      </c>
      <c r="I1655" s="3">
        <f t="shared" si="1263"/>
        <v>0</v>
      </c>
    </row>
    <row r="1656" spans="1:9" s="2" customFormat="1" hidden="1" x14ac:dyDescent="0.2">
      <c r="A1656" s="27" t="s">
        <v>31</v>
      </c>
      <c r="B1656" s="56" t="s">
        <v>32</v>
      </c>
      <c r="C1656" s="21">
        <f>SUM(C1706,C1758,C1809,C1861)</f>
        <v>0</v>
      </c>
      <c r="D1656" s="21">
        <f>SUM(D1706,D1758,D1809,D1861)</f>
        <v>0</v>
      </c>
      <c r="E1656" s="21">
        <f>C1656+D1656</f>
        <v>0</v>
      </c>
      <c r="F1656" s="21">
        <f t="shared" ref="F1656:H1656" si="1273">SUM(F1706,F1758,F1809,F1861)</f>
        <v>0</v>
      </c>
      <c r="G1656" s="21">
        <f t="shared" si="1273"/>
        <v>0</v>
      </c>
      <c r="H1656" s="22">
        <f t="shared" si="1273"/>
        <v>0</v>
      </c>
      <c r="I1656" s="3">
        <f t="shared" si="1263"/>
        <v>0</v>
      </c>
    </row>
    <row r="1657" spans="1:9" s="2" customFormat="1" hidden="1" x14ac:dyDescent="0.2">
      <c r="A1657" s="27"/>
      <c r="B1657" s="51"/>
      <c r="C1657" s="21"/>
      <c r="D1657" s="21"/>
      <c r="E1657" s="21"/>
      <c r="F1657" s="21"/>
      <c r="G1657" s="21"/>
      <c r="H1657" s="22"/>
      <c r="I1657" s="3">
        <f t="shared" si="1263"/>
        <v>0</v>
      </c>
    </row>
    <row r="1658" spans="1:9" s="2" customFormat="1" ht="25.5" hidden="1" x14ac:dyDescent="0.2">
      <c r="A1658" s="31" t="s">
        <v>33</v>
      </c>
      <c r="B1658" s="57">
        <v>58</v>
      </c>
      <c r="C1658" s="24">
        <f t="shared" ref="C1658" si="1274">SUM(C1659,C1666,C1673)</f>
        <v>0</v>
      </c>
      <c r="D1658" s="24">
        <f t="shared" ref="D1658:H1658" si="1275">SUM(D1659,D1666,D1673)</f>
        <v>0</v>
      </c>
      <c r="E1658" s="24">
        <f t="shared" si="1275"/>
        <v>0</v>
      </c>
      <c r="F1658" s="24">
        <f t="shared" si="1275"/>
        <v>0</v>
      </c>
      <c r="G1658" s="24">
        <f t="shared" si="1275"/>
        <v>0</v>
      </c>
      <c r="H1658" s="25">
        <f t="shared" si="1275"/>
        <v>0</v>
      </c>
      <c r="I1658" s="3">
        <f t="shared" si="1263"/>
        <v>0</v>
      </c>
    </row>
    <row r="1659" spans="1:9" s="2" customFormat="1" hidden="1" x14ac:dyDescent="0.2">
      <c r="A1659" s="31" t="s">
        <v>34</v>
      </c>
      <c r="B1659" s="58" t="s">
        <v>35</v>
      </c>
      <c r="C1659" s="24">
        <f t="shared" ref="C1659" si="1276">SUM(C1663,C1664,C1665)</f>
        <v>0</v>
      </c>
      <c r="D1659" s="24">
        <f t="shared" ref="D1659:H1659" si="1277">SUM(D1663,D1664,D1665)</f>
        <v>0</v>
      </c>
      <c r="E1659" s="24">
        <f t="shared" si="1277"/>
        <v>0</v>
      </c>
      <c r="F1659" s="24">
        <f t="shared" si="1277"/>
        <v>0</v>
      </c>
      <c r="G1659" s="24">
        <f t="shared" si="1277"/>
        <v>0</v>
      </c>
      <c r="H1659" s="25">
        <f t="shared" si="1277"/>
        <v>0</v>
      </c>
      <c r="I1659" s="3">
        <f t="shared" si="1263"/>
        <v>0</v>
      </c>
    </row>
    <row r="1660" spans="1:9" s="2" customFormat="1" hidden="1" x14ac:dyDescent="0.2">
      <c r="A1660" s="32" t="s">
        <v>1</v>
      </c>
      <c r="B1660" s="59"/>
      <c r="C1660" s="24"/>
      <c r="D1660" s="24"/>
      <c r="E1660" s="24"/>
      <c r="F1660" s="24"/>
      <c r="G1660" s="24"/>
      <c r="H1660" s="25"/>
      <c r="I1660" s="3">
        <f t="shared" si="1263"/>
        <v>0</v>
      </c>
    </row>
    <row r="1661" spans="1:9" s="2" customFormat="1" hidden="1" x14ac:dyDescent="0.2">
      <c r="A1661" s="32" t="s">
        <v>36</v>
      </c>
      <c r="B1661" s="59"/>
      <c r="C1661" s="24">
        <f t="shared" ref="C1661" si="1278">C1663+C1664+C1665-C1662</f>
        <v>0</v>
      </c>
      <c r="D1661" s="24">
        <f t="shared" ref="D1661:H1661" si="1279">D1663+D1664+D1665-D1662</f>
        <v>0</v>
      </c>
      <c r="E1661" s="24">
        <f t="shared" si="1279"/>
        <v>0</v>
      </c>
      <c r="F1661" s="24">
        <f t="shared" si="1279"/>
        <v>0</v>
      </c>
      <c r="G1661" s="24">
        <f t="shared" si="1279"/>
        <v>0</v>
      </c>
      <c r="H1661" s="25">
        <f t="shared" si="1279"/>
        <v>0</v>
      </c>
      <c r="I1661" s="3">
        <f t="shared" si="1263"/>
        <v>0</v>
      </c>
    </row>
    <row r="1662" spans="1:9" s="2" customFormat="1" hidden="1" x14ac:dyDescent="0.2">
      <c r="A1662" s="32" t="s">
        <v>37</v>
      </c>
      <c r="B1662" s="59"/>
      <c r="C1662" s="24">
        <f t="shared" ref="C1662" si="1280">SUM(C1712,C1764,C1815,C1867)</f>
        <v>0</v>
      </c>
      <c r="D1662" s="24">
        <f t="shared" ref="D1662:H1662" si="1281">SUM(D1712,D1764,D1815,D1867)</f>
        <v>0</v>
      </c>
      <c r="E1662" s="24">
        <f t="shared" si="1281"/>
        <v>0</v>
      </c>
      <c r="F1662" s="24">
        <f t="shared" si="1281"/>
        <v>0</v>
      </c>
      <c r="G1662" s="24">
        <f t="shared" si="1281"/>
        <v>0</v>
      </c>
      <c r="H1662" s="25">
        <f t="shared" si="1281"/>
        <v>0</v>
      </c>
      <c r="I1662" s="3">
        <f t="shared" si="1263"/>
        <v>0</v>
      </c>
    </row>
    <row r="1663" spans="1:9" s="2" customFormat="1" hidden="1" x14ac:dyDescent="0.2">
      <c r="A1663" s="20" t="s">
        <v>38</v>
      </c>
      <c r="B1663" s="60" t="s">
        <v>39</v>
      </c>
      <c r="C1663" s="21">
        <f t="shared" ref="C1663" si="1282">SUM(C1713,C1765,C1816,C1868)</f>
        <v>0</v>
      </c>
      <c r="D1663" s="21">
        <f t="shared" ref="D1663" si="1283">SUM(D1713,D1765,D1816,D1868)</f>
        <v>0</v>
      </c>
      <c r="E1663" s="21">
        <f t="shared" ref="E1663:E1665" si="1284">C1663+D1663</f>
        <v>0</v>
      </c>
      <c r="F1663" s="21">
        <f t="shared" ref="F1663:H1663" si="1285">SUM(F1713,F1765,F1816,F1868)</f>
        <v>0</v>
      </c>
      <c r="G1663" s="21">
        <f t="shared" si="1285"/>
        <v>0</v>
      </c>
      <c r="H1663" s="22">
        <f t="shared" si="1285"/>
        <v>0</v>
      </c>
      <c r="I1663" s="3">
        <f t="shared" si="1263"/>
        <v>0</v>
      </c>
    </row>
    <row r="1664" spans="1:9" s="2" customFormat="1" hidden="1" x14ac:dyDescent="0.2">
      <c r="A1664" s="20" t="s">
        <v>40</v>
      </c>
      <c r="B1664" s="60" t="s">
        <v>41</v>
      </c>
      <c r="C1664" s="21">
        <f t="shared" ref="C1664" si="1286">SUM(C1714,C1766,C1817,C1869)</f>
        <v>0</v>
      </c>
      <c r="D1664" s="21">
        <f t="shared" ref="D1664" si="1287">SUM(D1714,D1766,D1817,D1869)</f>
        <v>0</v>
      </c>
      <c r="E1664" s="21">
        <f t="shared" si="1284"/>
        <v>0</v>
      </c>
      <c r="F1664" s="21">
        <f t="shared" ref="F1664:H1664" si="1288">SUM(F1714,F1766,F1817,F1869)</f>
        <v>0</v>
      </c>
      <c r="G1664" s="21">
        <f t="shared" si="1288"/>
        <v>0</v>
      </c>
      <c r="H1664" s="22">
        <f t="shared" si="1288"/>
        <v>0</v>
      </c>
      <c r="I1664" s="3">
        <f t="shared" si="1263"/>
        <v>0</v>
      </c>
    </row>
    <row r="1665" spans="1:9" s="2" customFormat="1" hidden="1" x14ac:dyDescent="0.2">
      <c r="A1665" s="20" t="s">
        <v>42</v>
      </c>
      <c r="B1665" s="61" t="s">
        <v>43</v>
      </c>
      <c r="C1665" s="21">
        <f t="shared" ref="C1665" si="1289">SUM(C1715,C1767,C1818,C1870)</f>
        <v>0</v>
      </c>
      <c r="D1665" s="21">
        <f t="shared" ref="D1665" si="1290">SUM(D1715,D1767,D1818,D1870)</f>
        <v>0</v>
      </c>
      <c r="E1665" s="21">
        <f t="shared" si="1284"/>
        <v>0</v>
      </c>
      <c r="F1665" s="21">
        <f t="shared" ref="F1665:H1665" si="1291">SUM(F1715,F1767,F1818,F1870)</f>
        <v>0</v>
      </c>
      <c r="G1665" s="21">
        <f t="shared" si="1291"/>
        <v>0</v>
      </c>
      <c r="H1665" s="22">
        <f t="shared" si="1291"/>
        <v>0</v>
      </c>
      <c r="I1665" s="3">
        <f t="shared" si="1263"/>
        <v>0</v>
      </c>
    </row>
    <row r="1666" spans="1:9" s="2" customFormat="1" hidden="1" x14ac:dyDescent="0.2">
      <c r="A1666" s="31" t="s">
        <v>44</v>
      </c>
      <c r="B1666" s="62" t="s">
        <v>45</v>
      </c>
      <c r="C1666" s="24">
        <v>0</v>
      </c>
      <c r="D1666" s="24">
        <f t="shared" ref="D1666:H1666" si="1292">SUM(D1670,D1671,D1672)</f>
        <v>0</v>
      </c>
      <c r="E1666" s="24">
        <f t="shared" si="1292"/>
        <v>0</v>
      </c>
      <c r="F1666" s="24">
        <f t="shared" si="1292"/>
        <v>0</v>
      </c>
      <c r="G1666" s="24">
        <f t="shared" si="1292"/>
        <v>0</v>
      </c>
      <c r="H1666" s="25">
        <f t="shared" si="1292"/>
        <v>0</v>
      </c>
      <c r="I1666" s="3">
        <f t="shared" si="1263"/>
        <v>0</v>
      </c>
    </row>
    <row r="1667" spans="1:9" s="2" customFormat="1" hidden="1" x14ac:dyDescent="0.2">
      <c r="A1667" s="82" t="s">
        <v>1</v>
      </c>
      <c r="B1667" s="62"/>
      <c r="C1667" s="24"/>
      <c r="D1667" s="24"/>
      <c r="E1667" s="24"/>
      <c r="F1667" s="24"/>
      <c r="G1667" s="24"/>
      <c r="H1667" s="25"/>
      <c r="I1667" s="3">
        <f t="shared" si="1263"/>
        <v>0</v>
      </c>
    </row>
    <row r="1668" spans="1:9" s="2" customFormat="1" hidden="1" x14ac:dyDescent="0.2">
      <c r="A1668" s="32" t="s">
        <v>36</v>
      </c>
      <c r="B1668" s="59"/>
      <c r="C1668" s="24">
        <v>0</v>
      </c>
      <c r="D1668" s="24">
        <f t="shared" ref="D1668:H1668" si="1293">D1670+D1671+D1672-D1669</f>
        <v>0</v>
      </c>
      <c r="E1668" s="24">
        <f t="shared" si="1293"/>
        <v>0</v>
      </c>
      <c r="F1668" s="24">
        <f t="shared" si="1293"/>
        <v>0</v>
      </c>
      <c r="G1668" s="24">
        <f t="shared" si="1293"/>
        <v>0</v>
      </c>
      <c r="H1668" s="25">
        <f t="shared" si="1293"/>
        <v>0</v>
      </c>
      <c r="I1668" s="3">
        <f t="shared" si="1263"/>
        <v>0</v>
      </c>
    </row>
    <row r="1669" spans="1:9" s="2" customFormat="1" hidden="1" x14ac:dyDescent="0.2">
      <c r="A1669" s="32" t="s">
        <v>37</v>
      </c>
      <c r="B1669" s="59"/>
      <c r="C1669" s="24">
        <v>0</v>
      </c>
      <c r="D1669" s="24">
        <f t="shared" ref="D1669:H1669" si="1294">SUM(D1719,D1771,D1822,D1874)</f>
        <v>0</v>
      </c>
      <c r="E1669" s="24">
        <f t="shared" si="1294"/>
        <v>0</v>
      </c>
      <c r="F1669" s="24">
        <f t="shared" si="1294"/>
        <v>0</v>
      </c>
      <c r="G1669" s="24">
        <f t="shared" si="1294"/>
        <v>0</v>
      </c>
      <c r="H1669" s="25">
        <f t="shared" si="1294"/>
        <v>0</v>
      </c>
      <c r="I1669" s="3">
        <f t="shared" si="1263"/>
        <v>0</v>
      </c>
    </row>
    <row r="1670" spans="1:9" s="2" customFormat="1" hidden="1" x14ac:dyDescent="0.2">
      <c r="A1670" s="20" t="s">
        <v>38</v>
      </c>
      <c r="B1670" s="61" t="s">
        <v>46</v>
      </c>
      <c r="C1670" s="21">
        <v>0</v>
      </c>
      <c r="D1670" s="21">
        <f t="shared" ref="D1670" si="1295">SUM(D1720,D1772,D1823,D1875)</f>
        <v>0</v>
      </c>
      <c r="E1670" s="21">
        <f t="shared" ref="E1670:E1672" si="1296">C1670+D1670</f>
        <v>0</v>
      </c>
      <c r="F1670" s="21">
        <f t="shared" ref="F1670:H1670" si="1297">SUM(F1720,F1772,F1823,F1875)</f>
        <v>0</v>
      </c>
      <c r="G1670" s="21">
        <f t="shared" si="1297"/>
        <v>0</v>
      </c>
      <c r="H1670" s="22">
        <f t="shared" si="1297"/>
        <v>0</v>
      </c>
      <c r="I1670" s="3">
        <f t="shared" si="1263"/>
        <v>0</v>
      </c>
    </row>
    <row r="1671" spans="1:9" s="2" customFormat="1" hidden="1" x14ac:dyDescent="0.2">
      <c r="A1671" s="20" t="s">
        <v>40</v>
      </c>
      <c r="B1671" s="61" t="s">
        <v>47</v>
      </c>
      <c r="C1671" s="21">
        <v>0</v>
      </c>
      <c r="D1671" s="21">
        <f t="shared" ref="D1671" si="1298">SUM(D1721,D1773,D1824,D1876)</f>
        <v>0</v>
      </c>
      <c r="E1671" s="21">
        <f t="shared" si="1296"/>
        <v>0</v>
      </c>
      <c r="F1671" s="21">
        <f t="shared" ref="F1671:H1671" si="1299">SUM(F1721,F1773,F1824,F1876)</f>
        <v>0</v>
      </c>
      <c r="G1671" s="21">
        <f t="shared" si="1299"/>
        <v>0</v>
      </c>
      <c r="H1671" s="22">
        <f t="shared" si="1299"/>
        <v>0</v>
      </c>
      <c r="I1671" s="3">
        <f t="shared" si="1263"/>
        <v>0</v>
      </c>
    </row>
    <row r="1672" spans="1:9" s="2" customFormat="1" hidden="1" x14ac:dyDescent="0.2">
      <c r="A1672" s="20" t="s">
        <v>42</v>
      </c>
      <c r="B1672" s="61" t="s">
        <v>48</v>
      </c>
      <c r="C1672" s="21">
        <v>0</v>
      </c>
      <c r="D1672" s="21">
        <f t="shared" ref="D1672" si="1300">SUM(D1722,D1774,D1825,D1877)</f>
        <v>0</v>
      </c>
      <c r="E1672" s="21">
        <f t="shared" si="1296"/>
        <v>0</v>
      </c>
      <c r="F1672" s="21">
        <f t="shared" ref="F1672:H1672" si="1301">SUM(F1722,F1774,F1825,F1877)</f>
        <v>0</v>
      </c>
      <c r="G1672" s="21">
        <f t="shared" si="1301"/>
        <v>0</v>
      </c>
      <c r="H1672" s="22">
        <f t="shared" si="1301"/>
        <v>0</v>
      </c>
      <c r="I1672" s="3">
        <f t="shared" si="1263"/>
        <v>0</v>
      </c>
    </row>
    <row r="1673" spans="1:9" s="2" customFormat="1" hidden="1" x14ac:dyDescent="0.2">
      <c r="A1673" s="31" t="s">
        <v>49</v>
      </c>
      <c r="B1673" s="63" t="s">
        <v>50</v>
      </c>
      <c r="C1673" s="24">
        <f t="shared" ref="C1673:H1673" si="1302">SUM(C1677,C1678,C1679)</f>
        <v>0</v>
      </c>
      <c r="D1673" s="24">
        <f t="shared" si="1302"/>
        <v>0</v>
      </c>
      <c r="E1673" s="24">
        <f t="shared" si="1302"/>
        <v>0</v>
      </c>
      <c r="F1673" s="24">
        <f t="shared" si="1302"/>
        <v>0</v>
      </c>
      <c r="G1673" s="24">
        <f t="shared" si="1302"/>
        <v>0</v>
      </c>
      <c r="H1673" s="25">
        <f t="shared" si="1302"/>
        <v>0</v>
      </c>
      <c r="I1673" s="3">
        <f t="shared" si="1263"/>
        <v>0</v>
      </c>
    </row>
    <row r="1674" spans="1:9" s="2" customFormat="1" hidden="1" x14ac:dyDescent="0.2">
      <c r="A1674" s="82" t="s">
        <v>1</v>
      </c>
      <c r="B1674" s="63"/>
      <c r="C1674" s="24"/>
      <c r="D1674" s="24"/>
      <c r="E1674" s="24"/>
      <c r="F1674" s="24"/>
      <c r="G1674" s="24"/>
      <c r="H1674" s="25"/>
      <c r="I1674" s="3">
        <f t="shared" si="1263"/>
        <v>0</v>
      </c>
    </row>
    <row r="1675" spans="1:9" s="2" customFormat="1" hidden="1" x14ac:dyDescent="0.2">
      <c r="A1675" s="32" t="s">
        <v>36</v>
      </c>
      <c r="B1675" s="59"/>
      <c r="C1675" s="24">
        <f t="shared" ref="C1675" si="1303">C1677+C1678+C1679-C1676</f>
        <v>0</v>
      </c>
      <c r="D1675" s="24">
        <f t="shared" ref="D1675:H1675" si="1304">D1677+D1678+D1679-D1676</f>
        <v>0</v>
      </c>
      <c r="E1675" s="24">
        <f t="shared" si="1304"/>
        <v>0</v>
      </c>
      <c r="F1675" s="24">
        <f t="shared" si="1304"/>
        <v>0</v>
      </c>
      <c r="G1675" s="24">
        <f t="shared" si="1304"/>
        <v>0</v>
      </c>
      <c r="H1675" s="25">
        <f t="shared" si="1304"/>
        <v>0</v>
      </c>
      <c r="I1675" s="3">
        <f t="shared" si="1263"/>
        <v>0</v>
      </c>
    </row>
    <row r="1676" spans="1:9" s="2" customFormat="1" hidden="1" x14ac:dyDescent="0.2">
      <c r="A1676" s="32" t="s">
        <v>37</v>
      </c>
      <c r="B1676" s="59"/>
      <c r="C1676" s="24">
        <f t="shared" ref="C1676" si="1305">SUM(C1726,C1778,C1829,C1881)</f>
        <v>0</v>
      </c>
      <c r="D1676" s="24">
        <f t="shared" ref="D1676:H1676" si="1306">SUM(D1726,D1778,D1829,D1881)</f>
        <v>0</v>
      </c>
      <c r="E1676" s="24">
        <f t="shared" si="1306"/>
        <v>0</v>
      </c>
      <c r="F1676" s="24">
        <f t="shared" si="1306"/>
        <v>0</v>
      </c>
      <c r="G1676" s="24">
        <f t="shared" si="1306"/>
        <v>0</v>
      </c>
      <c r="H1676" s="25">
        <f t="shared" si="1306"/>
        <v>0</v>
      </c>
      <c r="I1676" s="3">
        <f t="shared" si="1263"/>
        <v>0</v>
      </c>
    </row>
    <row r="1677" spans="1:9" s="2" customFormat="1" hidden="1" x14ac:dyDescent="0.2">
      <c r="A1677" s="20" t="s">
        <v>38</v>
      </c>
      <c r="B1677" s="61" t="s">
        <v>51</v>
      </c>
      <c r="C1677" s="21">
        <f t="shared" ref="C1677" si="1307">SUM(C1727,C1779,C1830,C1882)</f>
        <v>0</v>
      </c>
      <c r="D1677" s="21">
        <f t="shared" ref="D1677" si="1308">SUM(D1727,D1779,D1830,D1882)</f>
        <v>0</v>
      </c>
      <c r="E1677" s="21">
        <f t="shared" ref="E1677:E1679" si="1309">C1677+D1677</f>
        <v>0</v>
      </c>
      <c r="F1677" s="21">
        <f t="shared" ref="F1677:H1677" si="1310">SUM(F1727,F1779,F1830,F1882)</f>
        <v>0</v>
      </c>
      <c r="G1677" s="21">
        <f t="shared" si="1310"/>
        <v>0</v>
      </c>
      <c r="H1677" s="22">
        <f t="shared" si="1310"/>
        <v>0</v>
      </c>
      <c r="I1677" s="3">
        <f t="shared" si="1263"/>
        <v>0</v>
      </c>
    </row>
    <row r="1678" spans="1:9" s="2" customFormat="1" hidden="1" x14ac:dyDescent="0.2">
      <c r="A1678" s="20" t="s">
        <v>40</v>
      </c>
      <c r="B1678" s="61" t="s">
        <v>52</v>
      </c>
      <c r="C1678" s="21">
        <f t="shared" ref="C1678" si="1311">SUM(C1728,C1780,C1831,C1883)</f>
        <v>0</v>
      </c>
      <c r="D1678" s="21">
        <f t="shared" ref="D1678" si="1312">SUM(D1728,D1780,D1831,D1883)</f>
        <v>0</v>
      </c>
      <c r="E1678" s="21">
        <f t="shared" si="1309"/>
        <v>0</v>
      </c>
      <c r="F1678" s="21">
        <f t="shared" ref="F1678:H1678" si="1313">SUM(F1728,F1780,F1831,F1883)</f>
        <v>0</v>
      </c>
      <c r="G1678" s="21">
        <f t="shared" si="1313"/>
        <v>0</v>
      </c>
      <c r="H1678" s="22">
        <f t="shared" si="1313"/>
        <v>0</v>
      </c>
      <c r="I1678" s="3">
        <f t="shared" si="1263"/>
        <v>0</v>
      </c>
    </row>
    <row r="1679" spans="1:9" s="2" customFormat="1" hidden="1" x14ac:dyDescent="0.2">
      <c r="A1679" s="20" t="s">
        <v>42</v>
      </c>
      <c r="B1679" s="61" t="s">
        <v>53</v>
      </c>
      <c r="C1679" s="21">
        <v>0</v>
      </c>
      <c r="D1679" s="21">
        <f t="shared" ref="D1679" si="1314">SUM(D1729,D1781,D1832,D1884)</f>
        <v>0</v>
      </c>
      <c r="E1679" s="21">
        <f t="shared" si="1309"/>
        <v>0</v>
      </c>
      <c r="F1679" s="21">
        <f t="shared" ref="F1679:H1679" si="1315">SUM(F1729,F1781,F1832,F1884)</f>
        <v>0</v>
      </c>
      <c r="G1679" s="21">
        <f t="shared" si="1315"/>
        <v>0</v>
      </c>
      <c r="H1679" s="22">
        <f t="shared" si="1315"/>
        <v>0</v>
      </c>
      <c r="I1679" s="3">
        <f t="shared" si="1263"/>
        <v>0</v>
      </c>
    </row>
    <row r="1680" spans="1:9" s="2" customFormat="1" hidden="1" x14ac:dyDescent="0.2">
      <c r="A1680" s="83"/>
      <c r="B1680" s="95"/>
      <c r="C1680" s="21"/>
      <c r="D1680" s="21"/>
      <c r="E1680" s="21"/>
      <c r="F1680" s="21"/>
      <c r="G1680" s="21"/>
      <c r="H1680" s="22"/>
      <c r="I1680" s="3">
        <f t="shared" si="1263"/>
        <v>0</v>
      </c>
    </row>
    <row r="1681" spans="1:11" s="2" customFormat="1" hidden="1" x14ac:dyDescent="0.2">
      <c r="A1681" s="26" t="s">
        <v>54</v>
      </c>
      <c r="B1681" s="63" t="s">
        <v>55</v>
      </c>
      <c r="C1681" s="24">
        <v>0</v>
      </c>
      <c r="D1681" s="24">
        <f t="shared" ref="D1681" si="1316">SUM(D1731,D1783,D1834,D1886)</f>
        <v>0</v>
      </c>
      <c r="E1681" s="24">
        <f>C1681+D1681</f>
        <v>0</v>
      </c>
      <c r="F1681" s="24">
        <f t="shared" ref="F1681:H1681" si="1317">SUM(F1731,F1783,F1834,F1886)</f>
        <v>0</v>
      </c>
      <c r="G1681" s="24">
        <f t="shared" si="1317"/>
        <v>0</v>
      </c>
      <c r="H1681" s="25">
        <f t="shared" si="1317"/>
        <v>0</v>
      </c>
      <c r="I1681" s="3">
        <f t="shared" si="1263"/>
        <v>0</v>
      </c>
    </row>
    <row r="1682" spans="1:11" s="2" customFormat="1" hidden="1" x14ac:dyDescent="0.2">
      <c r="A1682" s="83"/>
      <c r="B1682" s="95"/>
      <c r="C1682" s="21"/>
      <c r="D1682" s="21"/>
      <c r="E1682" s="21"/>
      <c r="F1682" s="21"/>
      <c r="G1682" s="21"/>
      <c r="H1682" s="22"/>
      <c r="I1682" s="3">
        <f t="shared" si="1263"/>
        <v>0</v>
      </c>
    </row>
    <row r="1683" spans="1:11" s="6" customFormat="1" ht="38.25" hidden="1" x14ac:dyDescent="0.2">
      <c r="A1683" s="77" t="s">
        <v>72</v>
      </c>
      <c r="B1683" s="78"/>
      <c r="C1683" s="79">
        <f t="shared" ref="C1683:H1683" si="1318">C1684</f>
        <v>0</v>
      </c>
      <c r="D1683" s="79">
        <f t="shared" si="1318"/>
        <v>0</v>
      </c>
      <c r="E1683" s="79">
        <f t="shared" si="1318"/>
        <v>0</v>
      </c>
      <c r="F1683" s="79">
        <f t="shared" si="1318"/>
        <v>0</v>
      </c>
      <c r="G1683" s="79">
        <f t="shared" si="1318"/>
        <v>0</v>
      </c>
      <c r="H1683" s="80">
        <f t="shared" si="1318"/>
        <v>0</v>
      </c>
      <c r="I1683" s="3">
        <f t="shared" si="1263"/>
        <v>0</v>
      </c>
    </row>
    <row r="1684" spans="1:11" s="40" customFormat="1" hidden="1" x14ac:dyDescent="0.2">
      <c r="A1684" s="36" t="s">
        <v>61</v>
      </c>
      <c r="B1684" s="65"/>
      <c r="C1684" s="37">
        <f t="shared" ref="C1684" si="1319">SUM(C1685,C1686,C1687,C1691)</f>
        <v>0</v>
      </c>
      <c r="D1684" s="37">
        <f t="shared" ref="D1684:H1684" si="1320">SUM(D1685,D1686,D1687,D1691)</f>
        <v>0</v>
      </c>
      <c r="E1684" s="37">
        <f t="shared" si="1320"/>
        <v>0</v>
      </c>
      <c r="F1684" s="37">
        <f t="shared" si="1320"/>
        <v>0</v>
      </c>
      <c r="G1684" s="37">
        <f t="shared" si="1320"/>
        <v>0</v>
      </c>
      <c r="H1684" s="38">
        <f t="shared" si="1320"/>
        <v>0</v>
      </c>
      <c r="I1684" s="3">
        <f t="shared" si="1263"/>
        <v>0</v>
      </c>
    </row>
    <row r="1685" spans="1:11" s="2" customFormat="1" hidden="1" x14ac:dyDescent="0.2">
      <c r="A1685" s="20" t="s">
        <v>6</v>
      </c>
      <c r="B1685" s="48"/>
      <c r="C1685" s="21"/>
      <c r="D1685" s="21"/>
      <c r="E1685" s="21">
        <f>SUM(C1685,D1685)</f>
        <v>0</v>
      </c>
      <c r="F1685" s="21"/>
      <c r="G1685" s="21"/>
      <c r="H1685" s="22"/>
      <c r="I1685" s="3">
        <f t="shared" si="1263"/>
        <v>0</v>
      </c>
    </row>
    <row r="1686" spans="1:11" s="2" customFormat="1" hidden="1" x14ac:dyDescent="0.2">
      <c r="A1686" s="20" t="s">
        <v>7</v>
      </c>
      <c r="B1686" s="94"/>
      <c r="C1686" s="21">
        <v>0</v>
      </c>
      <c r="D1686" s="21"/>
      <c r="E1686" s="21">
        <f t="shared" ref="E1686" si="1321">SUM(C1686,D1686)</f>
        <v>0</v>
      </c>
      <c r="F1686" s="21"/>
      <c r="G1686" s="21"/>
      <c r="H1686" s="22"/>
      <c r="I1686" s="3">
        <f t="shared" si="1263"/>
        <v>0</v>
      </c>
      <c r="J1686" s="2">
        <f>J1687+J1693</f>
        <v>0.85</v>
      </c>
      <c r="K1686" s="2">
        <v>1</v>
      </c>
    </row>
    <row r="1687" spans="1:11" s="2" customFormat="1" hidden="1" x14ac:dyDescent="0.2">
      <c r="A1687" s="23" t="s">
        <v>111</v>
      </c>
      <c r="B1687" s="49" t="s">
        <v>103</v>
      </c>
      <c r="C1687" s="24">
        <f>SUM(C1688:C1690)</f>
        <v>0</v>
      </c>
      <c r="D1687" s="24">
        <f>SUM(D1688:D1690)</f>
        <v>0</v>
      </c>
      <c r="E1687" s="24">
        <f>SUM(C1687,D1687)</f>
        <v>0</v>
      </c>
      <c r="F1687" s="24">
        <f t="shared" ref="F1687" si="1322">SUM(F1688:F1690)</f>
        <v>0</v>
      </c>
      <c r="G1687" s="24">
        <f t="shared" ref="G1687" si="1323">SUM(G1688:G1690)</f>
        <v>0</v>
      </c>
      <c r="H1687" s="25">
        <f t="shared" ref="H1687" si="1324">SUM(H1688:H1690)</f>
        <v>0</v>
      </c>
      <c r="I1687" s="3">
        <f t="shared" si="1263"/>
        <v>0</v>
      </c>
    </row>
    <row r="1688" spans="1:11" s="2" customFormat="1" hidden="1" x14ac:dyDescent="0.2">
      <c r="A1688" s="109" t="s">
        <v>104</v>
      </c>
      <c r="B1688" s="48" t="s">
        <v>105</v>
      </c>
      <c r="C1688" s="21"/>
      <c r="D1688" s="21"/>
      <c r="E1688" s="21">
        <f t="shared" ref="E1688:E1690" si="1325">SUM(C1688,D1688)</f>
        <v>0</v>
      </c>
      <c r="F1688" s="21"/>
      <c r="G1688" s="21"/>
      <c r="H1688" s="22"/>
      <c r="I1688" s="3">
        <f t="shared" si="1263"/>
        <v>0</v>
      </c>
    </row>
    <row r="1689" spans="1:11" s="2" customFormat="1" hidden="1" x14ac:dyDescent="0.2">
      <c r="A1689" s="109" t="s">
        <v>106</v>
      </c>
      <c r="B1689" s="48" t="s">
        <v>107</v>
      </c>
      <c r="C1689" s="21"/>
      <c r="D1689" s="21"/>
      <c r="E1689" s="21">
        <f t="shared" si="1325"/>
        <v>0</v>
      </c>
      <c r="F1689" s="21"/>
      <c r="G1689" s="21"/>
      <c r="H1689" s="22"/>
      <c r="I1689" s="3">
        <f t="shared" si="1263"/>
        <v>0</v>
      </c>
    </row>
    <row r="1690" spans="1:11" s="2" customFormat="1" hidden="1" x14ac:dyDescent="0.2">
      <c r="A1690" s="109" t="s">
        <v>108</v>
      </c>
      <c r="B1690" s="48" t="s">
        <v>109</v>
      </c>
      <c r="C1690" s="21"/>
      <c r="D1690" s="21"/>
      <c r="E1690" s="21">
        <f t="shared" si="1325"/>
        <v>0</v>
      </c>
      <c r="F1690" s="21"/>
      <c r="G1690" s="21"/>
      <c r="H1690" s="22"/>
      <c r="I1690" s="3">
        <f t="shared" si="1263"/>
        <v>0</v>
      </c>
    </row>
    <row r="1691" spans="1:11" s="2" customFormat="1" ht="25.5" hidden="1" x14ac:dyDescent="0.2">
      <c r="A1691" s="23" t="s">
        <v>9</v>
      </c>
      <c r="B1691" s="49" t="s">
        <v>10</v>
      </c>
      <c r="C1691" s="24">
        <f t="shared" ref="C1691" si="1326">SUM(C1692,C1696,C1700)</f>
        <v>0</v>
      </c>
      <c r="D1691" s="24">
        <f t="shared" ref="D1691:H1691" si="1327">SUM(D1692,D1696,D1700)</f>
        <v>0</v>
      </c>
      <c r="E1691" s="24">
        <f t="shared" si="1327"/>
        <v>0</v>
      </c>
      <c r="F1691" s="24">
        <f t="shared" si="1327"/>
        <v>0</v>
      </c>
      <c r="G1691" s="24">
        <f t="shared" si="1327"/>
        <v>0</v>
      </c>
      <c r="H1691" s="25">
        <f t="shared" si="1327"/>
        <v>0</v>
      </c>
      <c r="I1691" s="3">
        <f t="shared" si="1263"/>
        <v>0</v>
      </c>
    </row>
    <row r="1692" spans="1:11" s="2" customFormat="1" hidden="1" x14ac:dyDescent="0.2">
      <c r="A1692" s="26" t="s">
        <v>11</v>
      </c>
      <c r="B1692" s="50" t="s">
        <v>12</v>
      </c>
      <c r="C1692" s="24">
        <f t="shared" ref="C1692" si="1328">SUM(C1693:C1695)</f>
        <v>0</v>
      </c>
      <c r="D1692" s="24">
        <f t="shared" ref="D1692:H1692" si="1329">SUM(D1693:D1695)</f>
        <v>0</v>
      </c>
      <c r="E1692" s="24">
        <f t="shared" si="1329"/>
        <v>0</v>
      </c>
      <c r="F1692" s="24">
        <f t="shared" si="1329"/>
        <v>0</v>
      </c>
      <c r="G1692" s="24">
        <f t="shared" si="1329"/>
        <v>0</v>
      </c>
      <c r="H1692" s="25">
        <f t="shared" si="1329"/>
        <v>0</v>
      </c>
      <c r="I1692" s="3">
        <f t="shared" si="1263"/>
        <v>0</v>
      </c>
    </row>
    <row r="1693" spans="1:11" s="2" customFormat="1" hidden="1" x14ac:dyDescent="0.2">
      <c r="A1693" s="27" t="s">
        <v>13</v>
      </c>
      <c r="B1693" s="51" t="s">
        <v>14</v>
      </c>
      <c r="C1693" s="21"/>
      <c r="D1693" s="21"/>
      <c r="E1693" s="21">
        <f t="shared" ref="E1693:E1695" si="1330">SUM(C1693,D1693)</f>
        <v>0</v>
      </c>
      <c r="F1693" s="21"/>
      <c r="G1693" s="21"/>
      <c r="H1693" s="22"/>
      <c r="I1693" s="3">
        <f t="shared" si="1263"/>
        <v>0</v>
      </c>
      <c r="J1693" s="2">
        <v>0.85</v>
      </c>
      <c r="K1693" s="2">
        <f>K1686*J1693/J1686</f>
        <v>1</v>
      </c>
    </row>
    <row r="1694" spans="1:11" s="2" customFormat="1" hidden="1" x14ac:dyDescent="0.2">
      <c r="A1694" s="27" t="s">
        <v>15</v>
      </c>
      <c r="B1694" s="52" t="s">
        <v>16</v>
      </c>
      <c r="C1694" s="21">
        <v>0</v>
      </c>
      <c r="D1694" s="21"/>
      <c r="E1694" s="21">
        <f t="shared" si="1330"/>
        <v>0</v>
      </c>
      <c r="F1694" s="21"/>
      <c r="G1694" s="21"/>
      <c r="H1694" s="22"/>
      <c r="I1694" s="3">
        <f t="shared" si="1263"/>
        <v>0</v>
      </c>
    </row>
    <row r="1695" spans="1:11" s="2" customFormat="1" hidden="1" x14ac:dyDescent="0.2">
      <c r="A1695" s="27" t="s">
        <v>17</v>
      </c>
      <c r="B1695" s="52" t="s">
        <v>18</v>
      </c>
      <c r="C1695" s="21"/>
      <c r="D1695" s="21"/>
      <c r="E1695" s="21">
        <f t="shared" si="1330"/>
        <v>0</v>
      </c>
      <c r="F1695" s="21"/>
      <c r="G1695" s="21"/>
      <c r="H1695" s="22"/>
      <c r="I1695" s="3">
        <f t="shared" si="1263"/>
        <v>0</v>
      </c>
    </row>
    <row r="1696" spans="1:11" s="2" customFormat="1" hidden="1" x14ac:dyDescent="0.2">
      <c r="A1696" s="26" t="s">
        <v>19</v>
      </c>
      <c r="B1696" s="53" t="s">
        <v>20</v>
      </c>
      <c r="C1696" s="24">
        <v>0</v>
      </c>
      <c r="D1696" s="24">
        <f t="shared" ref="D1696:H1696" si="1331">SUM(D1697:D1699)</f>
        <v>0</v>
      </c>
      <c r="E1696" s="24">
        <f t="shared" si="1331"/>
        <v>0</v>
      </c>
      <c r="F1696" s="24">
        <f t="shared" si="1331"/>
        <v>0</v>
      </c>
      <c r="G1696" s="24">
        <f t="shared" si="1331"/>
        <v>0</v>
      </c>
      <c r="H1696" s="25">
        <f t="shared" si="1331"/>
        <v>0</v>
      </c>
      <c r="I1696" s="3">
        <f t="shared" si="1263"/>
        <v>0</v>
      </c>
    </row>
    <row r="1697" spans="1:9" s="2" customFormat="1" hidden="1" x14ac:dyDescent="0.2">
      <c r="A1697" s="27" t="s">
        <v>13</v>
      </c>
      <c r="B1697" s="52" t="s">
        <v>21</v>
      </c>
      <c r="C1697" s="21">
        <v>0</v>
      </c>
      <c r="D1697" s="21"/>
      <c r="E1697" s="21">
        <f t="shared" ref="E1697:E1699" si="1332">SUM(C1697,D1697)</f>
        <v>0</v>
      </c>
      <c r="F1697" s="21"/>
      <c r="G1697" s="21"/>
      <c r="H1697" s="22"/>
      <c r="I1697" s="3">
        <f t="shared" si="1263"/>
        <v>0</v>
      </c>
    </row>
    <row r="1698" spans="1:9" s="2" customFormat="1" hidden="1" x14ac:dyDescent="0.2">
      <c r="A1698" s="27" t="s">
        <v>15</v>
      </c>
      <c r="B1698" s="52" t="s">
        <v>22</v>
      </c>
      <c r="C1698" s="21">
        <v>0</v>
      </c>
      <c r="D1698" s="21"/>
      <c r="E1698" s="21">
        <f t="shared" si="1332"/>
        <v>0</v>
      </c>
      <c r="F1698" s="21"/>
      <c r="G1698" s="21"/>
      <c r="H1698" s="22"/>
      <c r="I1698" s="3">
        <f t="shared" si="1263"/>
        <v>0</v>
      </c>
    </row>
    <row r="1699" spans="1:9" s="2" customFormat="1" hidden="1" x14ac:dyDescent="0.2">
      <c r="A1699" s="27" t="s">
        <v>17</v>
      </c>
      <c r="B1699" s="52" t="s">
        <v>23</v>
      </c>
      <c r="C1699" s="21">
        <v>0</v>
      </c>
      <c r="D1699" s="21"/>
      <c r="E1699" s="21">
        <f t="shared" si="1332"/>
        <v>0</v>
      </c>
      <c r="F1699" s="21"/>
      <c r="G1699" s="21"/>
      <c r="H1699" s="22"/>
      <c r="I1699" s="3">
        <f t="shared" si="1263"/>
        <v>0</v>
      </c>
    </row>
    <row r="1700" spans="1:9" s="2" customFormat="1" hidden="1" x14ac:dyDescent="0.2">
      <c r="A1700" s="26" t="s">
        <v>24</v>
      </c>
      <c r="B1700" s="53" t="s">
        <v>25</v>
      </c>
      <c r="C1700" s="24">
        <v>0</v>
      </c>
      <c r="D1700" s="24">
        <f t="shared" ref="D1700:H1700" si="1333">SUM(D1701:D1703)</f>
        <v>0</v>
      </c>
      <c r="E1700" s="24">
        <f t="shared" si="1333"/>
        <v>0</v>
      </c>
      <c r="F1700" s="24">
        <f t="shared" si="1333"/>
        <v>0</v>
      </c>
      <c r="G1700" s="24">
        <f t="shared" si="1333"/>
        <v>0</v>
      </c>
      <c r="H1700" s="25">
        <f t="shared" si="1333"/>
        <v>0</v>
      </c>
      <c r="I1700" s="3">
        <f t="shared" si="1263"/>
        <v>0</v>
      </c>
    </row>
    <row r="1701" spans="1:9" s="2" customFormat="1" hidden="1" x14ac:dyDescent="0.2">
      <c r="A1701" s="27" t="s">
        <v>13</v>
      </c>
      <c r="B1701" s="52" t="s">
        <v>26</v>
      </c>
      <c r="C1701" s="21">
        <v>0</v>
      </c>
      <c r="D1701" s="21"/>
      <c r="E1701" s="21">
        <f t="shared" ref="E1701:E1703" si="1334">SUM(C1701,D1701)</f>
        <v>0</v>
      </c>
      <c r="F1701" s="21"/>
      <c r="G1701" s="21"/>
      <c r="H1701" s="22"/>
      <c r="I1701" s="3">
        <f t="shared" si="1263"/>
        <v>0</v>
      </c>
    </row>
    <row r="1702" spans="1:9" s="2" customFormat="1" hidden="1" x14ac:dyDescent="0.2">
      <c r="A1702" s="27" t="s">
        <v>15</v>
      </c>
      <c r="B1702" s="52" t="s">
        <v>27</v>
      </c>
      <c r="C1702" s="21">
        <v>0</v>
      </c>
      <c r="D1702" s="21"/>
      <c r="E1702" s="21">
        <f t="shared" si="1334"/>
        <v>0</v>
      </c>
      <c r="F1702" s="21"/>
      <c r="G1702" s="21"/>
      <c r="H1702" s="22"/>
      <c r="I1702" s="3">
        <f t="shared" si="1263"/>
        <v>0</v>
      </c>
    </row>
    <row r="1703" spans="1:9" s="2" customFormat="1" hidden="1" x14ac:dyDescent="0.2">
      <c r="A1703" s="27" t="s">
        <v>17</v>
      </c>
      <c r="B1703" s="52" t="s">
        <v>28</v>
      </c>
      <c r="C1703" s="21">
        <v>0</v>
      </c>
      <c r="D1703" s="21"/>
      <c r="E1703" s="21">
        <f t="shared" si="1334"/>
        <v>0</v>
      </c>
      <c r="F1703" s="21"/>
      <c r="G1703" s="21"/>
      <c r="H1703" s="22"/>
      <c r="I1703" s="3">
        <f t="shared" ref="I1703:I1766" si="1335">SUM(E1703:H1703)</f>
        <v>0</v>
      </c>
    </row>
    <row r="1704" spans="1:9" s="40" customFormat="1" hidden="1" x14ac:dyDescent="0.2">
      <c r="A1704" s="36" t="s">
        <v>80</v>
      </c>
      <c r="B1704" s="65"/>
      <c r="C1704" s="37">
        <f t="shared" ref="C1704:H1704" si="1336">SUM(C1705,C1708,C1731)</f>
        <v>0</v>
      </c>
      <c r="D1704" s="37">
        <f t="shared" si="1336"/>
        <v>0</v>
      </c>
      <c r="E1704" s="37">
        <f t="shared" si="1336"/>
        <v>0</v>
      </c>
      <c r="F1704" s="37">
        <f t="shared" si="1336"/>
        <v>0</v>
      </c>
      <c r="G1704" s="37">
        <f t="shared" si="1336"/>
        <v>0</v>
      </c>
      <c r="H1704" s="38">
        <f t="shared" si="1336"/>
        <v>0</v>
      </c>
      <c r="I1704" s="3">
        <f t="shared" si="1335"/>
        <v>0</v>
      </c>
    </row>
    <row r="1705" spans="1:9" s="2" customFormat="1" hidden="1" x14ac:dyDescent="0.2">
      <c r="A1705" s="31" t="s">
        <v>30</v>
      </c>
      <c r="B1705" s="55">
        <v>20</v>
      </c>
      <c r="C1705" s="24">
        <v>0</v>
      </c>
      <c r="D1705" s="24">
        <f t="shared" ref="D1705:H1705" si="1337">SUM(D1706)</f>
        <v>0</v>
      </c>
      <c r="E1705" s="24">
        <f t="shared" si="1337"/>
        <v>0</v>
      </c>
      <c r="F1705" s="24">
        <f t="shared" si="1337"/>
        <v>0</v>
      </c>
      <c r="G1705" s="24">
        <f t="shared" si="1337"/>
        <v>0</v>
      </c>
      <c r="H1705" s="25">
        <f t="shared" si="1337"/>
        <v>0</v>
      </c>
      <c r="I1705" s="3">
        <f t="shared" si="1335"/>
        <v>0</v>
      </c>
    </row>
    <row r="1706" spans="1:9" s="2" customFormat="1" hidden="1" x14ac:dyDescent="0.2">
      <c r="A1706" s="27" t="s">
        <v>31</v>
      </c>
      <c r="B1706" s="56" t="s">
        <v>32</v>
      </c>
      <c r="C1706" s="21">
        <v>0</v>
      </c>
      <c r="D1706" s="21"/>
      <c r="E1706" s="21">
        <f>C1706+D1706</f>
        <v>0</v>
      </c>
      <c r="F1706" s="21"/>
      <c r="G1706" s="21"/>
      <c r="H1706" s="22"/>
      <c r="I1706" s="3">
        <f t="shared" si="1335"/>
        <v>0</v>
      </c>
    </row>
    <row r="1707" spans="1:9" s="2" customFormat="1" hidden="1" x14ac:dyDescent="0.2">
      <c r="A1707" s="27"/>
      <c r="B1707" s="51"/>
      <c r="C1707" s="21"/>
      <c r="D1707" s="21"/>
      <c r="E1707" s="21"/>
      <c r="F1707" s="21"/>
      <c r="G1707" s="21"/>
      <c r="H1707" s="22"/>
      <c r="I1707" s="3">
        <f t="shared" si="1335"/>
        <v>0</v>
      </c>
    </row>
    <row r="1708" spans="1:9" s="2" customFormat="1" ht="25.5" hidden="1" x14ac:dyDescent="0.2">
      <c r="A1708" s="110" t="s">
        <v>112</v>
      </c>
      <c r="B1708" s="57">
        <v>60</v>
      </c>
      <c r="C1708" s="24">
        <f t="shared" ref="C1708" si="1338">SUM(C1709,C1716,C1723)</f>
        <v>0</v>
      </c>
      <c r="D1708" s="24">
        <f t="shared" ref="D1708:H1708" si="1339">SUM(D1709,D1716,D1723)</f>
        <v>0</v>
      </c>
      <c r="E1708" s="24">
        <f t="shared" si="1339"/>
        <v>0</v>
      </c>
      <c r="F1708" s="24">
        <f t="shared" si="1339"/>
        <v>0</v>
      </c>
      <c r="G1708" s="24">
        <f t="shared" si="1339"/>
        <v>0</v>
      </c>
      <c r="H1708" s="25">
        <f t="shared" si="1339"/>
        <v>0</v>
      </c>
      <c r="I1708" s="3">
        <f t="shared" si="1335"/>
        <v>0</v>
      </c>
    </row>
    <row r="1709" spans="1:9" s="2" customFormat="1" ht="25.5" hidden="1" x14ac:dyDescent="0.2">
      <c r="A1709" s="31" t="s">
        <v>113</v>
      </c>
      <c r="B1709" s="58" t="s">
        <v>118</v>
      </c>
      <c r="C1709" s="24">
        <f t="shared" ref="C1709" si="1340">SUM(C1713,C1714,C1715)</f>
        <v>0</v>
      </c>
      <c r="D1709" s="24">
        <f t="shared" ref="D1709:H1709" si="1341">SUM(D1713,D1714,D1715)</f>
        <v>0</v>
      </c>
      <c r="E1709" s="24">
        <f t="shared" si="1341"/>
        <v>0</v>
      </c>
      <c r="F1709" s="24">
        <f t="shared" si="1341"/>
        <v>0</v>
      </c>
      <c r="G1709" s="24">
        <f t="shared" si="1341"/>
        <v>0</v>
      </c>
      <c r="H1709" s="25">
        <f t="shared" si="1341"/>
        <v>0</v>
      </c>
      <c r="I1709" s="3">
        <f t="shared" si="1335"/>
        <v>0</v>
      </c>
    </row>
    <row r="1710" spans="1:9" s="2" customFormat="1" hidden="1" x14ac:dyDescent="0.2">
      <c r="A1710" s="32" t="s">
        <v>1</v>
      </c>
      <c r="B1710" s="59"/>
      <c r="C1710" s="24"/>
      <c r="D1710" s="24"/>
      <c r="E1710" s="24"/>
      <c r="F1710" s="24"/>
      <c r="G1710" s="24"/>
      <c r="H1710" s="25"/>
      <c r="I1710" s="3">
        <f t="shared" si="1335"/>
        <v>0</v>
      </c>
    </row>
    <row r="1711" spans="1:9" s="2" customFormat="1" hidden="1" x14ac:dyDescent="0.2">
      <c r="A1711" s="32" t="s">
        <v>36</v>
      </c>
      <c r="B1711" s="59"/>
      <c r="C1711" s="24"/>
      <c r="D1711" s="24"/>
      <c r="E1711" s="24">
        <f t="shared" ref="E1711:H1711" si="1342">E1713+E1714+E1715-E1712</f>
        <v>0</v>
      </c>
      <c r="F1711" s="24">
        <f t="shared" si="1342"/>
        <v>0</v>
      </c>
      <c r="G1711" s="24">
        <f t="shared" si="1342"/>
        <v>0</v>
      </c>
      <c r="H1711" s="25">
        <f t="shared" si="1342"/>
        <v>0</v>
      </c>
      <c r="I1711" s="3">
        <f t="shared" si="1335"/>
        <v>0</v>
      </c>
    </row>
    <row r="1712" spans="1:9" s="2" customFormat="1" hidden="1" x14ac:dyDescent="0.2">
      <c r="A1712" s="32" t="s">
        <v>37</v>
      </c>
      <c r="B1712" s="59"/>
      <c r="C1712" s="24"/>
      <c r="D1712" s="24"/>
      <c r="E1712" s="24">
        <f t="shared" ref="E1712:E1715" si="1343">C1712+D1712</f>
        <v>0</v>
      </c>
      <c r="F1712" s="24"/>
      <c r="G1712" s="24"/>
      <c r="H1712" s="25"/>
      <c r="I1712" s="3">
        <f t="shared" si="1335"/>
        <v>0</v>
      </c>
    </row>
    <row r="1713" spans="1:11" s="2" customFormat="1" hidden="1" x14ac:dyDescent="0.2">
      <c r="A1713" s="20" t="s">
        <v>114</v>
      </c>
      <c r="B1713" s="60" t="s">
        <v>115</v>
      </c>
      <c r="C1713" s="21"/>
      <c r="D1713" s="21"/>
      <c r="E1713" s="21">
        <f t="shared" si="1343"/>
        <v>0</v>
      </c>
      <c r="F1713" s="21"/>
      <c r="G1713" s="21"/>
      <c r="H1713" s="22"/>
      <c r="I1713" s="3">
        <f t="shared" si="1335"/>
        <v>0</v>
      </c>
      <c r="J1713" s="2">
        <v>0.02</v>
      </c>
      <c r="K1713" s="2">
        <v>0.13</v>
      </c>
    </row>
    <row r="1714" spans="1:11" s="2" customFormat="1" hidden="1" x14ac:dyDescent="0.2">
      <c r="A1714" s="20" t="s">
        <v>106</v>
      </c>
      <c r="B1714" s="60" t="s">
        <v>116</v>
      </c>
      <c r="C1714" s="21"/>
      <c r="D1714" s="21"/>
      <c r="E1714" s="21">
        <f t="shared" si="1343"/>
        <v>0</v>
      </c>
      <c r="F1714" s="21"/>
      <c r="G1714" s="21"/>
      <c r="H1714" s="22"/>
      <c r="I1714" s="3">
        <f t="shared" si="1335"/>
        <v>0</v>
      </c>
      <c r="J1714" s="2">
        <v>0.85</v>
      </c>
    </row>
    <row r="1715" spans="1:11" s="2" customFormat="1" hidden="1" x14ac:dyDescent="0.2">
      <c r="A1715" s="20" t="s">
        <v>108</v>
      </c>
      <c r="B1715" s="61" t="s">
        <v>117</v>
      </c>
      <c r="C1715" s="21"/>
      <c r="D1715" s="21"/>
      <c r="E1715" s="21">
        <f t="shared" si="1343"/>
        <v>0</v>
      </c>
      <c r="F1715" s="21"/>
      <c r="G1715" s="21"/>
      <c r="H1715" s="22"/>
      <c r="I1715" s="3">
        <f t="shared" si="1335"/>
        <v>0</v>
      </c>
    </row>
    <row r="1716" spans="1:11" s="2" customFormat="1" hidden="1" x14ac:dyDescent="0.2">
      <c r="A1716" s="31" t="s">
        <v>44</v>
      </c>
      <c r="B1716" s="62" t="s">
        <v>45</v>
      </c>
      <c r="C1716" s="24">
        <v>0</v>
      </c>
      <c r="D1716" s="24">
        <f t="shared" ref="D1716:H1716" si="1344">SUM(D1720,D1721,D1722)</f>
        <v>0</v>
      </c>
      <c r="E1716" s="24">
        <f t="shared" si="1344"/>
        <v>0</v>
      </c>
      <c r="F1716" s="24">
        <f t="shared" si="1344"/>
        <v>0</v>
      </c>
      <c r="G1716" s="24">
        <f t="shared" si="1344"/>
        <v>0</v>
      </c>
      <c r="H1716" s="25">
        <f t="shared" si="1344"/>
        <v>0</v>
      </c>
      <c r="I1716" s="3">
        <f t="shared" si="1335"/>
        <v>0</v>
      </c>
    </row>
    <row r="1717" spans="1:11" s="2" customFormat="1" hidden="1" x14ac:dyDescent="0.2">
      <c r="A1717" s="82" t="s">
        <v>1</v>
      </c>
      <c r="B1717" s="62"/>
      <c r="C1717" s="24"/>
      <c r="D1717" s="24"/>
      <c r="E1717" s="24"/>
      <c r="F1717" s="24"/>
      <c r="G1717" s="24"/>
      <c r="H1717" s="25"/>
      <c r="I1717" s="3">
        <f t="shared" si="1335"/>
        <v>0</v>
      </c>
    </row>
    <row r="1718" spans="1:11" s="2" customFormat="1" hidden="1" x14ac:dyDescent="0.2">
      <c r="A1718" s="32" t="s">
        <v>36</v>
      </c>
      <c r="B1718" s="59"/>
      <c r="C1718" s="24">
        <v>0</v>
      </c>
      <c r="D1718" s="24">
        <f t="shared" ref="D1718:H1718" si="1345">D1720+D1721+D1722-D1719</f>
        <v>0</v>
      </c>
      <c r="E1718" s="24">
        <f t="shared" si="1345"/>
        <v>0</v>
      </c>
      <c r="F1718" s="24">
        <f t="shared" si="1345"/>
        <v>0</v>
      </c>
      <c r="G1718" s="24">
        <f t="shared" si="1345"/>
        <v>0</v>
      </c>
      <c r="H1718" s="25">
        <f t="shared" si="1345"/>
        <v>0</v>
      </c>
      <c r="I1718" s="3">
        <f t="shared" si="1335"/>
        <v>0</v>
      </c>
    </row>
    <row r="1719" spans="1:11" s="2" customFormat="1" hidden="1" x14ac:dyDescent="0.2">
      <c r="A1719" s="32" t="s">
        <v>37</v>
      </c>
      <c r="B1719" s="59"/>
      <c r="C1719" s="24">
        <v>0</v>
      </c>
      <c r="D1719" s="24"/>
      <c r="E1719" s="24">
        <f t="shared" ref="E1719:E1722" si="1346">C1719+D1719</f>
        <v>0</v>
      </c>
      <c r="F1719" s="24"/>
      <c r="G1719" s="24"/>
      <c r="H1719" s="25"/>
      <c r="I1719" s="3">
        <f t="shared" si="1335"/>
        <v>0</v>
      </c>
    </row>
    <row r="1720" spans="1:11" s="2" customFormat="1" hidden="1" x14ac:dyDescent="0.2">
      <c r="A1720" s="20" t="s">
        <v>38</v>
      </c>
      <c r="B1720" s="61" t="s">
        <v>46</v>
      </c>
      <c r="C1720" s="21">
        <v>0</v>
      </c>
      <c r="D1720" s="21"/>
      <c r="E1720" s="21">
        <f t="shared" si="1346"/>
        <v>0</v>
      </c>
      <c r="F1720" s="21"/>
      <c r="G1720" s="21"/>
      <c r="H1720" s="22"/>
      <c r="I1720" s="3">
        <f t="shared" si="1335"/>
        <v>0</v>
      </c>
    </row>
    <row r="1721" spans="1:11" s="2" customFormat="1" hidden="1" x14ac:dyDescent="0.2">
      <c r="A1721" s="20" t="s">
        <v>40</v>
      </c>
      <c r="B1721" s="61" t="s">
        <v>47</v>
      </c>
      <c r="C1721" s="21">
        <v>0</v>
      </c>
      <c r="D1721" s="21"/>
      <c r="E1721" s="21">
        <f t="shared" si="1346"/>
        <v>0</v>
      </c>
      <c r="F1721" s="21"/>
      <c r="G1721" s="21"/>
      <c r="H1721" s="22"/>
      <c r="I1721" s="3">
        <f t="shared" si="1335"/>
        <v>0</v>
      </c>
    </row>
    <row r="1722" spans="1:11" s="2" customFormat="1" hidden="1" x14ac:dyDescent="0.2">
      <c r="A1722" s="20" t="s">
        <v>42</v>
      </c>
      <c r="B1722" s="61" t="s">
        <v>48</v>
      </c>
      <c r="C1722" s="21">
        <v>0</v>
      </c>
      <c r="D1722" s="21"/>
      <c r="E1722" s="21">
        <f t="shared" si="1346"/>
        <v>0</v>
      </c>
      <c r="F1722" s="21"/>
      <c r="G1722" s="21"/>
      <c r="H1722" s="22"/>
      <c r="I1722" s="3">
        <f t="shared" si="1335"/>
        <v>0</v>
      </c>
    </row>
    <row r="1723" spans="1:11" s="2" customFormat="1" hidden="1" x14ac:dyDescent="0.2">
      <c r="A1723" s="31" t="s">
        <v>49</v>
      </c>
      <c r="B1723" s="63" t="s">
        <v>50</v>
      </c>
      <c r="C1723" s="24">
        <v>0</v>
      </c>
      <c r="D1723" s="24">
        <f t="shared" ref="D1723:H1723" si="1347">SUM(D1727,D1728,D1729)</f>
        <v>0</v>
      </c>
      <c r="E1723" s="24">
        <f t="shared" si="1347"/>
        <v>0</v>
      </c>
      <c r="F1723" s="24">
        <f t="shared" si="1347"/>
        <v>0</v>
      </c>
      <c r="G1723" s="24">
        <f t="shared" si="1347"/>
        <v>0</v>
      </c>
      <c r="H1723" s="25">
        <f t="shared" si="1347"/>
        <v>0</v>
      </c>
      <c r="I1723" s="3">
        <f t="shared" si="1335"/>
        <v>0</v>
      </c>
    </row>
    <row r="1724" spans="1:11" s="2" customFormat="1" hidden="1" x14ac:dyDescent="0.2">
      <c r="A1724" s="82" t="s">
        <v>1</v>
      </c>
      <c r="B1724" s="63"/>
      <c r="C1724" s="24"/>
      <c r="D1724" s="24"/>
      <c r="E1724" s="24"/>
      <c r="F1724" s="24"/>
      <c r="G1724" s="24"/>
      <c r="H1724" s="25"/>
      <c r="I1724" s="3">
        <f t="shared" si="1335"/>
        <v>0</v>
      </c>
    </row>
    <row r="1725" spans="1:11" s="2" customFormat="1" hidden="1" x14ac:dyDescent="0.2">
      <c r="A1725" s="32" t="s">
        <v>36</v>
      </c>
      <c r="B1725" s="59"/>
      <c r="C1725" s="24">
        <v>0</v>
      </c>
      <c r="D1725" s="24">
        <f t="shared" ref="D1725:H1725" si="1348">D1727+D1728+D1729-D1726</f>
        <v>0</v>
      </c>
      <c r="E1725" s="24">
        <f t="shared" si="1348"/>
        <v>0</v>
      </c>
      <c r="F1725" s="24">
        <f t="shared" si="1348"/>
        <v>0</v>
      </c>
      <c r="G1725" s="24">
        <f t="shared" si="1348"/>
        <v>0</v>
      </c>
      <c r="H1725" s="25">
        <f t="shared" si="1348"/>
        <v>0</v>
      </c>
      <c r="I1725" s="3">
        <f t="shared" si="1335"/>
        <v>0</v>
      </c>
    </row>
    <row r="1726" spans="1:11" s="2" customFormat="1" hidden="1" x14ac:dyDescent="0.2">
      <c r="A1726" s="32" t="s">
        <v>37</v>
      </c>
      <c r="B1726" s="59"/>
      <c r="C1726" s="24">
        <v>0</v>
      </c>
      <c r="D1726" s="24"/>
      <c r="E1726" s="24">
        <f t="shared" ref="E1726:E1729" si="1349">C1726+D1726</f>
        <v>0</v>
      </c>
      <c r="F1726" s="24"/>
      <c r="G1726" s="24"/>
      <c r="H1726" s="25"/>
      <c r="I1726" s="3">
        <f t="shared" si="1335"/>
        <v>0</v>
      </c>
    </row>
    <row r="1727" spans="1:11" s="2" customFormat="1" hidden="1" x14ac:dyDescent="0.2">
      <c r="A1727" s="20" t="s">
        <v>38</v>
      </c>
      <c r="B1727" s="61" t="s">
        <v>51</v>
      </c>
      <c r="C1727" s="21">
        <v>0</v>
      </c>
      <c r="D1727" s="21"/>
      <c r="E1727" s="21">
        <f t="shared" si="1349"/>
        <v>0</v>
      </c>
      <c r="F1727" s="21"/>
      <c r="G1727" s="21"/>
      <c r="H1727" s="22"/>
      <c r="I1727" s="3">
        <f t="shared" si="1335"/>
        <v>0</v>
      </c>
    </row>
    <row r="1728" spans="1:11" s="2" customFormat="1" hidden="1" x14ac:dyDescent="0.2">
      <c r="A1728" s="20" t="s">
        <v>40</v>
      </c>
      <c r="B1728" s="61" t="s">
        <v>52</v>
      </c>
      <c r="C1728" s="21">
        <v>0</v>
      </c>
      <c r="D1728" s="21"/>
      <c r="E1728" s="21">
        <f t="shared" si="1349"/>
        <v>0</v>
      </c>
      <c r="F1728" s="21"/>
      <c r="G1728" s="21"/>
      <c r="H1728" s="22"/>
      <c r="I1728" s="3">
        <f t="shared" si="1335"/>
        <v>0</v>
      </c>
    </row>
    <row r="1729" spans="1:9" s="2" customFormat="1" hidden="1" x14ac:dyDescent="0.2">
      <c r="A1729" s="20" t="s">
        <v>42</v>
      </c>
      <c r="B1729" s="61" t="s">
        <v>53</v>
      </c>
      <c r="C1729" s="21">
        <v>0</v>
      </c>
      <c r="D1729" s="21"/>
      <c r="E1729" s="21">
        <f t="shared" si="1349"/>
        <v>0</v>
      </c>
      <c r="F1729" s="21"/>
      <c r="G1729" s="21"/>
      <c r="H1729" s="22"/>
      <c r="I1729" s="3">
        <f t="shared" si="1335"/>
        <v>0</v>
      </c>
    </row>
    <row r="1730" spans="1:9" s="2" customFormat="1" hidden="1" x14ac:dyDescent="0.2">
      <c r="A1730" s="83"/>
      <c r="B1730" s="95"/>
      <c r="C1730" s="21"/>
      <c r="D1730" s="21"/>
      <c r="E1730" s="21"/>
      <c r="F1730" s="21"/>
      <c r="G1730" s="21"/>
      <c r="H1730" s="22"/>
      <c r="I1730" s="3">
        <f t="shared" si="1335"/>
        <v>0</v>
      </c>
    </row>
    <row r="1731" spans="1:9" s="2" customFormat="1" hidden="1" x14ac:dyDescent="0.2">
      <c r="A1731" s="26" t="s">
        <v>54</v>
      </c>
      <c r="B1731" s="63" t="s">
        <v>55</v>
      </c>
      <c r="C1731" s="24">
        <v>0</v>
      </c>
      <c r="D1731" s="24"/>
      <c r="E1731" s="24">
        <f>C1731+D1731</f>
        <v>0</v>
      </c>
      <c r="F1731" s="24"/>
      <c r="G1731" s="24"/>
      <c r="H1731" s="25"/>
      <c r="I1731" s="3">
        <f t="shared" si="1335"/>
        <v>0</v>
      </c>
    </row>
    <row r="1732" spans="1:9" s="2" customFormat="1" hidden="1" x14ac:dyDescent="0.2">
      <c r="A1732" s="83"/>
      <c r="B1732" s="95"/>
      <c r="C1732" s="21"/>
      <c r="D1732" s="21"/>
      <c r="E1732" s="21"/>
      <c r="F1732" s="21"/>
      <c r="G1732" s="21"/>
      <c r="H1732" s="22"/>
      <c r="I1732" s="3">
        <f t="shared" si="1335"/>
        <v>0</v>
      </c>
    </row>
    <row r="1733" spans="1:9" s="2" customFormat="1" hidden="1" x14ac:dyDescent="0.2">
      <c r="A1733" s="26" t="s">
        <v>56</v>
      </c>
      <c r="B1733" s="63"/>
      <c r="C1733" s="24">
        <v>0</v>
      </c>
      <c r="D1733" s="24">
        <f t="shared" ref="D1733:H1733" si="1350">D1683-D1704</f>
        <v>0</v>
      </c>
      <c r="E1733" s="24">
        <f t="shared" si="1350"/>
        <v>0</v>
      </c>
      <c r="F1733" s="24">
        <f t="shared" si="1350"/>
        <v>0</v>
      </c>
      <c r="G1733" s="24">
        <f t="shared" si="1350"/>
        <v>0</v>
      </c>
      <c r="H1733" s="25">
        <f t="shared" si="1350"/>
        <v>0</v>
      </c>
      <c r="I1733" s="3">
        <f t="shared" si="1335"/>
        <v>0</v>
      </c>
    </row>
    <row r="1734" spans="1:9" s="2" customFormat="1" hidden="1" x14ac:dyDescent="0.2">
      <c r="A1734" s="81"/>
      <c r="B1734" s="95"/>
      <c r="C1734" s="21"/>
      <c r="D1734" s="21"/>
      <c r="E1734" s="21"/>
      <c r="F1734" s="21"/>
      <c r="G1734" s="21"/>
      <c r="H1734" s="22"/>
      <c r="I1734" s="3">
        <f t="shared" si="1335"/>
        <v>0</v>
      </c>
    </row>
    <row r="1735" spans="1:9" s="6" customFormat="1" ht="25.5" hidden="1" x14ac:dyDescent="0.2">
      <c r="A1735" s="77" t="s">
        <v>73</v>
      </c>
      <c r="B1735" s="78"/>
      <c r="C1735" s="79">
        <f t="shared" ref="C1735:H1735" si="1351">C1736</f>
        <v>0</v>
      </c>
      <c r="D1735" s="79">
        <f t="shared" si="1351"/>
        <v>0</v>
      </c>
      <c r="E1735" s="79">
        <f t="shared" si="1351"/>
        <v>0</v>
      </c>
      <c r="F1735" s="79">
        <f t="shared" si="1351"/>
        <v>0</v>
      </c>
      <c r="G1735" s="79">
        <f t="shared" si="1351"/>
        <v>0</v>
      </c>
      <c r="H1735" s="80">
        <f t="shared" si="1351"/>
        <v>0</v>
      </c>
      <c r="I1735" s="3">
        <f t="shared" si="1335"/>
        <v>0</v>
      </c>
    </row>
    <row r="1736" spans="1:9" s="2" customFormat="1" hidden="1" x14ac:dyDescent="0.2">
      <c r="A1736" s="33" t="s">
        <v>61</v>
      </c>
      <c r="B1736" s="64"/>
      <c r="C1736" s="34">
        <f t="shared" ref="C1736" si="1352">SUM(C1737,C1738,C1739,C1743)</f>
        <v>0</v>
      </c>
      <c r="D1736" s="34">
        <f t="shared" ref="D1736:H1736" si="1353">SUM(D1737,D1738,D1739,D1743)</f>
        <v>0</v>
      </c>
      <c r="E1736" s="34">
        <f t="shared" si="1353"/>
        <v>0</v>
      </c>
      <c r="F1736" s="34">
        <f t="shared" si="1353"/>
        <v>0</v>
      </c>
      <c r="G1736" s="34">
        <f t="shared" si="1353"/>
        <v>0</v>
      </c>
      <c r="H1736" s="35">
        <f t="shared" si="1353"/>
        <v>0</v>
      </c>
      <c r="I1736" s="3">
        <f t="shared" si="1335"/>
        <v>0</v>
      </c>
    </row>
    <row r="1737" spans="1:9" s="2" customFormat="1" hidden="1" x14ac:dyDescent="0.2">
      <c r="A1737" s="20" t="s">
        <v>6</v>
      </c>
      <c r="B1737" s="48"/>
      <c r="C1737" s="21"/>
      <c r="D1737" s="21"/>
      <c r="E1737" s="21">
        <f>SUM(C1737,D1737)</f>
        <v>0</v>
      </c>
      <c r="F1737" s="21"/>
      <c r="G1737" s="21"/>
      <c r="H1737" s="22"/>
      <c r="I1737" s="3">
        <f t="shared" si="1335"/>
        <v>0</v>
      </c>
    </row>
    <row r="1738" spans="1:9" s="2" customFormat="1" hidden="1" x14ac:dyDescent="0.2">
      <c r="A1738" s="20" t="s">
        <v>7</v>
      </c>
      <c r="B1738" s="94"/>
      <c r="C1738" s="21">
        <v>0</v>
      </c>
      <c r="D1738" s="21"/>
      <c r="E1738" s="21">
        <f t="shared" ref="E1738" si="1354">SUM(C1738,D1738)</f>
        <v>0</v>
      </c>
      <c r="F1738" s="21"/>
      <c r="G1738" s="21"/>
      <c r="H1738" s="22"/>
      <c r="I1738" s="3">
        <f t="shared" si="1335"/>
        <v>0</v>
      </c>
    </row>
    <row r="1739" spans="1:9" s="2" customFormat="1" hidden="1" x14ac:dyDescent="0.2">
      <c r="A1739" s="23" t="s">
        <v>111</v>
      </c>
      <c r="B1739" s="49" t="s">
        <v>103</v>
      </c>
      <c r="C1739" s="24">
        <f>SUM(C1740:C1742)</f>
        <v>0</v>
      </c>
      <c r="D1739" s="24">
        <f>SUM(D1740:D1742)</f>
        <v>0</v>
      </c>
      <c r="E1739" s="24">
        <f>SUM(C1739,D1739)</f>
        <v>0</v>
      </c>
      <c r="F1739" s="24">
        <f t="shared" ref="F1739" si="1355">SUM(F1740:F1742)</f>
        <v>0</v>
      </c>
      <c r="G1739" s="24">
        <f t="shared" ref="G1739" si="1356">SUM(G1740:G1742)</f>
        <v>0</v>
      </c>
      <c r="H1739" s="25">
        <f t="shared" ref="H1739" si="1357">SUM(H1740:H1742)</f>
        <v>0</v>
      </c>
      <c r="I1739" s="3">
        <f t="shared" si="1335"/>
        <v>0</v>
      </c>
    </row>
    <row r="1740" spans="1:9" s="2" customFormat="1" hidden="1" x14ac:dyDescent="0.2">
      <c r="A1740" s="109" t="s">
        <v>104</v>
      </c>
      <c r="B1740" s="48" t="s">
        <v>105</v>
      </c>
      <c r="C1740" s="21"/>
      <c r="D1740" s="21"/>
      <c r="E1740" s="21">
        <f t="shared" ref="E1740:E1742" si="1358">SUM(C1740,D1740)</f>
        <v>0</v>
      </c>
      <c r="F1740" s="21"/>
      <c r="G1740" s="21"/>
      <c r="H1740" s="22"/>
      <c r="I1740" s="3">
        <f t="shared" si="1335"/>
        <v>0</v>
      </c>
    </row>
    <row r="1741" spans="1:9" s="2" customFormat="1" hidden="1" x14ac:dyDescent="0.2">
      <c r="A1741" s="109" t="s">
        <v>106</v>
      </c>
      <c r="B1741" s="48" t="s">
        <v>107</v>
      </c>
      <c r="C1741" s="21"/>
      <c r="D1741" s="21"/>
      <c r="E1741" s="21">
        <f t="shared" si="1358"/>
        <v>0</v>
      </c>
      <c r="F1741" s="21"/>
      <c r="G1741" s="21"/>
      <c r="H1741" s="22"/>
      <c r="I1741" s="3">
        <f t="shared" si="1335"/>
        <v>0</v>
      </c>
    </row>
    <row r="1742" spans="1:9" s="2" customFormat="1" hidden="1" x14ac:dyDescent="0.2">
      <c r="A1742" s="109" t="s">
        <v>108</v>
      </c>
      <c r="B1742" s="48" t="s">
        <v>109</v>
      </c>
      <c r="C1742" s="21"/>
      <c r="D1742" s="21"/>
      <c r="E1742" s="21">
        <f t="shared" si="1358"/>
        <v>0</v>
      </c>
      <c r="F1742" s="21"/>
      <c r="G1742" s="21"/>
      <c r="H1742" s="22"/>
      <c r="I1742" s="3">
        <f t="shared" si="1335"/>
        <v>0</v>
      </c>
    </row>
    <row r="1743" spans="1:9" s="2" customFormat="1" ht="25.5" hidden="1" x14ac:dyDescent="0.2">
      <c r="A1743" s="23" t="s">
        <v>9</v>
      </c>
      <c r="B1743" s="49" t="s">
        <v>10</v>
      </c>
      <c r="C1743" s="24">
        <v>0</v>
      </c>
      <c r="D1743" s="24">
        <f t="shared" ref="D1743:H1743" si="1359">SUM(D1744,D1748,D1752)</f>
        <v>0</v>
      </c>
      <c r="E1743" s="24">
        <f t="shared" si="1359"/>
        <v>0</v>
      </c>
      <c r="F1743" s="24">
        <f t="shared" si="1359"/>
        <v>0</v>
      </c>
      <c r="G1743" s="24">
        <f t="shared" si="1359"/>
        <v>0</v>
      </c>
      <c r="H1743" s="25">
        <f t="shared" si="1359"/>
        <v>0</v>
      </c>
      <c r="I1743" s="3">
        <f t="shared" si="1335"/>
        <v>0</v>
      </c>
    </row>
    <row r="1744" spans="1:9" s="2" customFormat="1" hidden="1" x14ac:dyDescent="0.2">
      <c r="A1744" s="26" t="s">
        <v>11</v>
      </c>
      <c r="B1744" s="50" t="s">
        <v>12</v>
      </c>
      <c r="C1744" s="24">
        <v>0</v>
      </c>
      <c r="D1744" s="24">
        <f t="shared" ref="D1744:H1744" si="1360">SUM(D1745:D1747)</f>
        <v>0</v>
      </c>
      <c r="E1744" s="24">
        <f t="shared" si="1360"/>
        <v>0</v>
      </c>
      <c r="F1744" s="24">
        <f t="shared" si="1360"/>
        <v>0</v>
      </c>
      <c r="G1744" s="24">
        <f t="shared" si="1360"/>
        <v>0</v>
      </c>
      <c r="H1744" s="25">
        <f t="shared" si="1360"/>
        <v>0</v>
      </c>
      <c r="I1744" s="3">
        <f t="shared" si="1335"/>
        <v>0</v>
      </c>
    </row>
    <row r="1745" spans="1:9" s="2" customFormat="1" hidden="1" x14ac:dyDescent="0.2">
      <c r="A1745" s="27" t="s">
        <v>13</v>
      </c>
      <c r="B1745" s="51" t="s">
        <v>14</v>
      </c>
      <c r="C1745" s="21">
        <v>0</v>
      </c>
      <c r="D1745" s="21"/>
      <c r="E1745" s="21">
        <f t="shared" ref="E1745:E1747" si="1361">SUM(C1745,D1745)</f>
        <v>0</v>
      </c>
      <c r="F1745" s="21"/>
      <c r="G1745" s="21"/>
      <c r="H1745" s="22"/>
      <c r="I1745" s="3">
        <f t="shared" si="1335"/>
        <v>0</v>
      </c>
    </row>
    <row r="1746" spans="1:9" s="2" customFormat="1" hidden="1" x14ac:dyDescent="0.2">
      <c r="A1746" s="27" t="s">
        <v>15</v>
      </c>
      <c r="B1746" s="52" t="s">
        <v>16</v>
      </c>
      <c r="C1746" s="21">
        <v>0</v>
      </c>
      <c r="D1746" s="21"/>
      <c r="E1746" s="21">
        <f t="shared" si="1361"/>
        <v>0</v>
      </c>
      <c r="F1746" s="21"/>
      <c r="G1746" s="21"/>
      <c r="H1746" s="22"/>
      <c r="I1746" s="3">
        <f t="shared" si="1335"/>
        <v>0</v>
      </c>
    </row>
    <row r="1747" spans="1:9" s="2" customFormat="1" hidden="1" x14ac:dyDescent="0.2">
      <c r="A1747" s="27" t="s">
        <v>17</v>
      </c>
      <c r="B1747" s="52" t="s">
        <v>18</v>
      </c>
      <c r="C1747" s="21">
        <v>0</v>
      </c>
      <c r="D1747" s="21"/>
      <c r="E1747" s="21">
        <f t="shared" si="1361"/>
        <v>0</v>
      </c>
      <c r="F1747" s="21"/>
      <c r="G1747" s="21"/>
      <c r="H1747" s="22"/>
      <c r="I1747" s="3">
        <f t="shared" si="1335"/>
        <v>0</v>
      </c>
    </row>
    <row r="1748" spans="1:9" s="2" customFormat="1" hidden="1" x14ac:dyDescent="0.2">
      <c r="A1748" s="26" t="s">
        <v>19</v>
      </c>
      <c r="B1748" s="53" t="s">
        <v>20</v>
      </c>
      <c r="C1748" s="24">
        <v>0</v>
      </c>
      <c r="D1748" s="24">
        <f t="shared" ref="D1748:H1748" si="1362">SUM(D1749:D1751)</f>
        <v>0</v>
      </c>
      <c r="E1748" s="24">
        <f t="shared" si="1362"/>
        <v>0</v>
      </c>
      <c r="F1748" s="24">
        <f t="shared" si="1362"/>
        <v>0</v>
      </c>
      <c r="G1748" s="24">
        <f t="shared" si="1362"/>
        <v>0</v>
      </c>
      <c r="H1748" s="25">
        <f t="shared" si="1362"/>
        <v>0</v>
      </c>
      <c r="I1748" s="3">
        <f t="shared" si="1335"/>
        <v>0</v>
      </c>
    </row>
    <row r="1749" spans="1:9" s="2" customFormat="1" hidden="1" x14ac:dyDescent="0.2">
      <c r="A1749" s="27" t="s">
        <v>13</v>
      </c>
      <c r="B1749" s="52" t="s">
        <v>21</v>
      </c>
      <c r="C1749" s="21">
        <v>0</v>
      </c>
      <c r="D1749" s="21"/>
      <c r="E1749" s="21">
        <f t="shared" ref="E1749:E1751" si="1363">SUM(C1749,D1749)</f>
        <v>0</v>
      </c>
      <c r="F1749" s="21"/>
      <c r="G1749" s="21"/>
      <c r="H1749" s="22"/>
      <c r="I1749" s="3">
        <f t="shared" si="1335"/>
        <v>0</v>
      </c>
    </row>
    <row r="1750" spans="1:9" s="2" customFormat="1" hidden="1" x14ac:dyDescent="0.2">
      <c r="A1750" s="27" t="s">
        <v>15</v>
      </c>
      <c r="B1750" s="52" t="s">
        <v>22</v>
      </c>
      <c r="C1750" s="21">
        <v>0</v>
      </c>
      <c r="D1750" s="21"/>
      <c r="E1750" s="21">
        <f t="shared" si="1363"/>
        <v>0</v>
      </c>
      <c r="F1750" s="21"/>
      <c r="G1750" s="21"/>
      <c r="H1750" s="22"/>
      <c r="I1750" s="3">
        <f t="shared" si="1335"/>
        <v>0</v>
      </c>
    </row>
    <row r="1751" spans="1:9" s="2" customFormat="1" hidden="1" x14ac:dyDescent="0.2">
      <c r="A1751" s="27" t="s">
        <v>17</v>
      </c>
      <c r="B1751" s="52" t="s">
        <v>23</v>
      </c>
      <c r="C1751" s="21">
        <v>0</v>
      </c>
      <c r="D1751" s="21"/>
      <c r="E1751" s="21">
        <f t="shared" si="1363"/>
        <v>0</v>
      </c>
      <c r="F1751" s="21"/>
      <c r="G1751" s="21"/>
      <c r="H1751" s="22"/>
      <c r="I1751" s="3">
        <f t="shared" si="1335"/>
        <v>0</v>
      </c>
    </row>
    <row r="1752" spans="1:9" s="2" customFormat="1" hidden="1" x14ac:dyDescent="0.2">
      <c r="A1752" s="26" t="s">
        <v>24</v>
      </c>
      <c r="B1752" s="53" t="s">
        <v>25</v>
      </c>
      <c r="C1752" s="24">
        <v>0</v>
      </c>
      <c r="D1752" s="24">
        <f t="shared" ref="D1752:H1752" si="1364">SUM(D1753:D1755)</f>
        <v>0</v>
      </c>
      <c r="E1752" s="24">
        <f t="shared" si="1364"/>
        <v>0</v>
      </c>
      <c r="F1752" s="24">
        <f t="shared" si="1364"/>
        <v>0</v>
      </c>
      <c r="G1752" s="24">
        <f t="shared" si="1364"/>
        <v>0</v>
      </c>
      <c r="H1752" s="25">
        <f t="shared" si="1364"/>
        <v>0</v>
      </c>
      <c r="I1752" s="3">
        <f t="shared" si="1335"/>
        <v>0</v>
      </c>
    </row>
    <row r="1753" spans="1:9" s="2" customFormat="1" hidden="1" x14ac:dyDescent="0.2">
      <c r="A1753" s="27" t="s">
        <v>13</v>
      </c>
      <c r="B1753" s="52" t="s">
        <v>26</v>
      </c>
      <c r="C1753" s="21">
        <v>0</v>
      </c>
      <c r="D1753" s="21"/>
      <c r="E1753" s="21">
        <f t="shared" ref="E1753:E1755" si="1365">SUM(C1753,D1753)</f>
        <v>0</v>
      </c>
      <c r="F1753" s="21"/>
      <c r="G1753" s="21"/>
      <c r="H1753" s="22"/>
      <c r="I1753" s="3">
        <f t="shared" si="1335"/>
        <v>0</v>
      </c>
    </row>
    <row r="1754" spans="1:9" s="2" customFormat="1" hidden="1" x14ac:dyDescent="0.2">
      <c r="A1754" s="27" t="s">
        <v>15</v>
      </c>
      <c r="B1754" s="52" t="s">
        <v>27</v>
      </c>
      <c r="C1754" s="21">
        <v>0</v>
      </c>
      <c r="D1754" s="21"/>
      <c r="E1754" s="21">
        <f t="shared" si="1365"/>
        <v>0</v>
      </c>
      <c r="F1754" s="21"/>
      <c r="G1754" s="21"/>
      <c r="H1754" s="22"/>
      <c r="I1754" s="3">
        <f t="shared" si="1335"/>
        <v>0</v>
      </c>
    </row>
    <row r="1755" spans="1:9" s="2" customFormat="1" hidden="1" x14ac:dyDescent="0.2">
      <c r="A1755" s="27" t="s">
        <v>17</v>
      </c>
      <c r="B1755" s="52" t="s">
        <v>28</v>
      </c>
      <c r="C1755" s="21">
        <v>0</v>
      </c>
      <c r="D1755" s="21"/>
      <c r="E1755" s="21">
        <f t="shared" si="1365"/>
        <v>0</v>
      </c>
      <c r="F1755" s="21"/>
      <c r="G1755" s="21"/>
      <c r="H1755" s="22"/>
      <c r="I1755" s="3">
        <f t="shared" si="1335"/>
        <v>0</v>
      </c>
    </row>
    <row r="1756" spans="1:9" s="2" customFormat="1" hidden="1" x14ac:dyDescent="0.2">
      <c r="A1756" s="33" t="s">
        <v>80</v>
      </c>
      <c r="B1756" s="64"/>
      <c r="C1756" s="34">
        <f t="shared" ref="C1756" si="1366">SUM(C1757,C1760,C1783)</f>
        <v>0</v>
      </c>
      <c r="D1756" s="34">
        <f t="shared" ref="D1756:H1756" si="1367">SUM(D1757,D1760,D1783)</f>
        <v>0</v>
      </c>
      <c r="E1756" s="34">
        <f t="shared" si="1367"/>
        <v>0</v>
      </c>
      <c r="F1756" s="34">
        <f t="shared" si="1367"/>
        <v>0</v>
      </c>
      <c r="G1756" s="34">
        <f t="shared" si="1367"/>
        <v>0</v>
      </c>
      <c r="H1756" s="35">
        <f t="shared" si="1367"/>
        <v>0</v>
      </c>
      <c r="I1756" s="3">
        <f t="shared" si="1335"/>
        <v>0</v>
      </c>
    </row>
    <row r="1757" spans="1:9" s="2" customFormat="1" hidden="1" x14ac:dyDescent="0.2">
      <c r="A1757" s="31" t="s">
        <v>30</v>
      </c>
      <c r="B1757" s="55">
        <v>20</v>
      </c>
      <c r="C1757" s="24">
        <f t="shared" ref="C1757:H1757" si="1368">SUM(C1758)</f>
        <v>0</v>
      </c>
      <c r="D1757" s="24">
        <f t="shared" si="1368"/>
        <v>0</v>
      </c>
      <c r="E1757" s="24">
        <f t="shared" si="1368"/>
        <v>0</v>
      </c>
      <c r="F1757" s="24">
        <f t="shared" si="1368"/>
        <v>0</v>
      </c>
      <c r="G1757" s="24">
        <f t="shared" si="1368"/>
        <v>0</v>
      </c>
      <c r="H1757" s="25">
        <f t="shared" si="1368"/>
        <v>0</v>
      </c>
      <c r="I1757" s="3">
        <f t="shared" si="1335"/>
        <v>0</v>
      </c>
    </row>
    <row r="1758" spans="1:9" s="2" customFormat="1" hidden="1" x14ac:dyDescent="0.2">
      <c r="A1758" s="27" t="s">
        <v>31</v>
      </c>
      <c r="B1758" s="56" t="s">
        <v>32</v>
      </c>
      <c r="C1758" s="21"/>
      <c r="D1758" s="21"/>
      <c r="E1758" s="21">
        <f>C1758+D1758</f>
        <v>0</v>
      </c>
      <c r="F1758" s="21"/>
      <c r="G1758" s="21"/>
      <c r="H1758" s="22"/>
      <c r="I1758" s="3">
        <f t="shared" si="1335"/>
        <v>0</v>
      </c>
    </row>
    <row r="1759" spans="1:9" s="2" customFormat="1" hidden="1" x14ac:dyDescent="0.2">
      <c r="A1759" s="27"/>
      <c r="B1759" s="51"/>
      <c r="C1759" s="21"/>
      <c r="D1759" s="21"/>
      <c r="E1759" s="21"/>
      <c r="F1759" s="21"/>
      <c r="G1759" s="21"/>
      <c r="H1759" s="22"/>
      <c r="I1759" s="3">
        <f t="shared" si="1335"/>
        <v>0</v>
      </c>
    </row>
    <row r="1760" spans="1:9" s="2" customFormat="1" ht="25.5" hidden="1" x14ac:dyDescent="0.2">
      <c r="A1760" s="110" t="s">
        <v>112</v>
      </c>
      <c r="B1760" s="57">
        <v>60</v>
      </c>
      <c r="C1760" s="24">
        <f t="shared" ref="C1760:H1760" si="1369">SUM(C1761,C1768,C1775)</f>
        <v>0</v>
      </c>
      <c r="D1760" s="24">
        <f t="shared" si="1369"/>
        <v>0</v>
      </c>
      <c r="E1760" s="24">
        <f t="shared" si="1369"/>
        <v>0</v>
      </c>
      <c r="F1760" s="24">
        <f t="shared" si="1369"/>
        <v>0</v>
      </c>
      <c r="G1760" s="24">
        <f t="shared" si="1369"/>
        <v>0</v>
      </c>
      <c r="H1760" s="25">
        <f t="shared" si="1369"/>
        <v>0</v>
      </c>
      <c r="I1760" s="3">
        <f t="shared" si="1335"/>
        <v>0</v>
      </c>
    </row>
    <row r="1761" spans="1:9" s="2" customFormat="1" ht="25.5" hidden="1" x14ac:dyDescent="0.2">
      <c r="A1761" s="31" t="s">
        <v>113</v>
      </c>
      <c r="B1761" s="58" t="s">
        <v>118</v>
      </c>
      <c r="C1761" s="24">
        <v>0</v>
      </c>
      <c r="D1761" s="24">
        <f t="shared" ref="D1761:H1761" si="1370">SUM(D1765,D1766,D1767)</f>
        <v>0</v>
      </c>
      <c r="E1761" s="24">
        <f t="shared" si="1370"/>
        <v>0</v>
      </c>
      <c r="F1761" s="24">
        <f t="shared" si="1370"/>
        <v>0</v>
      </c>
      <c r="G1761" s="24">
        <f t="shared" si="1370"/>
        <v>0</v>
      </c>
      <c r="H1761" s="25">
        <f t="shared" si="1370"/>
        <v>0</v>
      </c>
      <c r="I1761" s="3">
        <f t="shared" si="1335"/>
        <v>0</v>
      </c>
    </row>
    <row r="1762" spans="1:9" s="2" customFormat="1" hidden="1" x14ac:dyDescent="0.2">
      <c r="A1762" s="32" t="s">
        <v>1</v>
      </c>
      <c r="B1762" s="59"/>
      <c r="C1762" s="24"/>
      <c r="D1762" s="24"/>
      <c r="E1762" s="24"/>
      <c r="F1762" s="24"/>
      <c r="G1762" s="24"/>
      <c r="H1762" s="25"/>
      <c r="I1762" s="3">
        <f t="shared" si="1335"/>
        <v>0</v>
      </c>
    </row>
    <row r="1763" spans="1:9" s="2" customFormat="1" hidden="1" x14ac:dyDescent="0.2">
      <c r="A1763" s="32" t="s">
        <v>36</v>
      </c>
      <c r="B1763" s="59"/>
      <c r="C1763" s="24">
        <v>0</v>
      </c>
      <c r="D1763" s="24">
        <f t="shared" ref="D1763:H1763" si="1371">D1765+D1766+D1767-D1764</f>
        <v>0</v>
      </c>
      <c r="E1763" s="24">
        <f t="shared" si="1371"/>
        <v>0</v>
      </c>
      <c r="F1763" s="24">
        <f t="shared" si="1371"/>
        <v>0</v>
      </c>
      <c r="G1763" s="24">
        <f t="shared" si="1371"/>
        <v>0</v>
      </c>
      <c r="H1763" s="25">
        <f t="shared" si="1371"/>
        <v>0</v>
      </c>
      <c r="I1763" s="3">
        <f t="shared" si="1335"/>
        <v>0</v>
      </c>
    </row>
    <row r="1764" spans="1:9" s="2" customFormat="1" hidden="1" x14ac:dyDescent="0.2">
      <c r="A1764" s="32" t="s">
        <v>37</v>
      </c>
      <c r="B1764" s="59"/>
      <c r="C1764" s="24">
        <v>0</v>
      </c>
      <c r="D1764" s="24"/>
      <c r="E1764" s="24">
        <f t="shared" ref="E1764:E1767" si="1372">C1764+D1764</f>
        <v>0</v>
      </c>
      <c r="F1764" s="24"/>
      <c r="G1764" s="24"/>
      <c r="H1764" s="25"/>
      <c r="I1764" s="3">
        <f t="shared" si="1335"/>
        <v>0</v>
      </c>
    </row>
    <row r="1765" spans="1:9" s="2" customFormat="1" hidden="1" x14ac:dyDescent="0.2">
      <c r="A1765" s="20" t="s">
        <v>114</v>
      </c>
      <c r="B1765" s="60" t="s">
        <v>115</v>
      </c>
      <c r="C1765" s="21">
        <v>0</v>
      </c>
      <c r="D1765" s="21"/>
      <c r="E1765" s="21">
        <f t="shared" si="1372"/>
        <v>0</v>
      </c>
      <c r="F1765" s="21"/>
      <c r="G1765" s="21"/>
      <c r="H1765" s="22"/>
      <c r="I1765" s="3">
        <f t="shared" si="1335"/>
        <v>0</v>
      </c>
    </row>
    <row r="1766" spans="1:9" s="2" customFormat="1" hidden="1" x14ac:dyDescent="0.2">
      <c r="A1766" s="20" t="s">
        <v>106</v>
      </c>
      <c r="B1766" s="60" t="s">
        <v>116</v>
      </c>
      <c r="C1766" s="21">
        <v>0</v>
      </c>
      <c r="D1766" s="21"/>
      <c r="E1766" s="21">
        <f t="shared" si="1372"/>
        <v>0</v>
      </c>
      <c r="F1766" s="21"/>
      <c r="G1766" s="21"/>
      <c r="H1766" s="22"/>
      <c r="I1766" s="3">
        <f t="shared" si="1335"/>
        <v>0</v>
      </c>
    </row>
    <row r="1767" spans="1:9" s="2" customFormat="1" hidden="1" x14ac:dyDescent="0.2">
      <c r="A1767" s="20" t="s">
        <v>108</v>
      </c>
      <c r="B1767" s="61" t="s">
        <v>117</v>
      </c>
      <c r="C1767" s="21">
        <v>0</v>
      </c>
      <c r="D1767" s="21"/>
      <c r="E1767" s="21">
        <f t="shared" si="1372"/>
        <v>0</v>
      </c>
      <c r="F1767" s="21"/>
      <c r="G1767" s="21"/>
      <c r="H1767" s="22"/>
      <c r="I1767" s="3">
        <f t="shared" ref="I1767:I1830" si="1373">SUM(E1767:H1767)</f>
        <v>0</v>
      </c>
    </row>
    <row r="1768" spans="1:9" s="2" customFormat="1" hidden="1" x14ac:dyDescent="0.2">
      <c r="A1768" s="31" t="s">
        <v>44</v>
      </c>
      <c r="B1768" s="62" t="s">
        <v>45</v>
      </c>
      <c r="C1768" s="24">
        <v>0</v>
      </c>
      <c r="D1768" s="24">
        <f t="shared" ref="D1768:H1768" si="1374">SUM(D1772,D1773,D1774)</f>
        <v>0</v>
      </c>
      <c r="E1768" s="24">
        <f t="shared" si="1374"/>
        <v>0</v>
      </c>
      <c r="F1768" s="24">
        <f t="shared" si="1374"/>
        <v>0</v>
      </c>
      <c r="G1768" s="24">
        <f t="shared" si="1374"/>
        <v>0</v>
      </c>
      <c r="H1768" s="25">
        <f t="shared" si="1374"/>
        <v>0</v>
      </c>
      <c r="I1768" s="3">
        <f t="shared" si="1373"/>
        <v>0</v>
      </c>
    </row>
    <row r="1769" spans="1:9" s="2" customFormat="1" hidden="1" x14ac:dyDescent="0.2">
      <c r="A1769" s="82" t="s">
        <v>1</v>
      </c>
      <c r="B1769" s="62"/>
      <c r="C1769" s="24"/>
      <c r="D1769" s="24"/>
      <c r="E1769" s="24"/>
      <c r="F1769" s="24"/>
      <c r="G1769" s="24"/>
      <c r="H1769" s="25"/>
      <c r="I1769" s="3">
        <f t="shared" si="1373"/>
        <v>0</v>
      </c>
    </row>
    <row r="1770" spans="1:9" s="2" customFormat="1" hidden="1" x14ac:dyDescent="0.2">
      <c r="A1770" s="32" t="s">
        <v>36</v>
      </c>
      <c r="B1770" s="59"/>
      <c r="C1770" s="24">
        <v>0</v>
      </c>
      <c r="D1770" s="24">
        <f t="shared" ref="D1770:H1770" si="1375">D1772+D1773+D1774-D1771</f>
        <v>0</v>
      </c>
      <c r="E1770" s="24">
        <f t="shared" si="1375"/>
        <v>0</v>
      </c>
      <c r="F1770" s="24">
        <f t="shared" si="1375"/>
        <v>0</v>
      </c>
      <c r="G1770" s="24">
        <f t="shared" si="1375"/>
        <v>0</v>
      </c>
      <c r="H1770" s="25">
        <f t="shared" si="1375"/>
        <v>0</v>
      </c>
      <c r="I1770" s="3">
        <f t="shared" si="1373"/>
        <v>0</v>
      </c>
    </row>
    <row r="1771" spans="1:9" s="2" customFormat="1" hidden="1" x14ac:dyDescent="0.2">
      <c r="A1771" s="32" t="s">
        <v>37</v>
      </c>
      <c r="B1771" s="59"/>
      <c r="C1771" s="24">
        <v>0</v>
      </c>
      <c r="D1771" s="24"/>
      <c r="E1771" s="24">
        <f t="shared" ref="E1771:E1774" si="1376">C1771+D1771</f>
        <v>0</v>
      </c>
      <c r="F1771" s="24"/>
      <c r="G1771" s="24"/>
      <c r="H1771" s="25"/>
      <c r="I1771" s="3">
        <f t="shared" si="1373"/>
        <v>0</v>
      </c>
    </row>
    <row r="1772" spans="1:9" s="2" customFormat="1" hidden="1" x14ac:dyDescent="0.2">
      <c r="A1772" s="20" t="s">
        <v>38</v>
      </c>
      <c r="B1772" s="61" t="s">
        <v>46</v>
      </c>
      <c r="C1772" s="21">
        <v>0</v>
      </c>
      <c r="D1772" s="21"/>
      <c r="E1772" s="21">
        <f t="shared" si="1376"/>
        <v>0</v>
      </c>
      <c r="F1772" s="21"/>
      <c r="G1772" s="21"/>
      <c r="H1772" s="22"/>
      <c r="I1772" s="3">
        <f t="shared" si="1373"/>
        <v>0</v>
      </c>
    </row>
    <row r="1773" spans="1:9" s="2" customFormat="1" hidden="1" x14ac:dyDescent="0.2">
      <c r="A1773" s="20" t="s">
        <v>40</v>
      </c>
      <c r="B1773" s="61" t="s">
        <v>47</v>
      </c>
      <c r="C1773" s="21">
        <v>0</v>
      </c>
      <c r="D1773" s="21"/>
      <c r="E1773" s="21">
        <f t="shared" si="1376"/>
        <v>0</v>
      </c>
      <c r="F1773" s="21"/>
      <c r="G1773" s="21"/>
      <c r="H1773" s="22"/>
      <c r="I1773" s="3">
        <f t="shared" si="1373"/>
        <v>0</v>
      </c>
    </row>
    <row r="1774" spans="1:9" s="2" customFormat="1" hidden="1" x14ac:dyDescent="0.2">
      <c r="A1774" s="20" t="s">
        <v>42</v>
      </c>
      <c r="B1774" s="61" t="s">
        <v>48</v>
      </c>
      <c r="C1774" s="21">
        <v>0</v>
      </c>
      <c r="D1774" s="21"/>
      <c r="E1774" s="21">
        <f t="shared" si="1376"/>
        <v>0</v>
      </c>
      <c r="F1774" s="21"/>
      <c r="G1774" s="21"/>
      <c r="H1774" s="22"/>
      <c r="I1774" s="3">
        <f t="shared" si="1373"/>
        <v>0</v>
      </c>
    </row>
    <row r="1775" spans="1:9" s="2" customFormat="1" hidden="1" x14ac:dyDescent="0.2">
      <c r="A1775" s="31" t="s">
        <v>49</v>
      </c>
      <c r="B1775" s="63" t="s">
        <v>50</v>
      </c>
      <c r="C1775" s="24">
        <f t="shared" ref="C1775:H1775" si="1377">SUM(C1779,C1780,C1781)</f>
        <v>0</v>
      </c>
      <c r="D1775" s="24">
        <f t="shared" si="1377"/>
        <v>0</v>
      </c>
      <c r="E1775" s="24">
        <f t="shared" si="1377"/>
        <v>0</v>
      </c>
      <c r="F1775" s="24">
        <f t="shared" si="1377"/>
        <v>0</v>
      </c>
      <c r="G1775" s="24">
        <f t="shared" si="1377"/>
        <v>0</v>
      </c>
      <c r="H1775" s="25">
        <f t="shared" si="1377"/>
        <v>0</v>
      </c>
      <c r="I1775" s="3">
        <f t="shared" si="1373"/>
        <v>0</v>
      </c>
    </row>
    <row r="1776" spans="1:9" s="2" customFormat="1" hidden="1" x14ac:dyDescent="0.2">
      <c r="A1776" s="82" t="s">
        <v>1</v>
      </c>
      <c r="B1776" s="63"/>
      <c r="C1776" s="24"/>
      <c r="D1776" s="24"/>
      <c r="E1776" s="24"/>
      <c r="F1776" s="24"/>
      <c r="G1776" s="24"/>
      <c r="H1776" s="25"/>
      <c r="I1776" s="3">
        <f t="shared" si="1373"/>
        <v>0</v>
      </c>
    </row>
    <row r="1777" spans="1:11" s="2" customFormat="1" hidden="1" x14ac:dyDescent="0.2">
      <c r="A1777" s="32" t="s">
        <v>36</v>
      </c>
      <c r="B1777" s="59"/>
      <c r="C1777" s="24">
        <f t="shared" ref="C1777" si="1378">C1779+C1780+C1781-C1778</f>
        <v>0</v>
      </c>
      <c r="D1777" s="24">
        <f t="shared" ref="D1777:H1777" si="1379">D1779+D1780+D1781-D1778</f>
        <v>0</v>
      </c>
      <c r="E1777" s="24">
        <f t="shared" si="1379"/>
        <v>0</v>
      </c>
      <c r="F1777" s="24">
        <f t="shared" si="1379"/>
        <v>0</v>
      </c>
      <c r="G1777" s="24">
        <f t="shared" si="1379"/>
        <v>0</v>
      </c>
      <c r="H1777" s="25">
        <f t="shared" si="1379"/>
        <v>0</v>
      </c>
      <c r="I1777" s="3">
        <f t="shared" si="1373"/>
        <v>0</v>
      </c>
    </row>
    <row r="1778" spans="1:11" s="2" customFormat="1" hidden="1" x14ac:dyDescent="0.2">
      <c r="A1778" s="32" t="s">
        <v>37</v>
      </c>
      <c r="B1778" s="59"/>
      <c r="C1778" s="24"/>
      <c r="D1778" s="24"/>
      <c r="E1778" s="24">
        <f>C1778+D1778</f>
        <v>0</v>
      </c>
      <c r="F1778" s="24"/>
      <c r="G1778" s="24"/>
      <c r="H1778" s="25"/>
      <c r="I1778" s="3">
        <f t="shared" si="1373"/>
        <v>0</v>
      </c>
    </row>
    <row r="1779" spans="1:11" s="2" customFormat="1" hidden="1" x14ac:dyDescent="0.2">
      <c r="A1779" s="20" t="s">
        <v>38</v>
      </c>
      <c r="B1779" s="61" t="s">
        <v>51</v>
      </c>
      <c r="C1779" s="21"/>
      <c r="D1779" s="21"/>
      <c r="E1779" s="21">
        <f t="shared" ref="E1779:E1781" si="1380">C1779+D1779</f>
        <v>0</v>
      </c>
      <c r="F1779" s="21"/>
      <c r="G1779" s="21"/>
      <c r="H1779" s="22"/>
      <c r="I1779" s="3">
        <f t="shared" si="1373"/>
        <v>0</v>
      </c>
      <c r="J1779" s="2">
        <v>0.05</v>
      </c>
      <c r="K1779" s="2">
        <v>0.05</v>
      </c>
    </row>
    <row r="1780" spans="1:11" s="2" customFormat="1" hidden="1" x14ac:dyDescent="0.2">
      <c r="A1780" s="20" t="s">
        <v>40</v>
      </c>
      <c r="B1780" s="61" t="s">
        <v>52</v>
      </c>
      <c r="C1780" s="21"/>
      <c r="D1780" s="21"/>
      <c r="E1780" s="21">
        <f t="shared" si="1380"/>
        <v>0</v>
      </c>
      <c r="F1780" s="21"/>
      <c r="G1780" s="21"/>
      <c r="H1780" s="22"/>
      <c r="I1780" s="3">
        <f t="shared" si="1373"/>
        <v>0</v>
      </c>
      <c r="J1780" s="2">
        <v>0.9</v>
      </c>
    </row>
    <row r="1781" spans="1:11" s="2" customFormat="1" hidden="1" x14ac:dyDescent="0.2">
      <c r="A1781" s="20" t="s">
        <v>42</v>
      </c>
      <c r="B1781" s="61" t="s">
        <v>53</v>
      </c>
      <c r="C1781" s="21">
        <v>0</v>
      </c>
      <c r="D1781" s="21"/>
      <c r="E1781" s="21">
        <f t="shared" si="1380"/>
        <v>0</v>
      </c>
      <c r="F1781" s="21"/>
      <c r="G1781" s="21"/>
      <c r="H1781" s="22"/>
      <c r="I1781" s="3">
        <f t="shared" si="1373"/>
        <v>0</v>
      </c>
    </row>
    <row r="1782" spans="1:11" s="2" customFormat="1" hidden="1" x14ac:dyDescent="0.2">
      <c r="A1782" s="83"/>
      <c r="B1782" s="95"/>
      <c r="C1782" s="21"/>
      <c r="D1782" s="21"/>
      <c r="E1782" s="21"/>
      <c r="F1782" s="21"/>
      <c r="G1782" s="21"/>
      <c r="H1782" s="22"/>
      <c r="I1782" s="3">
        <f t="shared" si="1373"/>
        <v>0</v>
      </c>
    </row>
    <row r="1783" spans="1:11" s="2" customFormat="1" hidden="1" x14ac:dyDescent="0.2">
      <c r="A1783" s="26" t="s">
        <v>54</v>
      </c>
      <c r="B1783" s="63" t="s">
        <v>55</v>
      </c>
      <c r="C1783" s="24">
        <v>0</v>
      </c>
      <c r="D1783" s="24"/>
      <c r="E1783" s="24">
        <f>C1783+D1783</f>
        <v>0</v>
      </c>
      <c r="F1783" s="24"/>
      <c r="G1783" s="24"/>
      <c r="H1783" s="25"/>
      <c r="I1783" s="3">
        <f t="shared" si="1373"/>
        <v>0</v>
      </c>
    </row>
    <row r="1784" spans="1:11" s="2" customFormat="1" hidden="1" x14ac:dyDescent="0.2">
      <c r="A1784" s="83"/>
      <c r="B1784" s="95"/>
      <c r="C1784" s="21"/>
      <c r="D1784" s="21"/>
      <c r="E1784" s="21"/>
      <c r="F1784" s="21"/>
      <c r="G1784" s="21"/>
      <c r="H1784" s="22"/>
      <c r="I1784" s="3">
        <f t="shared" si="1373"/>
        <v>0</v>
      </c>
    </row>
    <row r="1785" spans="1:11" s="2" customFormat="1" hidden="1" x14ac:dyDescent="0.2">
      <c r="A1785" s="26" t="s">
        <v>56</v>
      </c>
      <c r="B1785" s="63"/>
      <c r="C1785" s="24">
        <v>0</v>
      </c>
      <c r="D1785" s="24">
        <f t="shared" ref="D1785:H1785" si="1381">D1735-D1756</f>
        <v>0</v>
      </c>
      <c r="E1785" s="24">
        <f t="shared" si="1381"/>
        <v>0</v>
      </c>
      <c r="F1785" s="24">
        <f t="shared" si="1381"/>
        <v>0</v>
      </c>
      <c r="G1785" s="24">
        <f t="shared" si="1381"/>
        <v>0</v>
      </c>
      <c r="H1785" s="25">
        <f t="shared" si="1381"/>
        <v>0</v>
      </c>
      <c r="I1785" s="3">
        <f t="shared" si="1373"/>
        <v>0</v>
      </c>
    </row>
    <row r="1786" spans="1:11" s="6" customFormat="1" ht="38.25" hidden="1" x14ac:dyDescent="0.2">
      <c r="A1786" s="77" t="s">
        <v>74</v>
      </c>
      <c r="B1786" s="78"/>
      <c r="C1786" s="79">
        <f t="shared" ref="C1786:H1786" si="1382">C1787</f>
        <v>0</v>
      </c>
      <c r="D1786" s="79">
        <f t="shared" si="1382"/>
        <v>0</v>
      </c>
      <c r="E1786" s="79">
        <f t="shared" si="1382"/>
        <v>0</v>
      </c>
      <c r="F1786" s="79">
        <f t="shared" si="1382"/>
        <v>0</v>
      </c>
      <c r="G1786" s="79">
        <f t="shared" si="1382"/>
        <v>0</v>
      </c>
      <c r="H1786" s="80">
        <f t="shared" si="1382"/>
        <v>0</v>
      </c>
      <c r="I1786" s="3">
        <f t="shared" si="1373"/>
        <v>0</v>
      </c>
    </row>
    <row r="1787" spans="1:11" s="2" customFormat="1" hidden="1" x14ac:dyDescent="0.2">
      <c r="A1787" s="33" t="s">
        <v>61</v>
      </c>
      <c r="B1787" s="64"/>
      <c r="C1787" s="34">
        <f t="shared" ref="C1787" si="1383">SUM(C1788,C1789,C1790,C1794)</f>
        <v>0</v>
      </c>
      <c r="D1787" s="34">
        <f t="shared" ref="D1787:H1787" si="1384">SUM(D1788,D1789,D1790,D1794)</f>
        <v>0</v>
      </c>
      <c r="E1787" s="34">
        <f t="shared" si="1384"/>
        <v>0</v>
      </c>
      <c r="F1787" s="34">
        <f t="shared" si="1384"/>
        <v>0</v>
      </c>
      <c r="G1787" s="34">
        <f t="shared" si="1384"/>
        <v>0</v>
      </c>
      <c r="H1787" s="35">
        <f t="shared" si="1384"/>
        <v>0</v>
      </c>
      <c r="I1787" s="3">
        <f t="shared" si="1373"/>
        <v>0</v>
      </c>
    </row>
    <row r="1788" spans="1:11" s="2" customFormat="1" hidden="1" x14ac:dyDescent="0.2">
      <c r="A1788" s="20" t="s">
        <v>6</v>
      </c>
      <c r="B1788" s="48"/>
      <c r="C1788" s="21"/>
      <c r="D1788" s="21"/>
      <c r="E1788" s="21">
        <f>SUM(C1788,D1788)</f>
        <v>0</v>
      </c>
      <c r="F1788" s="21"/>
      <c r="G1788" s="21"/>
      <c r="H1788" s="22"/>
      <c r="I1788" s="3">
        <f t="shared" si="1373"/>
        <v>0</v>
      </c>
    </row>
    <row r="1789" spans="1:11" s="2" customFormat="1" hidden="1" x14ac:dyDescent="0.2">
      <c r="A1789" s="20" t="s">
        <v>7</v>
      </c>
      <c r="B1789" s="94"/>
      <c r="C1789" s="21">
        <v>0</v>
      </c>
      <c r="D1789" s="21"/>
      <c r="E1789" s="21">
        <f t="shared" ref="E1789" si="1385">SUM(C1789,D1789)</f>
        <v>0</v>
      </c>
      <c r="F1789" s="21"/>
      <c r="G1789" s="21"/>
      <c r="H1789" s="22"/>
      <c r="I1789" s="3">
        <f t="shared" si="1373"/>
        <v>0</v>
      </c>
    </row>
    <row r="1790" spans="1:11" s="2" customFormat="1" hidden="1" x14ac:dyDescent="0.2">
      <c r="A1790" s="23" t="s">
        <v>111</v>
      </c>
      <c r="B1790" s="49" t="s">
        <v>103</v>
      </c>
      <c r="C1790" s="24">
        <f>SUM(C1791:C1793)</f>
        <v>0</v>
      </c>
      <c r="D1790" s="24">
        <f>SUM(D1791:D1793)</f>
        <v>0</v>
      </c>
      <c r="E1790" s="24">
        <f>SUM(C1790,D1790)</f>
        <v>0</v>
      </c>
      <c r="F1790" s="24">
        <f t="shared" ref="F1790" si="1386">SUM(F1791:F1793)</f>
        <v>0</v>
      </c>
      <c r="G1790" s="24">
        <f t="shared" ref="G1790" si="1387">SUM(G1791:G1793)</f>
        <v>0</v>
      </c>
      <c r="H1790" s="25">
        <f t="shared" ref="H1790" si="1388">SUM(H1791:H1793)</f>
        <v>0</v>
      </c>
      <c r="I1790" s="3">
        <f t="shared" si="1373"/>
        <v>0</v>
      </c>
    </row>
    <row r="1791" spans="1:11" s="2" customFormat="1" hidden="1" x14ac:dyDescent="0.2">
      <c r="A1791" s="109" t="s">
        <v>104</v>
      </c>
      <c r="B1791" s="48" t="s">
        <v>105</v>
      </c>
      <c r="C1791" s="21"/>
      <c r="D1791" s="21"/>
      <c r="E1791" s="21">
        <f t="shared" ref="E1791:E1793" si="1389">SUM(C1791,D1791)</f>
        <v>0</v>
      </c>
      <c r="F1791" s="21"/>
      <c r="G1791" s="21"/>
      <c r="H1791" s="22"/>
      <c r="I1791" s="3">
        <f t="shared" si="1373"/>
        <v>0</v>
      </c>
    </row>
    <row r="1792" spans="1:11" s="2" customFormat="1" hidden="1" x14ac:dyDescent="0.2">
      <c r="A1792" s="109" t="s">
        <v>106</v>
      </c>
      <c r="B1792" s="48" t="s">
        <v>107</v>
      </c>
      <c r="C1792" s="21"/>
      <c r="D1792" s="21"/>
      <c r="E1792" s="21">
        <f t="shared" si="1389"/>
        <v>0</v>
      </c>
      <c r="F1792" s="21"/>
      <c r="G1792" s="21"/>
      <c r="H1792" s="22"/>
      <c r="I1792" s="3">
        <f t="shared" si="1373"/>
        <v>0</v>
      </c>
    </row>
    <row r="1793" spans="1:9" s="2" customFormat="1" hidden="1" x14ac:dyDescent="0.2">
      <c r="A1793" s="109" t="s">
        <v>108</v>
      </c>
      <c r="B1793" s="48" t="s">
        <v>109</v>
      </c>
      <c r="C1793" s="21"/>
      <c r="D1793" s="21"/>
      <c r="E1793" s="21">
        <f t="shared" si="1389"/>
        <v>0</v>
      </c>
      <c r="F1793" s="21"/>
      <c r="G1793" s="21"/>
      <c r="H1793" s="22"/>
      <c r="I1793" s="3">
        <f t="shared" si="1373"/>
        <v>0</v>
      </c>
    </row>
    <row r="1794" spans="1:9" s="2" customFormat="1" ht="25.5" hidden="1" x14ac:dyDescent="0.2">
      <c r="A1794" s="23" t="s">
        <v>9</v>
      </c>
      <c r="B1794" s="49" t="s">
        <v>10</v>
      </c>
      <c r="C1794" s="24">
        <v>0</v>
      </c>
      <c r="D1794" s="24">
        <f t="shared" ref="D1794:H1794" si="1390">SUM(D1795,D1799,D1803)</f>
        <v>0</v>
      </c>
      <c r="E1794" s="24">
        <f t="shared" si="1390"/>
        <v>0</v>
      </c>
      <c r="F1794" s="24">
        <f t="shared" si="1390"/>
        <v>0</v>
      </c>
      <c r="G1794" s="24">
        <f t="shared" si="1390"/>
        <v>0</v>
      </c>
      <c r="H1794" s="25">
        <f t="shared" si="1390"/>
        <v>0</v>
      </c>
      <c r="I1794" s="3">
        <f t="shared" si="1373"/>
        <v>0</v>
      </c>
    </row>
    <row r="1795" spans="1:9" s="2" customFormat="1" hidden="1" x14ac:dyDescent="0.2">
      <c r="A1795" s="26" t="s">
        <v>11</v>
      </c>
      <c r="B1795" s="50" t="s">
        <v>12</v>
      </c>
      <c r="C1795" s="24">
        <v>0</v>
      </c>
      <c r="D1795" s="24">
        <f t="shared" ref="D1795:H1795" si="1391">SUM(D1796:D1798)</f>
        <v>0</v>
      </c>
      <c r="E1795" s="24">
        <f t="shared" si="1391"/>
        <v>0</v>
      </c>
      <c r="F1795" s="24">
        <f t="shared" si="1391"/>
        <v>0</v>
      </c>
      <c r="G1795" s="24">
        <f t="shared" si="1391"/>
        <v>0</v>
      </c>
      <c r="H1795" s="25">
        <f t="shared" si="1391"/>
        <v>0</v>
      </c>
      <c r="I1795" s="3">
        <f t="shared" si="1373"/>
        <v>0</v>
      </c>
    </row>
    <row r="1796" spans="1:9" s="2" customFormat="1" hidden="1" x14ac:dyDescent="0.2">
      <c r="A1796" s="27" t="s">
        <v>13</v>
      </c>
      <c r="B1796" s="51" t="s">
        <v>14</v>
      </c>
      <c r="C1796" s="21">
        <v>0</v>
      </c>
      <c r="D1796" s="21"/>
      <c r="E1796" s="21">
        <f t="shared" ref="E1796:E1798" si="1392">SUM(C1796,D1796)</f>
        <v>0</v>
      </c>
      <c r="F1796" s="21"/>
      <c r="G1796" s="21"/>
      <c r="H1796" s="22"/>
      <c r="I1796" s="3">
        <f t="shared" si="1373"/>
        <v>0</v>
      </c>
    </row>
    <row r="1797" spans="1:9" s="2" customFormat="1" hidden="1" x14ac:dyDescent="0.2">
      <c r="A1797" s="27" t="s">
        <v>15</v>
      </c>
      <c r="B1797" s="52" t="s">
        <v>16</v>
      </c>
      <c r="C1797" s="21">
        <v>0</v>
      </c>
      <c r="D1797" s="21"/>
      <c r="E1797" s="21">
        <f t="shared" si="1392"/>
        <v>0</v>
      </c>
      <c r="F1797" s="21"/>
      <c r="G1797" s="21"/>
      <c r="H1797" s="22"/>
      <c r="I1797" s="3">
        <f t="shared" si="1373"/>
        <v>0</v>
      </c>
    </row>
    <row r="1798" spans="1:9" s="2" customFormat="1" hidden="1" x14ac:dyDescent="0.2">
      <c r="A1798" s="27" t="s">
        <v>17</v>
      </c>
      <c r="B1798" s="52" t="s">
        <v>18</v>
      </c>
      <c r="C1798" s="21">
        <v>0</v>
      </c>
      <c r="D1798" s="21"/>
      <c r="E1798" s="21">
        <f t="shared" si="1392"/>
        <v>0</v>
      </c>
      <c r="F1798" s="21"/>
      <c r="G1798" s="21"/>
      <c r="H1798" s="22"/>
      <c r="I1798" s="3">
        <f t="shared" si="1373"/>
        <v>0</v>
      </c>
    </row>
    <row r="1799" spans="1:9" s="2" customFormat="1" hidden="1" x14ac:dyDescent="0.2">
      <c r="A1799" s="26" t="s">
        <v>19</v>
      </c>
      <c r="B1799" s="53" t="s">
        <v>20</v>
      </c>
      <c r="C1799" s="24">
        <v>0</v>
      </c>
      <c r="D1799" s="24">
        <f t="shared" ref="D1799:H1799" si="1393">SUM(D1800:D1802)</f>
        <v>0</v>
      </c>
      <c r="E1799" s="24">
        <f t="shared" si="1393"/>
        <v>0</v>
      </c>
      <c r="F1799" s="24">
        <f t="shared" si="1393"/>
        <v>0</v>
      </c>
      <c r="G1799" s="24">
        <f t="shared" si="1393"/>
        <v>0</v>
      </c>
      <c r="H1799" s="25">
        <f t="shared" si="1393"/>
        <v>0</v>
      </c>
      <c r="I1799" s="3">
        <f t="shared" si="1373"/>
        <v>0</v>
      </c>
    </row>
    <row r="1800" spans="1:9" s="2" customFormat="1" hidden="1" x14ac:dyDescent="0.2">
      <c r="A1800" s="27" t="s">
        <v>13</v>
      </c>
      <c r="B1800" s="52" t="s">
        <v>21</v>
      </c>
      <c r="C1800" s="21">
        <v>0</v>
      </c>
      <c r="D1800" s="21"/>
      <c r="E1800" s="21">
        <f t="shared" ref="E1800:E1802" si="1394">SUM(C1800,D1800)</f>
        <v>0</v>
      </c>
      <c r="F1800" s="21"/>
      <c r="G1800" s="21"/>
      <c r="H1800" s="22"/>
      <c r="I1800" s="3">
        <f t="shared" si="1373"/>
        <v>0</v>
      </c>
    </row>
    <row r="1801" spans="1:9" s="2" customFormat="1" hidden="1" x14ac:dyDescent="0.2">
      <c r="A1801" s="27" t="s">
        <v>15</v>
      </c>
      <c r="B1801" s="52" t="s">
        <v>22</v>
      </c>
      <c r="C1801" s="21">
        <v>0</v>
      </c>
      <c r="D1801" s="21"/>
      <c r="E1801" s="21">
        <f t="shared" si="1394"/>
        <v>0</v>
      </c>
      <c r="F1801" s="21"/>
      <c r="G1801" s="21"/>
      <c r="H1801" s="22"/>
      <c r="I1801" s="3">
        <f t="shared" si="1373"/>
        <v>0</v>
      </c>
    </row>
    <row r="1802" spans="1:9" s="2" customFormat="1" hidden="1" x14ac:dyDescent="0.2">
      <c r="A1802" s="27" t="s">
        <v>17</v>
      </c>
      <c r="B1802" s="52" t="s">
        <v>23</v>
      </c>
      <c r="C1802" s="21">
        <v>0</v>
      </c>
      <c r="D1802" s="21"/>
      <c r="E1802" s="21">
        <f t="shared" si="1394"/>
        <v>0</v>
      </c>
      <c r="F1802" s="21"/>
      <c r="G1802" s="21"/>
      <c r="H1802" s="22"/>
      <c r="I1802" s="3">
        <f t="shared" si="1373"/>
        <v>0</v>
      </c>
    </row>
    <row r="1803" spans="1:9" s="2" customFormat="1" hidden="1" x14ac:dyDescent="0.2">
      <c r="A1803" s="26" t="s">
        <v>24</v>
      </c>
      <c r="B1803" s="53" t="s">
        <v>25</v>
      </c>
      <c r="C1803" s="24">
        <v>0</v>
      </c>
      <c r="D1803" s="24">
        <f t="shared" ref="D1803:H1803" si="1395">SUM(D1804:D1806)</f>
        <v>0</v>
      </c>
      <c r="E1803" s="24">
        <f t="shared" si="1395"/>
        <v>0</v>
      </c>
      <c r="F1803" s="24">
        <f t="shared" si="1395"/>
        <v>0</v>
      </c>
      <c r="G1803" s="24">
        <f t="shared" si="1395"/>
        <v>0</v>
      </c>
      <c r="H1803" s="25">
        <f t="shared" si="1395"/>
        <v>0</v>
      </c>
      <c r="I1803" s="3">
        <f t="shared" si="1373"/>
        <v>0</v>
      </c>
    </row>
    <row r="1804" spans="1:9" s="2" customFormat="1" hidden="1" x14ac:dyDescent="0.2">
      <c r="A1804" s="27" t="s">
        <v>13</v>
      </c>
      <c r="B1804" s="52" t="s">
        <v>26</v>
      </c>
      <c r="C1804" s="21">
        <v>0</v>
      </c>
      <c r="D1804" s="21"/>
      <c r="E1804" s="21">
        <f t="shared" ref="E1804:E1806" si="1396">SUM(C1804,D1804)</f>
        <v>0</v>
      </c>
      <c r="F1804" s="21"/>
      <c r="G1804" s="21"/>
      <c r="H1804" s="22"/>
      <c r="I1804" s="3">
        <f t="shared" si="1373"/>
        <v>0</v>
      </c>
    </row>
    <row r="1805" spans="1:9" s="2" customFormat="1" hidden="1" x14ac:dyDescent="0.2">
      <c r="A1805" s="27" t="s">
        <v>15</v>
      </c>
      <c r="B1805" s="52" t="s">
        <v>27</v>
      </c>
      <c r="C1805" s="21">
        <v>0</v>
      </c>
      <c r="D1805" s="21"/>
      <c r="E1805" s="21">
        <f t="shared" si="1396"/>
        <v>0</v>
      </c>
      <c r="F1805" s="21"/>
      <c r="G1805" s="21"/>
      <c r="H1805" s="22"/>
      <c r="I1805" s="3">
        <f t="shared" si="1373"/>
        <v>0</v>
      </c>
    </row>
    <row r="1806" spans="1:9" s="2" customFormat="1" hidden="1" x14ac:dyDescent="0.2">
      <c r="A1806" s="27" t="s">
        <v>17</v>
      </c>
      <c r="B1806" s="52" t="s">
        <v>28</v>
      </c>
      <c r="C1806" s="21">
        <v>0</v>
      </c>
      <c r="D1806" s="21"/>
      <c r="E1806" s="21">
        <f t="shared" si="1396"/>
        <v>0</v>
      </c>
      <c r="F1806" s="21"/>
      <c r="G1806" s="21"/>
      <c r="H1806" s="22"/>
      <c r="I1806" s="3">
        <f t="shared" si="1373"/>
        <v>0</v>
      </c>
    </row>
    <row r="1807" spans="1:9" s="2" customFormat="1" hidden="1" x14ac:dyDescent="0.2">
      <c r="A1807" s="33" t="s">
        <v>80</v>
      </c>
      <c r="B1807" s="64"/>
      <c r="C1807" s="34">
        <f>SUM(C1808,C1811,C1834)</f>
        <v>0</v>
      </c>
      <c r="D1807" s="34">
        <f t="shared" ref="D1807:H1807" si="1397">SUM(D1808,D1811,D1834)</f>
        <v>0</v>
      </c>
      <c r="E1807" s="34">
        <f t="shared" si="1397"/>
        <v>0</v>
      </c>
      <c r="F1807" s="34">
        <f t="shared" si="1397"/>
        <v>0</v>
      </c>
      <c r="G1807" s="34">
        <f t="shared" si="1397"/>
        <v>0</v>
      </c>
      <c r="H1807" s="35">
        <f t="shared" si="1397"/>
        <v>0</v>
      </c>
      <c r="I1807" s="3">
        <f t="shared" si="1373"/>
        <v>0</v>
      </c>
    </row>
    <row r="1808" spans="1:9" s="2" customFormat="1" hidden="1" x14ac:dyDescent="0.2">
      <c r="A1808" s="31" t="s">
        <v>30</v>
      </c>
      <c r="B1808" s="55">
        <v>20</v>
      </c>
      <c r="C1808" s="24">
        <f t="shared" ref="C1808:H1808" si="1398">SUM(C1809)</f>
        <v>0</v>
      </c>
      <c r="D1808" s="24">
        <f t="shared" si="1398"/>
        <v>0</v>
      </c>
      <c r="E1808" s="24">
        <f t="shared" si="1398"/>
        <v>0</v>
      </c>
      <c r="F1808" s="24">
        <f t="shared" si="1398"/>
        <v>0</v>
      </c>
      <c r="G1808" s="24">
        <f t="shared" si="1398"/>
        <v>0</v>
      </c>
      <c r="H1808" s="25">
        <f t="shared" si="1398"/>
        <v>0</v>
      </c>
      <c r="I1808" s="3">
        <f t="shared" si="1373"/>
        <v>0</v>
      </c>
    </row>
    <row r="1809" spans="1:9" s="2" customFormat="1" hidden="1" x14ac:dyDescent="0.2">
      <c r="A1809" s="27" t="s">
        <v>31</v>
      </c>
      <c r="B1809" s="56" t="s">
        <v>32</v>
      </c>
      <c r="C1809" s="21"/>
      <c r="D1809" s="21"/>
      <c r="E1809" s="21">
        <f>C1809+D1809</f>
        <v>0</v>
      </c>
      <c r="F1809" s="21"/>
      <c r="G1809" s="21"/>
      <c r="H1809" s="22"/>
      <c r="I1809" s="3">
        <f t="shared" si="1373"/>
        <v>0</v>
      </c>
    </row>
    <row r="1810" spans="1:9" s="2" customFormat="1" hidden="1" x14ac:dyDescent="0.2">
      <c r="A1810" s="27"/>
      <c r="B1810" s="51"/>
      <c r="C1810" s="21"/>
      <c r="D1810" s="21"/>
      <c r="E1810" s="21"/>
      <c r="F1810" s="21"/>
      <c r="G1810" s="21"/>
      <c r="H1810" s="22"/>
      <c r="I1810" s="3">
        <f t="shared" si="1373"/>
        <v>0</v>
      </c>
    </row>
    <row r="1811" spans="1:9" s="2" customFormat="1" ht="25.5" hidden="1" x14ac:dyDescent="0.2">
      <c r="A1811" s="110" t="s">
        <v>112</v>
      </c>
      <c r="B1811" s="57">
        <v>60</v>
      </c>
      <c r="C1811" s="24">
        <f>SUM(C1812,C1819,C1826)</f>
        <v>0</v>
      </c>
      <c r="D1811" s="24">
        <f t="shared" ref="D1811:H1811" si="1399">SUM(D1812,D1819,D1826)</f>
        <v>0</v>
      </c>
      <c r="E1811" s="24">
        <f t="shared" si="1399"/>
        <v>0</v>
      </c>
      <c r="F1811" s="24">
        <f t="shared" si="1399"/>
        <v>0</v>
      </c>
      <c r="G1811" s="24">
        <f t="shared" si="1399"/>
        <v>0</v>
      </c>
      <c r="H1811" s="25">
        <f t="shared" si="1399"/>
        <v>0</v>
      </c>
      <c r="I1811" s="3">
        <f t="shared" si="1373"/>
        <v>0</v>
      </c>
    </row>
    <row r="1812" spans="1:9" s="2" customFormat="1" ht="25.5" hidden="1" x14ac:dyDescent="0.2">
      <c r="A1812" s="31" t="s">
        <v>113</v>
      </c>
      <c r="B1812" s="58" t="s">
        <v>118</v>
      </c>
      <c r="C1812" s="24">
        <v>0</v>
      </c>
      <c r="D1812" s="24">
        <f t="shared" ref="D1812:H1812" si="1400">SUM(D1816,D1817,D1818)</f>
        <v>0</v>
      </c>
      <c r="E1812" s="24">
        <f t="shared" si="1400"/>
        <v>0</v>
      </c>
      <c r="F1812" s="24">
        <f t="shared" si="1400"/>
        <v>0</v>
      </c>
      <c r="G1812" s="24">
        <f t="shared" si="1400"/>
        <v>0</v>
      </c>
      <c r="H1812" s="25">
        <f t="shared" si="1400"/>
        <v>0</v>
      </c>
      <c r="I1812" s="3">
        <f t="shared" si="1373"/>
        <v>0</v>
      </c>
    </row>
    <row r="1813" spans="1:9" s="2" customFormat="1" hidden="1" x14ac:dyDescent="0.2">
      <c r="A1813" s="32" t="s">
        <v>1</v>
      </c>
      <c r="B1813" s="59"/>
      <c r="C1813" s="24"/>
      <c r="D1813" s="24"/>
      <c r="E1813" s="24"/>
      <c r="F1813" s="24"/>
      <c r="G1813" s="24"/>
      <c r="H1813" s="25"/>
      <c r="I1813" s="3">
        <f t="shared" si="1373"/>
        <v>0</v>
      </c>
    </row>
    <row r="1814" spans="1:9" s="2" customFormat="1" hidden="1" x14ac:dyDescent="0.2">
      <c r="A1814" s="32" t="s">
        <v>36</v>
      </c>
      <c r="B1814" s="59"/>
      <c r="C1814" s="24">
        <v>0</v>
      </c>
      <c r="D1814" s="24">
        <f t="shared" ref="D1814:H1814" si="1401">D1816+D1817+D1818-D1815</f>
        <v>0</v>
      </c>
      <c r="E1814" s="24">
        <f t="shared" si="1401"/>
        <v>0</v>
      </c>
      <c r="F1814" s="24">
        <f t="shared" si="1401"/>
        <v>0</v>
      </c>
      <c r="G1814" s="24">
        <f t="shared" si="1401"/>
        <v>0</v>
      </c>
      <c r="H1814" s="25">
        <f t="shared" si="1401"/>
        <v>0</v>
      </c>
      <c r="I1814" s="3">
        <f t="shared" si="1373"/>
        <v>0</v>
      </c>
    </row>
    <row r="1815" spans="1:9" s="2" customFormat="1" hidden="1" x14ac:dyDescent="0.2">
      <c r="A1815" s="32" t="s">
        <v>37</v>
      </c>
      <c r="B1815" s="59"/>
      <c r="C1815" s="24">
        <v>0</v>
      </c>
      <c r="D1815" s="24"/>
      <c r="E1815" s="24">
        <f t="shared" ref="E1815:E1818" si="1402">C1815+D1815</f>
        <v>0</v>
      </c>
      <c r="F1815" s="24"/>
      <c r="G1815" s="24"/>
      <c r="H1815" s="25"/>
      <c r="I1815" s="3">
        <f t="shared" si="1373"/>
        <v>0</v>
      </c>
    </row>
    <row r="1816" spans="1:9" s="2" customFormat="1" hidden="1" x14ac:dyDescent="0.2">
      <c r="A1816" s="20" t="s">
        <v>114</v>
      </c>
      <c r="B1816" s="60" t="s">
        <v>115</v>
      </c>
      <c r="C1816" s="21">
        <v>0</v>
      </c>
      <c r="D1816" s="21"/>
      <c r="E1816" s="21">
        <f t="shared" si="1402"/>
        <v>0</v>
      </c>
      <c r="F1816" s="21"/>
      <c r="G1816" s="21"/>
      <c r="H1816" s="22"/>
      <c r="I1816" s="3">
        <f t="shared" si="1373"/>
        <v>0</v>
      </c>
    </row>
    <row r="1817" spans="1:9" s="2" customFormat="1" hidden="1" x14ac:dyDescent="0.2">
      <c r="A1817" s="20" t="s">
        <v>106</v>
      </c>
      <c r="B1817" s="60" t="s">
        <v>116</v>
      </c>
      <c r="C1817" s="21">
        <v>0</v>
      </c>
      <c r="D1817" s="21"/>
      <c r="E1817" s="21">
        <f t="shared" si="1402"/>
        <v>0</v>
      </c>
      <c r="F1817" s="21"/>
      <c r="G1817" s="21"/>
      <c r="H1817" s="22"/>
      <c r="I1817" s="3">
        <f t="shared" si="1373"/>
        <v>0</v>
      </c>
    </row>
    <row r="1818" spans="1:9" s="2" customFormat="1" hidden="1" x14ac:dyDescent="0.2">
      <c r="A1818" s="20" t="s">
        <v>108</v>
      </c>
      <c r="B1818" s="61" t="s">
        <v>117</v>
      </c>
      <c r="C1818" s="21">
        <v>0</v>
      </c>
      <c r="D1818" s="21"/>
      <c r="E1818" s="21">
        <f t="shared" si="1402"/>
        <v>0</v>
      </c>
      <c r="F1818" s="21"/>
      <c r="G1818" s="21"/>
      <c r="H1818" s="22"/>
      <c r="I1818" s="3">
        <f t="shared" si="1373"/>
        <v>0</v>
      </c>
    </row>
    <row r="1819" spans="1:9" s="2" customFormat="1" hidden="1" x14ac:dyDescent="0.2">
      <c r="A1819" s="31" t="s">
        <v>44</v>
      </c>
      <c r="B1819" s="62" t="s">
        <v>45</v>
      </c>
      <c r="C1819" s="24">
        <v>0</v>
      </c>
      <c r="D1819" s="24">
        <f t="shared" ref="D1819:H1819" si="1403">SUM(D1823,D1824,D1825)</f>
        <v>0</v>
      </c>
      <c r="E1819" s="24">
        <f t="shared" si="1403"/>
        <v>0</v>
      </c>
      <c r="F1819" s="24">
        <f t="shared" si="1403"/>
        <v>0</v>
      </c>
      <c r="G1819" s="24">
        <f t="shared" si="1403"/>
        <v>0</v>
      </c>
      <c r="H1819" s="25">
        <f t="shared" si="1403"/>
        <v>0</v>
      </c>
      <c r="I1819" s="3">
        <f t="shared" si="1373"/>
        <v>0</v>
      </c>
    </row>
    <row r="1820" spans="1:9" s="2" customFormat="1" hidden="1" x14ac:dyDescent="0.2">
      <c r="A1820" s="82" t="s">
        <v>1</v>
      </c>
      <c r="B1820" s="62"/>
      <c r="C1820" s="24"/>
      <c r="D1820" s="24"/>
      <c r="E1820" s="24"/>
      <c r="F1820" s="24"/>
      <c r="G1820" s="24"/>
      <c r="H1820" s="25"/>
      <c r="I1820" s="3">
        <f t="shared" si="1373"/>
        <v>0</v>
      </c>
    </row>
    <row r="1821" spans="1:9" s="2" customFormat="1" hidden="1" x14ac:dyDescent="0.2">
      <c r="A1821" s="32" t="s">
        <v>36</v>
      </c>
      <c r="B1821" s="59"/>
      <c r="C1821" s="24">
        <v>0</v>
      </c>
      <c r="D1821" s="24">
        <f t="shared" ref="D1821:H1821" si="1404">D1823+D1824+D1825-D1822</f>
        <v>0</v>
      </c>
      <c r="E1821" s="24">
        <f t="shared" si="1404"/>
        <v>0</v>
      </c>
      <c r="F1821" s="24">
        <f t="shared" si="1404"/>
        <v>0</v>
      </c>
      <c r="G1821" s="24">
        <f t="shared" si="1404"/>
        <v>0</v>
      </c>
      <c r="H1821" s="25">
        <f t="shared" si="1404"/>
        <v>0</v>
      </c>
      <c r="I1821" s="3">
        <f t="shared" si="1373"/>
        <v>0</v>
      </c>
    </row>
    <row r="1822" spans="1:9" s="2" customFormat="1" hidden="1" x14ac:dyDescent="0.2">
      <c r="A1822" s="32" t="s">
        <v>37</v>
      </c>
      <c r="B1822" s="59"/>
      <c r="C1822" s="24">
        <v>0</v>
      </c>
      <c r="D1822" s="24"/>
      <c r="E1822" s="24">
        <f t="shared" ref="E1822:E1825" si="1405">C1822+D1822</f>
        <v>0</v>
      </c>
      <c r="F1822" s="24"/>
      <c r="G1822" s="24"/>
      <c r="H1822" s="25"/>
      <c r="I1822" s="3">
        <f t="shared" si="1373"/>
        <v>0</v>
      </c>
    </row>
    <row r="1823" spans="1:9" s="2" customFormat="1" hidden="1" x14ac:dyDescent="0.2">
      <c r="A1823" s="20" t="s">
        <v>38</v>
      </c>
      <c r="B1823" s="61" t="s">
        <v>46</v>
      </c>
      <c r="C1823" s="21">
        <v>0</v>
      </c>
      <c r="D1823" s="21"/>
      <c r="E1823" s="21">
        <f t="shared" si="1405"/>
        <v>0</v>
      </c>
      <c r="F1823" s="21"/>
      <c r="G1823" s="21"/>
      <c r="H1823" s="22"/>
      <c r="I1823" s="3">
        <f t="shared" si="1373"/>
        <v>0</v>
      </c>
    </row>
    <row r="1824" spans="1:9" s="2" customFormat="1" hidden="1" x14ac:dyDescent="0.2">
      <c r="A1824" s="20" t="s">
        <v>40</v>
      </c>
      <c r="B1824" s="61" t="s">
        <v>47</v>
      </c>
      <c r="C1824" s="21">
        <v>0</v>
      </c>
      <c r="D1824" s="21"/>
      <c r="E1824" s="21">
        <f t="shared" si="1405"/>
        <v>0</v>
      </c>
      <c r="F1824" s="21"/>
      <c r="G1824" s="21"/>
      <c r="H1824" s="22"/>
      <c r="I1824" s="3">
        <f t="shared" si="1373"/>
        <v>0</v>
      </c>
    </row>
    <row r="1825" spans="1:11" s="2" customFormat="1" hidden="1" x14ac:dyDescent="0.2">
      <c r="A1825" s="20" t="s">
        <v>42</v>
      </c>
      <c r="B1825" s="61" t="s">
        <v>48</v>
      </c>
      <c r="C1825" s="21">
        <v>0</v>
      </c>
      <c r="D1825" s="21"/>
      <c r="E1825" s="21">
        <f t="shared" si="1405"/>
        <v>0</v>
      </c>
      <c r="F1825" s="21"/>
      <c r="G1825" s="21"/>
      <c r="H1825" s="22"/>
      <c r="I1825" s="3">
        <f t="shared" si="1373"/>
        <v>0</v>
      </c>
    </row>
    <row r="1826" spans="1:11" s="2" customFormat="1" hidden="1" x14ac:dyDescent="0.2">
      <c r="A1826" s="31" t="s">
        <v>49</v>
      </c>
      <c r="B1826" s="63" t="s">
        <v>50</v>
      </c>
      <c r="C1826" s="24">
        <f t="shared" ref="C1826:H1826" si="1406">SUM(C1830,C1831,C1832)</f>
        <v>0</v>
      </c>
      <c r="D1826" s="24">
        <f t="shared" si="1406"/>
        <v>0</v>
      </c>
      <c r="E1826" s="24">
        <f t="shared" si="1406"/>
        <v>0</v>
      </c>
      <c r="F1826" s="24">
        <f t="shared" si="1406"/>
        <v>0</v>
      </c>
      <c r="G1826" s="24">
        <f t="shared" si="1406"/>
        <v>0</v>
      </c>
      <c r="H1826" s="25">
        <f t="shared" si="1406"/>
        <v>0</v>
      </c>
      <c r="I1826" s="3">
        <f t="shared" si="1373"/>
        <v>0</v>
      </c>
    </row>
    <row r="1827" spans="1:11" s="2" customFormat="1" hidden="1" x14ac:dyDescent="0.2">
      <c r="A1827" s="82" t="s">
        <v>1</v>
      </c>
      <c r="B1827" s="63"/>
      <c r="C1827" s="24"/>
      <c r="D1827" s="24"/>
      <c r="E1827" s="24"/>
      <c r="F1827" s="24"/>
      <c r="G1827" s="24"/>
      <c r="H1827" s="25"/>
      <c r="I1827" s="3">
        <f t="shared" si="1373"/>
        <v>0</v>
      </c>
    </row>
    <row r="1828" spans="1:11" s="40" customFormat="1" hidden="1" x14ac:dyDescent="0.2">
      <c r="A1828" s="32" t="s">
        <v>36</v>
      </c>
      <c r="B1828" s="59"/>
      <c r="C1828" s="41">
        <f t="shared" ref="C1828:H1828" si="1407">C1830+C1831+C1832-C1829</f>
        <v>0</v>
      </c>
      <c r="D1828" s="41">
        <f t="shared" si="1407"/>
        <v>0</v>
      </c>
      <c r="E1828" s="41">
        <f t="shared" si="1407"/>
        <v>0</v>
      </c>
      <c r="F1828" s="41">
        <f t="shared" si="1407"/>
        <v>0</v>
      </c>
      <c r="G1828" s="41">
        <f t="shared" si="1407"/>
        <v>0</v>
      </c>
      <c r="H1828" s="42">
        <f t="shared" si="1407"/>
        <v>0</v>
      </c>
      <c r="I1828" s="3">
        <f t="shared" si="1373"/>
        <v>0</v>
      </c>
    </row>
    <row r="1829" spans="1:11" s="40" customFormat="1" hidden="1" x14ac:dyDescent="0.2">
      <c r="A1829" s="32" t="s">
        <v>37</v>
      </c>
      <c r="B1829" s="59"/>
      <c r="C1829" s="41">
        <v>0</v>
      </c>
      <c r="D1829" s="41"/>
      <c r="E1829" s="41">
        <f t="shared" ref="E1829:E1832" si="1408">C1829+D1829</f>
        <v>0</v>
      </c>
      <c r="F1829" s="41"/>
      <c r="G1829" s="41"/>
      <c r="H1829" s="42"/>
      <c r="I1829" s="3">
        <f t="shared" si="1373"/>
        <v>0</v>
      </c>
    </row>
    <row r="1830" spans="1:11" s="2" customFormat="1" hidden="1" x14ac:dyDescent="0.2">
      <c r="A1830" s="20" t="s">
        <v>38</v>
      </c>
      <c r="B1830" s="61" t="s">
        <v>51</v>
      </c>
      <c r="C1830" s="21"/>
      <c r="D1830" s="21"/>
      <c r="E1830" s="21">
        <f t="shared" si="1408"/>
        <v>0</v>
      </c>
      <c r="F1830" s="21"/>
      <c r="G1830" s="21"/>
      <c r="H1830" s="22"/>
      <c r="I1830" s="3">
        <f t="shared" si="1373"/>
        <v>0</v>
      </c>
      <c r="J1830" s="2">
        <v>0.05</v>
      </c>
      <c r="K1830" s="2">
        <v>0.05</v>
      </c>
    </row>
    <row r="1831" spans="1:11" s="2" customFormat="1" hidden="1" x14ac:dyDescent="0.2">
      <c r="A1831" s="20" t="s">
        <v>40</v>
      </c>
      <c r="B1831" s="61" t="s">
        <v>52</v>
      </c>
      <c r="C1831" s="21"/>
      <c r="D1831" s="21"/>
      <c r="E1831" s="21">
        <f t="shared" si="1408"/>
        <v>0</v>
      </c>
      <c r="F1831" s="21"/>
      <c r="G1831" s="21"/>
      <c r="H1831" s="22"/>
      <c r="I1831" s="3">
        <f t="shared" ref="I1831:I1888" si="1409">SUM(E1831:H1831)</f>
        <v>0</v>
      </c>
      <c r="J1831" s="2">
        <v>0.9</v>
      </c>
    </row>
    <row r="1832" spans="1:11" s="2" customFormat="1" hidden="1" x14ac:dyDescent="0.2">
      <c r="A1832" s="20" t="s">
        <v>42</v>
      </c>
      <c r="B1832" s="61" t="s">
        <v>53</v>
      </c>
      <c r="C1832" s="21">
        <v>0</v>
      </c>
      <c r="D1832" s="21"/>
      <c r="E1832" s="21">
        <f t="shared" si="1408"/>
        <v>0</v>
      </c>
      <c r="F1832" s="21"/>
      <c r="G1832" s="21"/>
      <c r="H1832" s="22"/>
      <c r="I1832" s="3">
        <f t="shared" si="1409"/>
        <v>0</v>
      </c>
    </row>
    <row r="1833" spans="1:11" s="2" customFormat="1" hidden="1" x14ac:dyDescent="0.2">
      <c r="A1833" s="83"/>
      <c r="B1833" s="95"/>
      <c r="C1833" s="21"/>
      <c r="D1833" s="21"/>
      <c r="E1833" s="21"/>
      <c r="F1833" s="21"/>
      <c r="G1833" s="21"/>
      <c r="H1833" s="22"/>
      <c r="I1833" s="3">
        <f t="shared" si="1409"/>
        <v>0</v>
      </c>
    </row>
    <row r="1834" spans="1:11" s="2" customFormat="1" hidden="1" x14ac:dyDescent="0.2">
      <c r="A1834" s="26" t="s">
        <v>54</v>
      </c>
      <c r="B1834" s="63" t="s">
        <v>55</v>
      </c>
      <c r="C1834" s="24">
        <v>0</v>
      </c>
      <c r="D1834" s="24"/>
      <c r="E1834" s="24">
        <f>C1834+D1834</f>
        <v>0</v>
      </c>
      <c r="F1834" s="24"/>
      <c r="G1834" s="24"/>
      <c r="H1834" s="25"/>
      <c r="I1834" s="3">
        <f t="shared" si="1409"/>
        <v>0</v>
      </c>
    </row>
    <row r="1835" spans="1:11" s="2" customFormat="1" hidden="1" x14ac:dyDescent="0.2">
      <c r="A1835" s="83"/>
      <c r="B1835" s="95"/>
      <c r="C1835" s="21"/>
      <c r="D1835" s="21"/>
      <c r="E1835" s="21"/>
      <c r="F1835" s="21"/>
      <c r="G1835" s="21"/>
      <c r="H1835" s="22"/>
      <c r="I1835" s="3">
        <f t="shared" si="1409"/>
        <v>0</v>
      </c>
    </row>
    <row r="1836" spans="1:11" s="2" customFormat="1" hidden="1" x14ac:dyDescent="0.2">
      <c r="A1836" s="26" t="s">
        <v>56</v>
      </c>
      <c r="B1836" s="63"/>
      <c r="C1836" s="24">
        <v>0</v>
      </c>
      <c r="D1836" s="24">
        <f t="shared" ref="D1836:H1836" si="1410">D1786-D1807</f>
        <v>0</v>
      </c>
      <c r="E1836" s="24">
        <f t="shared" si="1410"/>
        <v>0</v>
      </c>
      <c r="F1836" s="24">
        <f t="shared" si="1410"/>
        <v>0</v>
      </c>
      <c r="G1836" s="24">
        <f t="shared" si="1410"/>
        <v>0</v>
      </c>
      <c r="H1836" s="25">
        <f t="shared" si="1410"/>
        <v>0</v>
      </c>
      <c r="I1836" s="3">
        <f t="shared" si="1409"/>
        <v>0</v>
      </c>
    </row>
    <row r="1837" spans="1:11" s="2" customFormat="1" hidden="1" x14ac:dyDescent="0.2">
      <c r="A1837" s="81"/>
      <c r="B1837" s="95"/>
      <c r="C1837" s="21"/>
      <c r="D1837" s="21"/>
      <c r="E1837" s="21"/>
      <c r="F1837" s="21"/>
      <c r="G1837" s="21"/>
      <c r="H1837" s="22"/>
      <c r="I1837" s="3">
        <f t="shared" si="1409"/>
        <v>0</v>
      </c>
    </row>
    <row r="1838" spans="1:11" s="6" customFormat="1" ht="63.75" hidden="1" x14ac:dyDescent="0.2">
      <c r="A1838" s="77" t="s">
        <v>75</v>
      </c>
      <c r="B1838" s="78"/>
      <c r="C1838" s="79">
        <f t="shared" ref="C1838:H1838" si="1411">C1839</f>
        <v>0</v>
      </c>
      <c r="D1838" s="79">
        <f t="shared" si="1411"/>
        <v>0</v>
      </c>
      <c r="E1838" s="79">
        <f t="shared" si="1411"/>
        <v>0</v>
      </c>
      <c r="F1838" s="79">
        <f t="shared" si="1411"/>
        <v>0</v>
      </c>
      <c r="G1838" s="79">
        <f t="shared" si="1411"/>
        <v>0</v>
      </c>
      <c r="H1838" s="80">
        <f t="shared" si="1411"/>
        <v>0</v>
      </c>
      <c r="I1838" s="3">
        <f t="shared" si="1409"/>
        <v>0</v>
      </c>
    </row>
    <row r="1839" spans="1:11" s="40" customFormat="1" hidden="1" x14ac:dyDescent="0.2">
      <c r="A1839" s="36" t="s">
        <v>61</v>
      </c>
      <c r="B1839" s="65"/>
      <c r="C1839" s="37">
        <f t="shared" ref="C1839" si="1412">SUM(C1840,C1841,C1842,C1846)</f>
        <v>0</v>
      </c>
      <c r="D1839" s="37">
        <f t="shared" ref="D1839:H1839" si="1413">SUM(D1840,D1841,D1842,D1846)</f>
        <v>0</v>
      </c>
      <c r="E1839" s="37">
        <f t="shared" si="1413"/>
        <v>0</v>
      </c>
      <c r="F1839" s="37">
        <f t="shared" si="1413"/>
        <v>0</v>
      </c>
      <c r="G1839" s="37">
        <f t="shared" si="1413"/>
        <v>0</v>
      </c>
      <c r="H1839" s="38">
        <f t="shared" si="1413"/>
        <v>0</v>
      </c>
      <c r="I1839" s="3">
        <f t="shared" si="1409"/>
        <v>0</v>
      </c>
    </row>
    <row r="1840" spans="1:11" s="2" customFormat="1" hidden="1" x14ac:dyDescent="0.2">
      <c r="A1840" s="20" t="s">
        <v>6</v>
      </c>
      <c r="B1840" s="48"/>
      <c r="C1840" s="21"/>
      <c r="D1840" s="21"/>
      <c r="E1840" s="21">
        <f>SUM(C1840,D1840)</f>
        <v>0</v>
      </c>
      <c r="F1840" s="21"/>
      <c r="G1840" s="21"/>
      <c r="H1840" s="22"/>
      <c r="I1840" s="3">
        <f t="shared" si="1409"/>
        <v>0</v>
      </c>
    </row>
    <row r="1841" spans="1:9" s="2" customFormat="1" hidden="1" x14ac:dyDescent="0.2">
      <c r="A1841" s="20" t="s">
        <v>7</v>
      </c>
      <c r="B1841" s="94"/>
      <c r="C1841" s="21">
        <v>0</v>
      </c>
      <c r="D1841" s="21"/>
      <c r="E1841" s="21">
        <f t="shared" ref="E1841" si="1414">SUM(C1841,D1841)</f>
        <v>0</v>
      </c>
      <c r="F1841" s="21"/>
      <c r="G1841" s="21"/>
      <c r="H1841" s="22"/>
      <c r="I1841" s="3">
        <f t="shared" si="1409"/>
        <v>0</v>
      </c>
    </row>
    <row r="1842" spans="1:9" s="2" customFormat="1" hidden="1" x14ac:dyDescent="0.2">
      <c r="A1842" s="23" t="s">
        <v>111</v>
      </c>
      <c r="B1842" s="49" t="s">
        <v>103</v>
      </c>
      <c r="C1842" s="24">
        <f>SUM(C1843:C1845)</f>
        <v>0</v>
      </c>
      <c r="D1842" s="24">
        <f>SUM(D1843:D1845)</f>
        <v>0</v>
      </c>
      <c r="E1842" s="24">
        <f>SUM(C1842,D1842)</f>
        <v>0</v>
      </c>
      <c r="F1842" s="24">
        <f t="shared" ref="F1842" si="1415">SUM(F1843:F1845)</f>
        <v>0</v>
      </c>
      <c r="G1842" s="24">
        <f t="shared" ref="G1842" si="1416">SUM(G1843:G1845)</f>
        <v>0</v>
      </c>
      <c r="H1842" s="25">
        <f t="shared" ref="H1842" si="1417">SUM(H1843:H1845)</f>
        <v>0</v>
      </c>
      <c r="I1842" s="3">
        <f t="shared" si="1409"/>
        <v>0</v>
      </c>
    </row>
    <row r="1843" spans="1:9" s="2" customFormat="1" hidden="1" x14ac:dyDescent="0.2">
      <c r="A1843" s="109" t="s">
        <v>104</v>
      </c>
      <c r="B1843" s="48" t="s">
        <v>105</v>
      </c>
      <c r="C1843" s="21"/>
      <c r="D1843" s="21"/>
      <c r="E1843" s="21">
        <f t="shared" ref="E1843:E1845" si="1418">SUM(C1843,D1843)</f>
        <v>0</v>
      </c>
      <c r="F1843" s="21"/>
      <c r="G1843" s="21"/>
      <c r="H1843" s="22"/>
      <c r="I1843" s="3">
        <f t="shared" si="1409"/>
        <v>0</v>
      </c>
    </row>
    <row r="1844" spans="1:9" s="2" customFormat="1" hidden="1" x14ac:dyDescent="0.2">
      <c r="A1844" s="109" t="s">
        <v>106</v>
      </c>
      <c r="B1844" s="48" t="s">
        <v>107</v>
      </c>
      <c r="C1844" s="21"/>
      <c r="D1844" s="21"/>
      <c r="E1844" s="21">
        <f t="shared" si="1418"/>
        <v>0</v>
      </c>
      <c r="F1844" s="21"/>
      <c r="G1844" s="21"/>
      <c r="H1844" s="22"/>
      <c r="I1844" s="3">
        <f t="shared" si="1409"/>
        <v>0</v>
      </c>
    </row>
    <row r="1845" spans="1:9" s="2" customFormat="1" hidden="1" x14ac:dyDescent="0.2">
      <c r="A1845" s="109" t="s">
        <v>108</v>
      </c>
      <c r="B1845" s="48" t="s">
        <v>109</v>
      </c>
      <c r="C1845" s="21"/>
      <c r="D1845" s="21"/>
      <c r="E1845" s="21">
        <f t="shared" si="1418"/>
        <v>0</v>
      </c>
      <c r="F1845" s="21"/>
      <c r="G1845" s="21"/>
      <c r="H1845" s="22"/>
      <c r="I1845" s="3">
        <f t="shared" si="1409"/>
        <v>0</v>
      </c>
    </row>
    <row r="1846" spans="1:9" s="2" customFormat="1" ht="25.5" hidden="1" x14ac:dyDescent="0.2">
      <c r="A1846" s="23" t="s">
        <v>9</v>
      </c>
      <c r="B1846" s="49" t="s">
        <v>10</v>
      </c>
      <c r="C1846" s="24">
        <v>0</v>
      </c>
      <c r="D1846" s="24">
        <f t="shared" ref="D1846:H1846" si="1419">SUM(D1847,D1851,D1855)</f>
        <v>0</v>
      </c>
      <c r="E1846" s="24">
        <f t="shared" si="1419"/>
        <v>0</v>
      </c>
      <c r="F1846" s="24">
        <f t="shared" si="1419"/>
        <v>0</v>
      </c>
      <c r="G1846" s="24">
        <f t="shared" si="1419"/>
        <v>0</v>
      </c>
      <c r="H1846" s="25">
        <f t="shared" si="1419"/>
        <v>0</v>
      </c>
      <c r="I1846" s="3">
        <f t="shared" si="1409"/>
        <v>0</v>
      </c>
    </row>
    <row r="1847" spans="1:9" s="2" customFormat="1" hidden="1" x14ac:dyDescent="0.2">
      <c r="A1847" s="26" t="s">
        <v>11</v>
      </c>
      <c r="B1847" s="50" t="s">
        <v>12</v>
      </c>
      <c r="C1847" s="24">
        <v>0</v>
      </c>
      <c r="D1847" s="24">
        <f t="shared" ref="D1847:H1847" si="1420">SUM(D1848:D1850)</f>
        <v>0</v>
      </c>
      <c r="E1847" s="24">
        <f t="shared" si="1420"/>
        <v>0</v>
      </c>
      <c r="F1847" s="24">
        <f t="shared" si="1420"/>
        <v>0</v>
      </c>
      <c r="G1847" s="24">
        <f t="shared" si="1420"/>
        <v>0</v>
      </c>
      <c r="H1847" s="25">
        <f t="shared" si="1420"/>
        <v>0</v>
      </c>
      <c r="I1847" s="3">
        <f t="shared" si="1409"/>
        <v>0</v>
      </c>
    </row>
    <row r="1848" spans="1:9" s="2" customFormat="1" hidden="1" x14ac:dyDescent="0.2">
      <c r="A1848" s="27" t="s">
        <v>13</v>
      </c>
      <c r="B1848" s="51" t="s">
        <v>14</v>
      </c>
      <c r="C1848" s="21">
        <v>0</v>
      </c>
      <c r="D1848" s="21"/>
      <c r="E1848" s="21">
        <f t="shared" ref="E1848:E1850" si="1421">SUM(C1848,D1848)</f>
        <v>0</v>
      </c>
      <c r="F1848" s="21"/>
      <c r="G1848" s="21"/>
      <c r="H1848" s="22"/>
      <c r="I1848" s="3">
        <f t="shared" si="1409"/>
        <v>0</v>
      </c>
    </row>
    <row r="1849" spans="1:9" s="2" customFormat="1" hidden="1" x14ac:dyDescent="0.2">
      <c r="A1849" s="27" t="s">
        <v>15</v>
      </c>
      <c r="B1849" s="52" t="s">
        <v>16</v>
      </c>
      <c r="C1849" s="21">
        <v>0</v>
      </c>
      <c r="D1849" s="21"/>
      <c r="E1849" s="21">
        <f t="shared" si="1421"/>
        <v>0</v>
      </c>
      <c r="F1849" s="21"/>
      <c r="G1849" s="21"/>
      <c r="H1849" s="22"/>
      <c r="I1849" s="3">
        <f t="shared" si="1409"/>
        <v>0</v>
      </c>
    </row>
    <row r="1850" spans="1:9" s="2" customFormat="1" hidden="1" x14ac:dyDescent="0.2">
      <c r="A1850" s="27" t="s">
        <v>17</v>
      </c>
      <c r="B1850" s="52" t="s">
        <v>18</v>
      </c>
      <c r="C1850" s="21">
        <v>0</v>
      </c>
      <c r="D1850" s="21"/>
      <c r="E1850" s="21">
        <f t="shared" si="1421"/>
        <v>0</v>
      </c>
      <c r="F1850" s="21"/>
      <c r="G1850" s="21"/>
      <c r="H1850" s="22"/>
      <c r="I1850" s="3">
        <f t="shared" si="1409"/>
        <v>0</v>
      </c>
    </row>
    <row r="1851" spans="1:9" s="2" customFormat="1" hidden="1" x14ac:dyDescent="0.2">
      <c r="A1851" s="26" t="s">
        <v>19</v>
      </c>
      <c r="B1851" s="53" t="s">
        <v>20</v>
      </c>
      <c r="C1851" s="24">
        <v>0</v>
      </c>
      <c r="D1851" s="24">
        <f t="shared" ref="D1851:H1851" si="1422">SUM(D1852:D1854)</f>
        <v>0</v>
      </c>
      <c r="E1851" s="24">
        <f t="shared" si="1422"/>
        <v>0</v>
      </c>
      <c r="F1851" s="24">
        <f t="shared" si="1422"/>
        <v>0</v>
      </c>
      <c r="G1851" s="24">
        <f t="shared" si="1422"/>
        <v>0</v>
      </c>
      <c r="H1851" s="25">
        <f t="shared" si="1422"/>
        <v>0</v>
      </c>
      <c r="I1851" s="3">
        <f t="shared" si="1409"/>
        <v>0</v>
      </c>
    </row>
    <row r="1852" spans="1:9" s="2" customFormat="1" hidden="1" x14ac:dyDescent="0.2">
      <c r="A1852" s="27" t="s">
        <v>13</v>
      </c>
      <c r="B1852" s="52" t="s">
        <v>21</v>
      </c>
      <c r="C1852" s="21">
        <v>0</v>
      </c>
      <c r="D1852" s="21"/>
      <c r="E1852" s="21">
        <f t="shared" ref="E1852:E1854" si="1423">SUM(C1852,D1852)</f>
        <v>0</v>
      </c>
      <c r="F1852" s="21"/>
      <c r="G1852" s="21"/>
      <c r="H1852" s="22"/>
      <c r="I1852" s="3">
        <f t="shared" si="1409"/>
        <v>0</v>
      </c>
    </row>
    <row r="1853" spans="1:9" s="2" customFormat="1" hidden="1" x14ac:dyDescent="0.2">
      <c r="A1853" s="27" t="s">
        <v>15</v>
      </c>
      <c r="B1853" s="52" t="s">
        <v>22</v>
      </c>
      <c r="C1853" s="21">
        <v>0</v>
      </c>
      <c r="D1853" s="21"/>
      <c r="E1853" s="21">
        <f t="shared" si="1423"/>
        <v>0</v>
      </c>
      <c r="F1853" s="21"/>
      <c r="G1853" s="21"/>
      <c r="H1853" s="22"/>
      <c r="I1853" s="3">
        <f t="shared" si="1409"/>
        <v>0</v>
      </c>
    </row>
    <row r="1854" spans="1:9" s="2" customFormat="1" hidden="1" x14ac:dyDescent="0.2">
      <c r="A1854" s="27" t="s">
        <v>17</v>
      </c>
      <c r="B1854" s="52" t="s">
        <v>23</v>
      </c>
      <c r="C1854" s="21">
        <v>0</v>
      </c>
      <c r="D1854" s="21"/>
      <c r="E1854" s="21">
        <f t="shared" si="1423"/>
        <v>0</v>
      </c>
      <c r="F1854" s="21"/>
      <c r="G1854" s="21"/>
      <c r="H1854" s="22"/>
      <c r="I1854" s="3">
        <f t="shared" si="1409"/>
        <v>0</v>
      </c>
    </row>
    <row r="1855" spans="1:9" s="2" customFormat="1" hidden="1" x14ac:dyDescent="0.2">
      <c r="A1855" s="26" t="s">
        <v>24</v>
      </c>
      <c r="B1855" s="53" t="s">
        <v>25</v>
      </c>
      <c r="C1855" s="24">
        <v>0</v>
      </c>
      <c r="D1855" s="24">
        <f t="shared" ref="D1855:H1855" si="1424">SUM(D1856:D1858)</f>
        <v>0</v>
      </c>
      <c r="E1855" s="24">
        <f t="shared" si="1424"/>
        <v>0</v>
      </c>
      <c r="F1855" s="24">
        <f t="shared" si="1424"/>
        <v>0</v>
      </c>
      <c r="G1855" s="24">
        <f t="shared" si="1424"/>
        <v>0</v>
      </c>
      <c r="H1855" s="25">
        <f t="shared" si="1424"/>
        <v>0</v>
      </c>
      <c r="I1855" s="3">
        <f t="shared" si="1409"/>
        <v>0</v>
      </c>
    </row>
    <row r="1856" spans="1:9" s="2" customFormat="1" hidden="1" x14ac:dyDescent="0.2">
      <c r="A1856" s="27" t="s">
        <v>13</v>
      </c>
      <c r="B1856" s="52" t="s">
        <v>26</v>
      </c>
      <c r="C1856" s="21">
        <v>0</v>
      </c>
      <c r="D1856" s="21"/>
      <c r="E1856" s="21">
        <f t="shared" ref="E1856:E1858" si="1425">SUM(C1856,D1856)</f>
        <v>0</v>
      </c>
      <c r="F1856" s="21"/>
      <c r="G1856" s="21"/>
      <c r="H1856" s="22"/>
      <c r="I1856" s="3">
        <f t="shared" si="1409"/>
        <v>0</v>
      </c>
    </row>
    <row r="1857" spans="1:11" s="2" customFormat="1" hidden="1" x14ac:dyDescent="0.2">
      <c r="A1857" s="27" t="s">
        <v>15</v>
      </c>
      <c r="B1857" s="52" t="s">
        <v>27</v>
      </c>
      <c r="C1857" s="21">
        <v>0</v>
      </c>
      <c r="D1857" s="21"/>
      <c r="E1857" s="21">
        <f t="shared" si="1425"/>
        <v>0</v>
      </c>
      <c r="F1857" s="21"/>
      <c r="G1857" s="21"/>
      <c r="H1857" s="22"/>
      <c r="I1857" s="3">
        <f t="shared" si="1409"/>
        <v>0</v>
      </c>
    </row>
    <row r="1858" spans="1:11" s="2" customFormat="1" hidden="1" x14ac:dyDescent="0.2">
      <c r="A1858" s="27" t="s">
        <v>17</v>
      </c>
      <c r="B1858" s="52" t="s">
        <v>28</v>
      </c>
      <c r="C1858" s="21">
        <v>0</v>
      </c>
      <c r="D1858" s="21"/>
      <c r="E1858" s="21">
        <f t="shared" si="1425"/>
        <v>0</v>
      </c>
      <c r="F1858" s="21"/>
      <c r="G1858" s="21"/>
      <c r="H1858" s="22"/>
      <c r="I1858" s="3">
        <f t="shared" si="1409"/>
        <v>0</v>
      </c>
    </row>
    <row r="1859" spans="1:11" s="40" customFormat="1" hidden="1" x14ac:dyDescent="0.2">
      <c r="A1859" s="36" t="s">
        <v>80</v>
      </c>
      <c r="B1859" s="65"/>
      <c r="C1859" s="37">
        <f t="shared" ref="C1859:H1859" si="1426">SUM(C1860,C1863,C1886)</f>
        <v>0</v>
      </c>
      <c r="D1859" s="37">
        <f t="shared" si="1426"/>
        <v>0</v>
      </c>
      <c r="E1859" s="37">
        <f t="shared" si="1426"/>
        <v>0</v>
      </c>
      <c r="F1859" s="37">
        <f t="shared" si="1426"/>
        <v>0</v>
      </c>
      <c r="G1859" s="37">
        <f t="shared" si="1426"/>
        <v>0</v>
      </c>
      <c r="H1859" s="38">
        <f t="shared" si="1426"/>
        <v>0</v>
      </c>
      <c r="I1859" s="3">
        <f t="shared" si="1409"/>
        <v>0</v>
      </c>
    </row>
    <row r="1860" spans="1:11" s="2" customFormat="1" hidden="1" x14ac:dyDescent="0.2">
      <c r="A1860" s="31" t="s">
        <v>30</v>
      </c>
      <c r="B1860" s="55">
        <v>20</v>
      </c>
      <c r="C1860" s="24">
        <v>0</v>
      </c>
      <c r="D1860" s="24">
        <f t="shared" ref="D1860:H1860" si="1427">SUM(D1861)</f>
        <v>0</v>
      </c>
      <c r="E1860" s="24">
        <f t="shared" si="1427"/>
        <v>0</v>
      </c>
      <c r="F1860" s="24">
        <f t="shared" si="1427"/>
        <v>0</v>
      </c>
      <c r="G1860" s="24">
        <f t="shared" si="1427"/>
        <v>0</v>
      </c>
      <c r="H1860" s="25">
        <f t="shared" si="1427"/>
        <v>0</v>
      </c>
      <c r="I1860" s="3">
        <f t="shared" si="1409"/>
        <v>0</v>
      </c>
    </row>
    <row r="1861" spans="1:11" s="2" customFormat="1" hidden="1" x14ac:dyDescent="0.2">
      <c r="A1861" s="27" t="s">
        <v>31</v>
      </c>
      <c r="B1861" s="56" t="s">
        <v>32</v>
      </c>
      <c r="C1861" s="21">
        <v>0</v>
      </c>
      <c r="D1861" s="21"/>
      <c r="E1861" s="21">
        <f>C1861+D1861</f>
        <v>0</v>
      </c>
      <c r="F1861" s="21"/>
      <c r="G1861" s="21"/>
      <c r="H1861" s="22"/>
      <c r="I1861" s="3">
        <f t="shared" si="1409"/>
        <v>0</v>
      </c>
    </row>
    <row r="1862" spans="1:11" s="2" customFormat="1" hidden="1" x14ac:dyDescent="0.2">
      <c r="A1862" s="27"/>
      <c r="B1862" s="51"/>
      <c r="C1862" s="21"/>
      <c r="D1862" s="21"/>
      <c r="E1862" s="21"/>
      <c r="F1862" s="21"/>
      <c r="G1862" s="21"/>
      <c r="H1862" s="22"/>
      <c r="I1862" s="3">
        <f t="shared" si="1409"/>
        <v>0</v>
      </c>
    </row>
    <row r="1863" spans="1:11" s="2" customFormat="1" ht="25.5" hidden="1" x14ac:dyDescent="0.2">
      <c r="A1863" s="110" t="s">
        <v>112</v>
      </c>
      <c r="B1863" s="57">
        <v>60</v>
      </c>
      <c r="C1863" s="24">
        <f t="shared" ref="C1863" si="1428">SUM(C1864,C1871,C1878)</f>
        <v>0</v>
      </c>
      <c r="D1863" s="24">
        <f t="shared" ref="D1863:H1863" si="1429">SUM(D1864,D1871,D1878)</f>
        <v>0</v>
      </c>
      <c r="E1863" s="24">
        <f t="shared" si="1429"/>
        <v>0</v>
      </c>
      <c r="F1863" s="24">
        <f t="shared" si="1429"/>
        <v>0</v>
      </c>
      <c r="G1863" s="24">
        <f t="shared" si="1429"/>
        <v>0</v>
      </c>
      <c r="H1863" s="25">
        <f t="shared" si="1429"/>
        <v>0</v>
      </c>
      <c r="I1863" s="3">
        <f t="shared" si="1409"/>
        <v>0</v>
      </c>
    </row>
    <row r="1864" spans="1:11" s="2" customFormat="1" ht="25.5" hidden="1" x14ac:dyDescent="0.2">
      <c r="A1864" s="31" t="s">
        <v>113</v>
      </c>
      <c r="B1864" s="58" t="s">
        <v>118</v>
      </c>
      <c r="C1864" s="24">
        <f t="shared" ref="C1864" si="1430">SUM(C1868,C1869,C1870)</f>
        <v>0</v>
      </c>
      <c r="D1864" s="24">
        <f t="shared" ref="D1864:H1864" si="1431">SUM(D1868,D1869,D1870)</f>
        <v>0</v>
      </c>
      <c r="E1864" s="24">
        <f t="shared" si="1431"/>
        <v>0</v>
      </c>
      <c r="F1864" s="24">
        <f t="shared" si="1431"/>
        <v>0</v>
      </c>
      <c r="G1864" s="24">
        <f t="shared" si="1431"/>
        <v>0</v>
      </c>
      <c r="H1864" s="25">
        <f t="shared" si="1431"/>
        <v>0</v>
      </c>
      <c r="I1864" s="3">
        <f t="shared" si="1409"/>
        <v>0</v>
      </c>
    </row>
    <row r="1865" spans="1:11" s="2" customFormat="1" hidden="1" x14ac:dyDescent="0.2">
      <c r="A1865" s="32" t="s">
        <v>1</v>
      </c>
      <c r="B1865" s="59"/>
      <c r="C1865" s="24"/>
      <c r="D1865" s="24"/>
      <c r="E1865" s="24"/>
      <c r="F1865" s="24"/>
      <c r="G1865" s="24"/>
      <c r="H1865" s="25"/>
      <c r="I1865" s="3">
        <f t="shared" si="1409"/>
        <v>0</v>
      </c>
    </row>
    <row r="1866" spans="1:11" s="2" customFormat="1" hidden="1" x14ac:dyDescent="0.2">
      <c r="A1866" s="32" t="s">
        <v>36</v>
      </c>
      <c r="B1866" s="59"/>
      <c r="C1866" s="24">
        <v>0</v>
      </c>
      <c r="D1866" s="24">
        <f t="shared" ref="D1866:H1866" si="1432">D1868+D1869+D1870-D1867</f>
        <v>0</v>
      </c>
      <c r="E1866" s="24">
        <f t="shared" si="1432"/>
        <v>0</v>
      </c>
      <c r="F1866" s="24">
        <f t="shared" si="1432"/>
        <v>0</v>
      </c>
      <c r="G1866" s="24">
        <f t="shared" si="1432"/>
        <v>0</v>
      </c>
      <c r="H1866" s="25">
        <f t="shared" si="1432"/>
        <v>0</v>
      </c>
      <c r="I1866" s="3">
        <f t="shared" si="1409"/>
        <v>0</v>
      </c>
    </row>
    <row r="1867" spans="1:11" s="40" customFormat="1" hidden="1" x14ac:dyDescent="0.2">
      <c r="A1867" s="32" t="s">
        <v>37</v>
      </c>
      <c r="B1867" s="59"/>
      <c r="C1867" s="41"/>
      <c r="D1867" s="41"/>
      <c r="E1867" s="41">
        <f t="shared" ref="E1867:E1870" si="1433">C1867+D1867</f>
        <v>0</v>
      </c>
      <c r="F1867" s="41"/>
      <c r="G1867" s="41"/>
      <c r="H1867" s="42"/>
      <c r="I1867" s="3">
        <f t="shared" si="1409"/>
        <v>0</v>
      </c>
    </row>
    <row r="1868" spans="1:11" s="2" customFormat="1" hidden="1" x14ac:dyDescent="0.2">
      <c r="A1868" s="20" t="s">
        <v>114</v>
      </c>
      <c r="B1868" s="60" t="s">
        <v>115</v>
      </c>
      <c r="C1868" s="21"/>
      <c r="D1868" s="21"/>
      <c r="E1868" s="21">
        <f t="shared" si="1433"/>
        <v>0</v>
      </c>
      <c r="F1868" s="21"/>
      <c r="G1868" s="21"/>
      <c r="H1868" s="22"/>
      <c r="I1868" s="3">
        <f t="shared" si="1409"/>
        <v>0</v>
      </c>
      <c r="J1868" s="2">
        <v>0.02</v>
      </c>
      <c r="K1868" s="2">
        <v>0.13</v>
      </c>
    </row>
    <row r="1869" spans="1:11" s="2" customFormat="1" hidden="1" x14ac:dyDescent="0.2">
      <c r="A1869" s="20" t="s">
        <v>106</v>
      </c>
      <c r="B1869" s="60" t="s">
        <v>116</v>
      </c>
      <c r="C1869" s="21"/>
      <c r="D1869" s="21"/>
      <c r="E1869" s="21">
        <f t="shared" si="1433"/>
        <v>0</v>
      </c>
      <c r="F1869" s="21"/>
      <c r="G1869" s="21"/>
      <c r="H1869" s="22"/>
      <c r="I1869" s="3">
        <f t="shared" si="1409"/>
        <v>0</v>
      </c>
      <c r="J1869" s="2">
        <v>0.85</v>
      </c>
    </row>
    <row r="1870" spans="1:11" s="2" customFormat="1" hidden="1" x14ac:dyDescent="0.2">
      <c r="A1870" s="20" t="s">
        <v>108</v>
      </c>
      <c r="B1870" s="61" t="s">
        <v>117</v>
      </c>
      <c r="C1870" s="21">
        <v>0</v>
      </c>
      <c r="D1870" s="21"/>
      <c r="E1870" s="21">
        <f t="shared" si="1433"/>
        <v>0</v>
      </c>
      <c r="F1870" s="21"/>
      <c r="G1870" s="21"/>
      <c r="H1870" s="22"/>
      <c r="I1870" s="3">
        <f t="shared" si="1409"/>
        <v>0</v>
      </c>
    </row>
    <row r="1871" spans="1:11" s="2" customFormat="1" hidden="1" x14ac:dyDescent="0.2">
      <c r="A1871" s="31" t="s">
        <v>44</v>
      </c>
      <c r="B1871" s="62" t="s">
        <v>45</v>
      </c>
      <c r="C1871" s="24">
        <v>0</v>
      </c>
      <c r="D1871" s="24">
        <f t="shared" ref="D1871:H1871" si="1434">SUM(D1875,D1876,D1877)</f>
        <v>0</v>
      </c>
      <c r="E1871" s="24">
        <f t="shared" si="1434"/>
        <v>0</v>
      </c>
      <c r="F1871" s="24">
        <f t="shared" si="1434"/>
        <v>0</v>
      </c>
      <c r="G1871" s="24">
        <f t="shared" si="1434"/>
        <v>0</v>
      </c>
      <c r="H1871" s="25">
        <f t="shared" si="1434"/>
        <v>0</v>
      </c>
      <c r="I1871" s="3">
        <f t="shared" si="1409"/>
        <v>0</v>
      </c>
    </row>
    <row r="1872" spans="1:11" s="2" customFormat="1" hidden="1" x14ac:dyDescent="0.2">
      <c r="A1872" s="82" t="s">
        <v>1</v>
      </c>
      <c r="B1872" s="62"/>
      <c r="C1872" s="24"/>
      <c r="D1872" s="24"/>
      <c r="E1872" s="24"/>
      <c r="F1872" s="24"/>
      <c r="G1872" s="24"/>
      <c r="H1872" s="25"/>
      <c r="I1872" s="3">
        <f t="shared" si="1409"/>
        <v>0</v>
      </c>
    </row>
    <row r="1873" spans="1:9" s="2" customFormat="1" hidden="1" x14ac:dyDescent="0.2">
      <c r="A1873" s="32" t="s">
        <v>36</v>
      </c>
      <c r="B1873" s="59"/>
      <c r="C1873" s="24">
        <v>0</v>
      </c>
      <c r="D1873" s="24">
        <f t="shared" ref="D1873:H1873" si="1435">D1875+D1876+D1877-D1874</f>
        <v>0</v>
      </c>
      <c r="E1873" s="24">
        <f t="shared" si="1435"/>
        <v>0</v>
      </c>
      <c r="F1873" s="24">
        <f t="shared" si="1435"/>
        <v>0</v>
      </c>
      <c r="G1873" s="24">
        <f t="shared" si="1435"/>
        <v>0</v>
      </c>
      <c r="H1873" s="25">
        <f t="shared" si="1435"/>
        <v>0</v>
      </c>
      <c r="I1873" s="3">
        <f t="shared" si="1409"/>
        <v>0</v>
      </c>
    </row>
    <row r="1874" spans="1:9" s="2" customFormat="1" hidden="1" x14ac:dyDescent="0.2">
      <c r="A1874" s="32" t="s">
        <v>37</v>
      </c>
      <c r="B1874" s="59"/>
      <c r="C1874" s="24">
        <v>0</v>
      </c>
      <c r="D1874" s="24"/>
      <c r="E1874" s="24">
        <f t="shared" ref="E1874:E1877" si="1436">C1874+D1874</f>
        <v>0</v>
      </c>
      <c r="F1874" s="24"/>
      <c r="G1874" s="24"/>
      <c r="H1874" s="25"/>
      <c r="I1874" s="3">
        <f t="shared" si="1409"/>
        <v>0</v>
      </c>
    </row>
    <row r="1875" spans="1:9" s="2" customFormat="1" hidden="1" x14ac:dyDescent="0.2">
      <c r="A1875" s="20" t="s">
        <v>38</v>
      </c>
      <c r="B1875" s="61" t="s">
        <v>46</v>
      </c>
      <c r="C1875" s="21">
        <v>0</v>
      </c>
      <c r="D1875" s="21"/>
      <c r="E1875" s="21">
        <f t="shared" si="1436"/>
        <v>0</v>
      </c>
      <c r="F1875" s="21"/>
      <c r="G1875" s="21"/>
      <c r="H1875" s="22"/>
      <c r="I1875" s="3">
        <f t="shared" si="1409"/>
        <v>0</v>
      </c>
    </row>
    <row r="1876" spans="1:9" s="2" customFormat="1" hidden="1" x14ac:dyDescent="0.2">
      <c r="A1876" s="20" t="s">
        <v>40</v>
      </c>
      <c r="B1876" s="61" t="s">
        <v>47</v>
      </c>
      <c r="C1876" s="21">
        <v>0</v>
      </c>
      <c r="D1876" s="21"/>
      <c r="E1876" s="21">
        <f t="shared" si="1436"/>
        <v>0</v>
      </c>
      <c r="F1876" s="21"/>
      <c r="G1876" s="21"/>
      <c r="H1876" s="22"/>
      <c r="I1876" s="3">
        <f t="shared" si="1409"/>
        <v>0</v>
      </c>
    </row>
    <row r="1877" spans="1:9" s="2" customFormat="1" hidden="1" x14ac:dyDescent="0.2">
      <c r="A1877" s="20" t="s">
        <v>42</v>
      </c>
      <c r="B1877" s="61" t="s">
        <v>48</v>
      </c>
      <c r="C1877" s="21">
        <v>0</v>
      </c>
      <c r="D1877" s="21"/>
      <c r="E1877" s="21">
        <f t="shared" si="1436"/>
        <v>0</v>
      </c>
      <c r="F1877" s="21"/>
      <c r="G1877" s="21"/>
      <c r="H1877" s="22"/>
      <c r="I1877" s="3">
        <f t="shared" si="1409"/>
        <v>0</v>
      </c>
    </row>
    <row r="1878" spans="1:9" s="2" customFormat="1" hidden="1" x14ac:dyDescent="0.2">
      <c r="A1878" s="31" t="s">
        <v>49</v>
      </c>
      <c r="B1878" s="63" t="s">
        <v>50</v>
      </c>
      <c r="C1878" s="24">
        <v>0</v>
      </c>
      <c r="D1878" s="24">
        <f t="shared" ref="D1878:H1878" si="1437">SUM(D1882,D1883,D1884)</f>
        <v>0</v>
      </c>
      <c r="E1878" s="24">
        <f t="shared" si="1437"/>
        <v>0</v>
      </c>
      <c r="F1878" s="24">
        <f t="shared" si="1437"/>
        <v>0</v>
      </c>
      <c r="G1878" s="24">
        <f t="shared" si="1437"/>
        <v>0</v>
      </c>
      <c r="H1878" s="25">
        <f t="shared" si="1437"/>
        <v>0</v>
      </c>
      <c r="I1878" s="3">
        <f t="shared" si="1409"/>
        <v>0</v>
      </c>
    </row>
    <row r="1879" spans="1:9" s="2" customFormat="1" hidden="1" x14ac:dyDescent="0.2">
      <c r="A1879" s="82" t="s">
        <v>1</v>
      </c>
      <c r="B1879" s="63"/>
      <c r="C1879" s="24"/>
      <c r="D1879" s="24"/>
      <c r="E1879" s="24"/>
      <c r="F1879" s="24"/>
      <c r="G1879" s="24"/>
      <c r="H1879" s="25"/>
      <c r="I1879" s="3">
        <f t="shared" si="1409"/>
        <v>0</v>
      </c>
    </row>
    <row r="1880" spans="1:9" s="2" customFormat="1" hidden="1" x14ac:dyDescent="0.2">
      <c r="A1880" s="32" t="s">
        <v>36</v>
      </c>
      <c r="B1880" s="59"/>
      <c r="C1880" s="24">
        <v>0</v>
      </c>
      <c r="D1880" s="24">
        <f t="shared" ref="D1880:H1880" si="1438">D1882+D1883+D1884-D1881</f>
        <v>0</v>
      </c>
      <c r="E1880" s="24">
        <f t="shared" si="1438"/>
        <v>0</v>
      </c>
      <c r="F1880" s="24">
        <f t="shared" si="1438"/>
        <v>0</v>
      </c>
      <c r="G1880" s="24">
        <f t="shared" si="1438"/>
        <v>0</v>
      </c>
      <c r="H1880" s="25">
        <f t="shared" si="1438"/>
        <v>0</v>
      </c>
      <c r="I1880" s="3">
        <f t="shared" si="1409"/>
        <v>0</v>
      </c>
    </row>
    <row r="1881" spans="1:9" s="2" customFormat="1" hidden="1" x14ac:dyDescent="0.2">
      <c r="A1881" s="32" t="s">
        <v>37</v>
      </c>
      <c r="B1881" s="59"/>
      <c r="C1881" s="24">
        <v>0</v>
      </c>
      <c r="D1881" s="24"/>
      <c r="E1881" s="24">
        <f t="shared" ref="E1881:E1884" si="1439">C1881+D1881</f>
        <v>0</v>
      </c>
      <c r="F1881" s="24"/>
      <c r="G1881" s="24"/>
      <c r="H1881" s="25"/>
      <c r="I1881" s="3">
        <f t="shared" si="1409"/>
        <v>0</v>
      </c>
    </row>
    <row r="1882" spans="1:9" s="2" customFormat="1" hidden="1" x14ac:dyDescent="0.2">
      <c r="A1882" s="20" t="s">
        <v>38</v>
      </c>
      <c r="B1882" s="61" t="s">
        <v>51</v>
      </c>
      <c r="C1882" s="21">
        <v>0</v>
      </c>
      <c r="D1882" s="21"/>
      <c r="E1882" s="21">
        <f t="shared" si="1439"/>
        <v>0</v>
      </c>
      <c r="F1882" s="21"/>
      <c r="G1882" s="21"/>
      <c r="H1882" s="22"/>
      <c r="I1882" s="3">
        <f t="shared" si="1409"/>
        <v>0</v>
      </c>
    </row>
    <row r="1883" spans="1:9" s="2" customFormat="1" hidden="1" x14ac:dyDescent="0.2">
      <c r="A1883" s="20" t="s">
        <v>40</v>
      </c>
      <c r="B1883" s="61" t="s">
        <v>52</v>
      </c>
      <c r="C1883" s="21">
        <v>0</v>
      </c>
      <c r="D1883" s="21"/>
      <c r="E1883" s="21">
        <f t="shared" si="1439"/>
        <v>0</v>
      </c>
      <c r="F1883" s="21"/>
      <c r="G1883" s="21"/>
      <c r="H1883" s="22"/>
      <c r="I1883" s="3">
        <f t="shared" si="1409"/>
        <v>0</v>
      </c>
    </row>
    <row r="1884" spans="1:9" s="2" customFormat="1" hidden="1" x14ac:dyDescent="0.2">
      <c r="A1884" s="20" t="s">
        <v>42</v>
      </c>
      <c r="B1884" s="61" t="s">
        <v>53</v>
      </c>
      <c r="C1884" s="21">
        <v>0</v>
      </c>
      <c r="D1884" s="21"/>
      <c r="E1884" s="21">
        <f t="shared" si="1439"/>
        <v>0</v>
      </c>
      <c r="F1884" s="21"/>
      <c r="G1884" s="21"/>
      <c r="H1884" s="22"/>
      <c r="I1884" s="3">
        <f t="shared" si="1409"/>
        <v>0</v>
      </c>
    </row>
    <row r="1885" spans="1:9" s="2" customFormat="1" hidden="1" x14ac:dyDescent="0.2">
      <c r="A1885" s="83"/>
      <c r="B1885" s="95"/>
      <c r="C1885" s="21"/>
      <c r="D1885" s="21"/>
      <c r="E1885" s="21"/>
      <c r="F1885" s="21"/>
      <c r="G1885" s="21"/>
      <c r="H1885" s="22"/>
      <c r="I1885" s="3">
        <f t="shared" si="1409"/>
        <v>0</v>
      </c>
    </row>
    <row r="1886" spans="1:9" s="2" customFormat="1" hidden="1" x14ac:dyDescent="0.2">
      <c r="A1886" s="26" t="s">
        <v>54</v>
      </c>
      <c r="B1886" s="63" t="s">
        <v>55</v>
      </c>
      <c r="C1886" s="24">
        <v>0</v>
      </c>
      <c r="D1886" s="24"/>
      <c r="E1886" s="24">
        <f>C1886+D1886</f>
        <v>0</v>
      </c>
      <c r="F1886" s="24"/>
      <c r="G1886" s="24"/>
      <c r="H1886" s="25"/>
      <c r="I1886" s="3">
        <f t="shared" si="1409"/>
        <v>0</v>
      </c>
    </row>
    <row r="1887" spans="1:9" s="2" customFormat="1" hidden="1" x14ac:dyDescent="0.2">
      <c r="A1887" s="83"/>
      <c r="B1887" s="95"/>
      <c r="C1887" s="21"/>
      <c r="D1887" s="21"/>
      <c r="E1887" s="21"/>
      <c r="F1887" s="21"/>
      <c r="G1887" s="21"/>
      <c r="H1887" s="22"/>
      <c r="I1887" s="3">
        <f t="shared" si="1409"/>
        <v>0</v>
      </c>
    </row>
    <row r="1888" spans="1:9" s="2" customFormat="1" ht="13.5" hidden="1" thickBot="1" x14ac:dyDescent="0.25">
      <c r="A1888" s="91" t="s">
        <v>56</v>
      </c>
      <c r="B1888" s="98"/>
      <c r="C1888" s="92">
        <v>0</v>
      </c>
      <c r="D1888" s="92">
        <f t="shared" ref="D1888:H1888" si="1440">D1838-D1859</f>
        <v>0</v>
      </c>
      <c r="E1888" s="92">
        <f t="shared" si="1440"/>
        <v>0</v>
      </c>
      <c r="F1888" s="92">
        <f t="shared" si="1440"/>
        <v>0</v>
      </c>
      <c r="G1888" s="92">
        <f t="shared" si="1440"/>
        <v>0</v>
      </c>
      <c r="H1888" s="93">
        <f t="shared" si="1440"/>
        <v>0</v>
      </c>
      <c r="I1888" s="3">
        <f t="shared" si="1409"/>
        <v>0</v>
      </c>
    </row>
    <row r="1891" spans="1:33" s="2" customFormat="1" hidden="1" x14ac:dyDescent="0.2">
      <c r="B1891" s="66"/>
    </row>
    <row r="1892" spans="1:33" ht="14.45" customHeight="1" x14ac:dyDescent="0.2">
      <c r="A1892" s="191" t="s">
        <v>90</v>
      </c>
      <c r="B1892" s="191"/>
      <c r="D1892" s="192" t="str">
        <f>IF($I$1="proiect","DIRECTOR EXECUTIV,","SECRETAR GENERAL AL JUDEŢULUI,")</f>
        <v>SECRETAR GENERAL AL JUDEŢULUI,</v>
      </c>
      <c r="E1892" s="192"/>
      <c r="F1892" s="192"/>
      <c r="G1892" s="192"/>
      <c r="H1892" s="192"/>
      <c r="I1892" s="171"/>
      <c r="J1892" s="171"/>
      <c r="K1892" s="171"/>
      <c r="L1892" s="171"/>
      <c r="M1892" s="171"/>
      <c r="N1892" s="171"/>
      <c r="O1892" s="171"/>
      <c r="P1892" s="171"/>
      <c r="Q1892" s="171"/>
      <c r="R1892" s="171"/>
      <c r="S1892" s="171"/>
      <c r="T1892" s="171"/>
      <c r="U1892" s="171"/>
      <c r="V1892" s="171"/>
      <c r="W1892" s="171"/>
      <c r="X1892" s="171"/>
      <c r="Y1892" s="171"/>
      <c r="Z1892" s="171"/>
      <c r="AA1892" s="171"/>
      <c r="AB1892" s="171"/>
      <c r="AC1892" s="171"/>
      <c r="AD1892" s="171"/>
      <c r="AE1892" s="171"/>
      <c r="AF1892" s="171"/>
      <c r="AG1892" s="171"/>
    </row>
    <row r="1893" spans="1:33" x14ac:dyDescent="0.2">
      <c r="A1893" s="182" t="s">
        <v>91</v>
      </c>
      <c r="B1893" s="182"/>
      <c r="D1893" s="180" t="str">
        <f>IF($I$1="proiect","Hadady Éva Katalin","Crasnai Mihaela Elena Ana")</f>
        <v>Crasnai Mihaela Elena Ana</v>
      </c>
      <c r="E1893" s="180"/>
      <c r="F1893" s="180"/>
      <c r="G1893" s="180"/>
      <c r="H1893" s="180"/>
    </row>
    <row r="1894" spans="1:33" x14ac:dyDescent="0.2">
      <c r="A1894" s="122"/>
      <c r="B1894" s="173"/>
      <c r="C1894" s="122"/>
      <c r="D1894" s="172"/>
      <c r="E1894" s="172"/>
      <c r="F1894" s="172"/>
      <c r="G1894" s="172"/>
    </row>
    <row r="1895" spans="1:33" x14ac:dyDescent="0.2">
      <c r="A1895" s="122"/>
      <c r="B1895" s="173"/>
      <c r="C1895" s="122"/>
      <c r="D1895" s="172"/>
      <c r="E1895" s="172"/>
      <c r="F1895" s="172"/>
      <c r="G1895" s="172"/>
      <c r="I1895" s="174"/>
    </row>
    <row r="1896" spans="1:33" x14ac:dyDescent="0.2">
      <c r="B1896" s="173"/>
      <c r="C1896" s="175"/>
      <c r="D1896" s="175"/>
      <c r="E1896" s="172"/>
      <c r="F1896" s="172"/>
      <c r="G1896" s="119"/>
    </row>
    <row r="1897" spans="1:33" x14ac:dyDescent="0.2">
      <c r="B1897" s="123"/>
      <c r="C1897" s="142"/>
      <c r="D1897" s="180" t="str">
        <f>IF($I$1="proiect","ŞEF SERVICIU,"," ")</f>
        <v xml:space="preserve"> </v>
      </c>
      <c r="E1897" s="181"/>
      <c r="F1897" s="181"/>
      <c r="G1897" s="181"/>
    </row>
    <row r="1898" spans="1:33" x14ac:dyDescent="0.2">
      <c r="A1898" s="176" t="s">
        <v>92</v>
      </c>
      <c r="B1898" s="123"/>
      <c r="C1898" s="142"/>
      <c r="D1898" s="180" t="str">
        <f>IF($I$1="proiect","Manţa Magdalena Sofia"," ")</f>
        <v xml:space="preserve"> </v>
      </c>
      <c r="E1898" s="181"/>
      <c r="F1898" s="181"/>
      <c r="G1898" s="181"/>
    </row>
    <row r="1899" spans="1:33" x14ac:dyDescent="0.2">
      <c r="A1899" s="176" t="s">
        <v>93</v>
      </c>
      <c r="B1899" s="123"/>
      <c r="C1899" s="142"/>
      <c r="D1899" s="172"/>
      <c r="E1899" s="172"/>
      <c r="F1899" s="172"/>
      <c r="G1899" s="172"/>
    </row>
    <row r="1900" spans="1:33" x14ac:dyDescent="0.2">
      <c r="B1900" s="116"/>
      <c r="D1900" s="118"/>
      <c r="E1900" s="119"/>
      <c r="F1900" s="119"/>
      <c r="G1900" s="119"/>
    </row>
    <row r="1901" spans="1:33" x14ac:dyDescent="0.2">
      <c r="B1901" s="116"/>
      <c r="C1901" s="119"/>
      <c r="D1901" s="118"/>
      <c r="E1901" s="119"/>
      <c r="F1901" s="119"/>
      <c r="G1901" s="119"/>
    </row>
    <row r="1902" spans="1:33" x14ac:dyDescent="0.2">
      <c r="B1902" s="116"/>
      <c r="C1902" s="119"/>
      <c r="D1902" s="118"/>
      <c r="E1902" s="119"/>
      <c r="F1902" s="119"/>
      <c r="G1902" s="119"/>
    </row>
  </sheetData>
  <autoFilter ref="A12:AG1888" xr:uid="{8F140A64-3FE0-47EB-9860-F0B745B88245}">
    <filterColumn colId="8">
      <filters>
        <filter val="1,30"/>
        <filter val="1.050,00"/>
        <filter val="1.836,00"/>
        <filter val="1.896,00"/>
        <filter val="10,00"/>
        <filter val="10.907,30"/>
        <filter val="100.348,10"/>
        <filter val="100.353,10"/>
        <filter val="11.971,50"/>
        <filter val="110,00"/>
        <filter val="114.235,70"/>
        <filter val="114.283,10"/>
        <filter val="114.290,10"/>
        <filter val="119,50"/>
        <filter val="12,00"/>
        <filter val="12,40"/>
        <filter val="12,60"/>
        <filter val="12.167,80"/>
        <filter val="12.345,00"/>
        <filter val="123,20"/>
        <filter val="129.563,30"/>
        <filter val="129.929,90"/>
        <filter val="13,20"/>
        <filter val="13,90"/>
        <filter val="13.887,60"/>
        <filter val="13.900,00"/>
        <filter val="13.922,60"/>
        <filter val="13.923,70"/>
        <filter val="132,70"/>
        <filter val="134,70"/>
        <filter val="134.305,70"/>
        <filter val="14.401,50"/>
        <filter val="14.403,50"/>
        <filter val="145,00"/>
        <filter val="15,00"/>
        <filter val="16.567,90"/>
        <filter val="16.569,20"/>
        <filter val="16.806,80"/>
        <filter val="16.815,20"/>
        <filter val="162,70"/>
        <filter val="17.573,90"/>
        <filter val="17.590,20"/>
        <filter val="18,00"/>
        <filter val="180,70"/>
        <filter val="19,50"/>
        <filter val="2,00"/>
        <filter val="2.017,10"/>
        <filter val="2.233,70"/>
        <filter val="2.432,00"/>
        <filter val="2.645,30"/>
        <filter val="2.645,50"/>
        <filter val="2.870,70"/>
        <filter val="20.000,00"/>
        <filter val="20.010,00"/>
        <filter val="20.912,80"/>
        <filter val="20.932,30"/>
        <filter val="21,80"/>
        <filter val="210.846,70"/>
        <filter val="212.742,70"/>
        <filter val="219.168,40"/>
        <filter val="219.183,40"/>
        <filter val="29,70"/>
        <filter val="3,00"/>
        <filter val="3.193,20"/>
        <filter val="3.194,80"/>
        <filter val="3.338,90"/>
        <filter val="3.342,10"/>
        <filter val="3.644,10"/>
        <filter val="3.946,40"/>
        <filter val="3.975,30"/>
        <filter val="30,80"/>
        <filter val="30.738,90"/>
        <filter val="338,30"/>
        <filter val="35,00"/>
        <filter val="36.579,20"/>
        <filter val="37,00"/>
        <filter val="4,00"/>
        <filter val="4,80"/>
        <filter val="4.375,80"/>
        <filter val="4.596,90"/>
        <filter val="4.676,80"/>
        <filter val="4.706,60"/>
        <filter val="4.760,00"/>
        <filter val="40,00"/>
        <filter val="40.454,30"/>
        <filter val="425,00"/>
        <filter val="43,20"/>
        <filter val="43.059,30"/>
        <filter val="47,40"/>
        <filter val="47.795,60"/>
        <filter val="48,00"/>
        <filter val="48.303,30"/>
        <filter val="48.329,10"/>
        <filter val="5,00"/>
        <filter val="5,30"/>
        <filter val="5.185,00"/>
        <filter val="5.308,20"/>
        <filter val="5.600,00"/>
        <filter val="5.840,30"/>
        <filter val="50,00"/>
        <filter val="500,00"/>
        <filter val="51,70"/>
        <filter val="53.714,20"/>
        <filter val="57.288,80"/>
        <filter val="57.480,70"/>
        <filter val="57.511,50"/>
        <filter val="59.311,20"/>
        <filter val="59.893,40"/>
        <filter val="6.100,00"/>
        <filter val="6.184,60"/>
        <filter val="6.245,00"/>
        <filter val="6.512,80"/>
        <filter val="6.514,80"/>
        <filter val="6.589,20"/>
        <filter val="60.439,60"/>
        <filter val="603,60"/>
        <filter val="63.447,30"/>
        <filter val="7,00"/>
        <filter val="7.176,30"/>
        <filter val="7.310,80"/>
        <filter val="7.556,90"/>
        <filter val="7.998,00"/>
        <filter val="70.036,50"/>
        <filter val="701,50"/>
        <filter val="703,10"/>
        <filter val="71.432,70"/>
        <filter val="71.445,30"/>
        <filter val="71.626,00"/>
        <filter val="71.630,00"/>
        <filter val="74.068,70"/>
        <filter val="75,00"/>
        <filter val="77.320,80"/>
        <filter val="800,00"/>
        <filter val="840,00"/>
        <filter val="9.110,70"/>
        <filter val="9.177,40"/>
        <filter val="9.182,40"/>
        <filter val="91,10"/>
        <filter val="915,00"/>
        <filter val="936,80"/>
        <filter val="98,40"/>
        <filter val="Proiecte cu finanțare din fonduri externe nerambursabile aferente cadrului financiar 2014-2020"/>
        <filter val="Proiecte cu finanțare din sumele reprezentând asistența financiară nerambursabilă aferentă PNRR"/>
      </filters>
    </filterColumn>
  </autoFilter>
  <mergeCells count="14">
    <mergeCell ref="D1898:G1898"/>
    <mergeCell ref="A5:H5"/>
    <mergeCell ref="A6:H6"/>
    <mergeCell ref="A9:A10"/>
    <mergeCell ref="B9:B10"/>
    <mergeCell ref="C9:C10"/>
    <mergeCell ref="D9:D10"/>
    <mergeCell ref="E9:E10"/>
    <mergeCell ref="F9:H9"/>
    <mergeCell ref="A1892:B1892"/>
    <mergeCell ref="D1892:H1892"/>
    <mergeCell ref="A1893:B1893"/>
    <mergeCell ref="D1893:H1893"/>
    <mergeCell ref="D1897:G1897"/>
  </mergeCells>
  <printOptions horizontalCentered="1"/>
  <pageMargins left="0.6692913385826772" right="0.6692913385826772" top="0.74803149606299213" bottom="0.74803149606299213" header="0.31496062992125984" footer="0.31496062992125984"/>
  <pageSetup paperSize="9" scale="90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96FF4-A445-4682-9F65-E7D350125277}">
  <sheetPr filterMode="1"/>
  <dimension ref="A1:AG939"/>
  <sheetViews>
    <sheetView workbookViewId="0">
      <selection activeCell="H2" sqref="H2:H3"/>
    </sheetView>
  </sheetViews>
  <sheetFormatPr defaultColWidth="8.85546875" defaultRowHeight="12.75" x14ac:dyDescent="0.2"/>
  <cols>
    <col min="1" max="1" width="77.28515625" style="2" customWidth="1"/>
    <col min="2" max="2" width="9.5703125" style="66" customWidth="1"/>
    <col min="3" max="3" width="9.85546875" style="2" hidden="1" customWidth="1"/>
    <col min="4" max="4" width="9.140625" style="2" hidden="1" customWidth="1"/>
    <col min="5" max="5" width="10.28515625" style="2" customWidth="1"/>
    <col min="6" max="6" width="10" style="2" customWidth="1"/>
    <col min="7" max="8" width="9.140625" style="2" bestFit="1" customWidth="1"/>
    <col min="9" max="9" width="11.7109375" style="2" bestFit="1" customWidth="1"/>
    <col min="10" max="10" width="8.85546875" style="2"/>
    <col min="11" max="11" width="9" style="2" bestFit="1" customWidth="1"/>
    <col min="12" max="16384" width="8.85546875" style="2"/>
  </cols>
  <sheetData>
    <row r="1" spans="1:9" x14ac:dyDescent="0.2">
      <c r="A1" s="1" t="s">
        <v>86</v>
      </c>
      <c r="B1" s="43"/>
      <c r="D1" s="13"/>
      <c r="E1" s="3"/>
      <c r="F1" s="3"/>
      <c r="H1" s="4" t="s">
        <v>89</v>
      </c>
      <c r="I1" s="2" t="s">
        <v>98</v>
      </c>
    </row>
    <row r="2" spans="1:9" x14ac:dyDescent="0.2">
      <c r="A2" s="1" t="s">
        <v>87</v>
      </c>
      <c r="B2" s="43"/>
      <c r="D2" s="13"/>
      <c r="E2" s="3"/>
      <c r="F2" s="3"/>
      <c r="H2" s="5" t="str">
        <f>IF($I$1="proiect","la Proiectul de hotărâre","Hotărârea Consiliului Județean")</f>
        <v>Hotărârea Consiliului Județean</v>
      </c>
    </row>
    <row r="3" spans="1:9" x14ac:dyDescent="0.2">
      <c r="A3" s="1" t="s">
        <v>88</v>
      </c>
      <c r="B3" s="43"/>
      <c r="D3" s="13"/>
      <c r="E3" s="3"/>
      <c r="F3" s="3"/>
      <c r="H3" s="5" t="str">
        <f>IF($I$1="proiect","nr. ______/2022","Satu Mare nr. ______/2022")</f>
        <v>Satu Mare nr. ______/2022</v>
      </c>
    </row>
    <row r="4" spans="1:9" x14ac:dyDescent="0.2">
      <c r="B4" s="43"/>
      <c r="D4" s="13"/>
      <c r="E4" s="3"/>
      <c r="F4" s="3"/>
      <c r="G4" s="3"/>
    </row>
    <row r="5" spans="1:9" x14ac:dyDescent="0.2">
      <c r="A5" s="193" t="s">
        <v>97</v>
      </c>
      <c r="B5" s="193"/>
      <c r="C5" s="193"/>
      <c r="D5" s="193"/>
      <c r="E5" s="193"/>
      <c r="F5" s="193"/>
      <c r="G5" s="193"/>
      <c r="H5" s="193"/>
    </row>
    <row r="6" spans="1:9" ht="26.25" customHeight="1" x14ac:dyDescent="0.2">
      <c r="A6" s="193" t="s">
        <v>96</v>
      </c>
      <c r="B6" s="193"/>
      <c r="C6" s="193"/>
      <c r="D6" s="193"/>
      <c r="E6" s="193"/>
      <c r="F6" s="193"/>
      <c r="G6" s="193"/>
      <c r="H6" s="193"/>
    </row>
    <row r="7" spans="1:9" x14ac:dyDescent="0.2">
      <c r="A7" s="7"/>
      <c r="B7" s="44"/>
    </row>
    <row r="8" spans="1:9" ht="13.5" thickBot="1" x14ac:dyDescent="0.25">
      <c r="A8" s="7"/>
      <c r="B8" s="44"/>
      <c r="H8" s="2" t="s">
        <v>85</v>
      </c>
    </row>
    <row r="9" spans="1:9" ht="28.9" customHeight="1" x14ac:dyDescent="0.2">
      <c r="A9" s="194"/>
      <c r="B9" s="202"/>
      <c r="C9" s="196" t="s">
        <v>77</v>
      </c>
      <c r="D9" s="196" t="s">
        <v>78</v>
      </c>
      <c r="E9" s="198" t="s">
        <v>77</v>
      </c>
      <c r="F9" s="200" t="s">
        <v>79</v>
      </c>
      <c r="G9" s="200"/>
      <c r="H9" s="201"/>
    </row>
    <row r="10" spans="1:9" ht="13.5" thickBot="1" x14ac:dyDescent="0.25">
      <c r="A10" s="195"/>
      <c r="B10" s="203"/>
      <c r="C10" s="197"/>
      <c r="D10" s="197"/>
      <c r="E10" s="199"/>
      <c r="F10" s="14">
        <v>2023</v>
      </c>
      <c r="G10" s="14">
        <v>2024</v>
      </c>
      <c r="H10" s="15">
        <v>2025</v>
      </c>
    </row>
    <row r="11" spans="1:9" s="44" customFormat="1" thickTop="1" x14ac:dyDescent="0.2">
      <c r="A11" s="67">
        <v>0</v>
      </c>
      <c r="B11" s="45">
        <v>1</v>
      </c>
      <c r="C11" s="68">
        <v>2</v>
      </c>
      <c r="D11" s="68">
        <v>3</v>
      </c>
      <c r="E11" s="102">
        <v>2</v>
      </c>
      <c r="F11" s="103">
        <v>3</v>
      </c>
      <c r="G11" s="103">
        <v>4</v>
      </c>
      <c r="H11" s="104">
        <v>5</v>
      </c>
    </row>
    <row r="12" spans="1:9" x14ac:dyDescent="0.2">
      <c r="A12" s="8"/>
      <c r="B12" s="46"/>
      <c r="C12" s="9"/>
      <c r="D12" s="9"/>
      <c r="E12" s="10"/>
      <c r="F12" s="11"/>
      <c r="G12" s="11"/>
      <c r="H12" s="12"/>
    </row>
    <row r="13" spans="1:9" s="6" customFormat="1" x14ac:dyDescent="0.2">
      <c r="A13" s="16" t="s">
        <v>57</v>
      </c>
      <c r="B13" s="47"/>
      <c r="C13" s="17">
        <f t="shared" ref="C13:H13" si="0">SUM(C14,C15,C16,C17)</f>
        <v>120094</v>
      </c>
      <c r="D13" s="17">
        <f t="shared" si="0"/>
        <v>0</v>
      </c>
      <c r="E13" s="17">
        <f t="shared" si="0"/>
        <v>120094</v>
      </c>
      <c r="F13" s="17">
        <f t="shared" si="0"/>
        <v>92824</v>
      </c>
      <c r="G13" s="17">
        <f t="shared" si="0"/>
        <v>612</v>
      </c>
      <c r="H13" s="18">
        <f t="shared" si="0"/>
        <v>612</v>
      </c>
      <c r="I13" s="19">
        <f>SUM(E13:H13)</f>
        <v>214142</v>
      </c>
    </row>
    <row r="14" spans="1:9" x14ac:dyDescent="0.2">
      <c r="A14" s="20" t="s">
        <v>6</v>
      </c>
      <c r="B14" s="48"/>
      <c r="C14" s="21">
        <f t="shared" ref="C14:D16" si="1">SUM(C95,C174,C222,C271,C351,C430,C479,C527,C576,C655,C734,C783,C831,C880)</f>
        <v>25740.300000000003</v>
      </c>
      <c r="D14" s="21">
        <f t="shared" si="1"/>
        <v>0</v>
      </c>
      <c r="E14" s="21">
        <f>SUM(C14,D14)</f>
        <v>25740.300000000003</v>
      </c>
      <c r="F14" s="21">
        <f t="shared" ref="F14:H16" si="2">SUM(F95,F174,F222,F271,F351,F430,F479,F527,F576,F655,F734,F783,F831,F880)</f>
        <v>46972</v>
      </c>
      <c r="G14" s="21">
        <f t="shared" si="2"/>
        <v>612</v>
      </c>
      <c r="H14" s="22">
        <f t="shared" si="2"/>
        <v>612</v>
      </c>
      <c r="I14" s="3">
        <f t="shared" ref="I14:I77" si="3">SUM(E14:H14)</f>
        <v>73936.3</v>
      </c>
    </row>
    <row r="15" spans="1:9" hidden="1" x14ac:dyDescent="0.2">
      <c r="A15" s="20" t="s">
        <v>7</v>
      </c>
      <c r="B15" s="94"/>
      <c r="C15" s="21">
        <f t="shared" si="1"/>
        <v>0</v>
      </c>
      <c r="D15" s="21">
        <f t="shared" si="1"/>
        <v>0</v>
      </c>
      <c r="E15" s="21">
        <f t="shared" ref="E15:E16" si="4">SUM(C15,D15)</f>
        <v>0</v>
      </c>
      <c r="F15" s="21">
        <f t="shared" si="2"/>
        <v>0</v>
      </c>
      <c r="G15" s="21">
        <f t="shared" si="2"/>
        <v>0</v>
      </c>
      <c r="H15" s="22">
        <f t="shared" si="2"/>
        <v>0</v>
      </c>
      <c r="I15" s="3">
        <f t="shared" si="3"/>
        <v>0</v>
      </c>
    </row>
    <row r="16" spans="1:9" ht="38.25" x14ac:dyDescent="0.2">
      <c r="A16" s="20" t="s">
        <v>8</v>
      </c>
      <c r="B16" s="48">
        <v>420269</v>
      </c>
      <c r="C16" s="21">
        <v>12340.1</v>
      </c>
      <c r="D16" s="21">
        <f t="shared" si="1"/>
        <v>0</v>
      </c>
      <c r="E16" s="21">
        <f t="shared" si="4"/>
        <v>12340.1</v>
      </c>
      <c r="F16" s="21">
        <f t="shared" si="2"/>
        <v>6253</v>
      </c>
      <c r="G16" s="21">
        <f t="shared" si="2"/>
        <v>0</v>
      </c>
      <c r="H16" s="22">
        <f t="shared" si="2"/>
        <v>0</v>
      </c>
      <c r="I16" s="3">
        <f t="shared" si="3"/>
        <v>18593.099999999999</v>
      </c>
    </row>
    <row r="17" spans="1:9" ht="25.5" x14ac:dyDescent="0.2">
      <c r="A17" s="23" t="s">
        <v>9</v>
      </c>
      <c r="B17" s="49" t="s">
        <v>10</v>
      </c>
      <c r="C17" s="24">
        <f>SUM(C18,C22,C26)</f>
        <v>82013.600000000006</v>
      </c>
      <c r="D17" s="24">
        <f t="shared" ref="D17:H17" si="5">SUM(D18,D22,D26)</f>
        <v>0</v>
      </c>
      <c r="E17" s="24">
        <f>SUM(E18,E22,E26)</f>
        <v>82013.600000000006</v>
      </c>
      <c r="F17" s="24">
        <f t="shared" si="5"/>
        <v>39599</v>
      </c>
      <c r="G17" s="24">
        <f t="shared" si="5"/>
        <v>0</v>
      </c>
      <c r="H17" s="25">
        <f t="shared" si="5"/>
        <v>0</v>
      </c>
      <c r="I17" s="3">
        <f t="shared" si="3"/>
        <v>121612.6</v>
      </c>
    </row>
    <row r="18" spans="1:9" x14ac:dyDescent="0.2">
      <c r="A18" s="26" t="s">
        <v>11</v>
      </c>
      <c r="B18" s="50" t="s">
        <v>12</v>
      </c>
      <c r="C18" s="24">
        <f>SUM(C19:C21)</f>
        <v>82013.600000000006</v>
      </c>
      <c r="D18" s="24">
        <f t="shared" ref="D18:H18" si="6">SUM(D19:D21)</f>
        <v>0</v>
      </c>
      <c r="E18" s="24">
        <f t="shared" si="6"/>
        <v>82013.600000000006</v>
      </c>
      <c r="F18" s="24">
        <f t="shared" si="6"/>
        <v>39599</v>
      </c>
      <c r="G18" s="24">
        <f t="shared" si="6"/>
        <v>0</v>
      </c>
      <c r="H18" s="25">
        <f t="shared" si="6"/>
        <v>0</v>
      </c>
      <c r="I18" s="3">
        <f t="shared" si="3"/>
        <v>121612.6</v>
      </c>
    </row>
    <row r="19" spans="1:9" x14ac:dyDescent="0.2">
      <c r="A19" s="27" t="s">
        <v>13</v>
      </c>
      <c r="B19" s="51" t="s">
        <v>14</v>
      </c>
      <c r="C19" s="21">
        <v>81959.600000000006</v>
      </c>
      <c r="D19" s="21">
        <f t="shared" ref="C19:D21" si="7">SUM(D100,D179,D227,D276,D356,D435,D484,D532,D581,D660,D739,D788,D836,D885)</f>
        <v>0</v>
      </c>
      <c r="E19" s="21">
        <f t="shared" ref="E19:E21" si="8">SUM(C19,D19)</f>
        <v>81959.600000000006</v>
      </c>
      <c r="F19" s="21">
        <f t="shared" ref="F19:H21" si="9">SUM(F100,F179,F227,F276,F356,F435,F484,F532,F581,F660,F739,F788,F836,F885)</f>
        <v>39599</v>
      </c>
      <c r="G19" s="21">
        <f t="shared" si="9"/>
        <v>0</v>
      </c>
      <c r="H19" s="22">
        <f t="shared" si="9"/>
        <v>0</v>
      </c>
      <c r="I19" s="3">
        <f t="shared" si="3"/>
        <v>121558.6</v>
      </c>
    </row>
    <row r="20" spans="1:9" x14ac:dyDescent="0.2">
      <c r="A20" s="27" t="s">
        <v>15</v>
      </c>
      <c r="B20" s="52" t="s">
        <v>16</v>
      </c>
      <c r="C20" s="21">
        <v>54</v>
      </c>
      <c r="D20" s="21">
        <f t="shared" si="7"/>
        <v>0</v>
      </c>
      <c r="E20" s="21">
        <f t="shared" si="8"/>
        <v>54</v>
      </c>
      <c r="F20" s="21">
        <f t="shared" si="9"/>
        <v>0</v>
      </c>
      <c r="G20" s="21">
        <f t="shared" si="9"/>
        <v>0</v>
      </c>
      <c r="H20" s="22">
        <f t="shared" si="9"/>
        <v>0</v>
      </c>
      <c r="I20" s="3">
        <f t="shared" si="3"/>
        <v>54</v>
      </c>
    </row>
    <row r="21" spans="1:9" hidden="1" x14ac:dyDescent="0.2">
      <c r="A21" s="27" t="s">
        <v>17</v>
      </c>
      <c r="B21" s="52" t="s">
        <v>18</v>
      </c>
      <c r="C21" s="21">
        <f t="shared" si="7"/>
        <v>0</v>
      </c>
      <c r="D21" s="21">
        <f t="shared" si="7"/>
        <v>0</v>
      </c>
      <c r="E21" s="21">
        <f t="shared" si="8"/>
        <v>0</v>
      </c>
      <c r="F21" s="21">
        <f t="shared" si="9"/>
        <v>0</v>
      </c>
      <c r="G21" s="21">
        <f t="shared" si="9"/>
        <v>0</v>
      </c>
      <c r="H21" s="22">
        <f t="shared" si="9"/>
        <v>0</v>
      </c>
      <c r="I21" s="3">
        <f t="shared" si="3"/>
        <v>0</v>
      </c>
    </row>
    <row r="22" spans="1:9" hidden="1" x14ac:dyDescent="0.2">
      <c r="A22" s="26" t="s">
        <v>19</v>
      </c>
      <c r="B22" s="53" t="s">
        <v>20</v>
      </c>
      <c r="C22" s="24">
        <f>SUM(C23:C25)</f>
        <v>0</v>
      </c>
      <c r="D22" s="24">
        <f t="shared" ref="D22:H22" si="10">SUM(D23:D25)</f>
        <v>0</v>
      </c>
      <c r="E22" s="24">
        <f t="shared" si="10"/>
        <v>0</v>
      </c>
      <c r="F22" s="24">
        <f t="shared" si="10"/>
        <v>0</v>
      </c>
      <c r="G22" s="24">
        <f t="shared" si="10"/>
        <v>0</v>
      </c>
      <c r="H22" s="25">
        <f t="shared" si="10"/>
        <v>0</v>
      </c>
      <c r="I22" s="3">
        <f t="shared" si="3"/>
        <v>0</v>
      </c>
    </row>
    <row r="23" spans="1:9" hidden="1" x14ac:dyDescent="0.2">
      <c r="A23" s="27" t="s">
        <v>13</v>
      </c>
      <c r="B23" s="52" t="s">
        <v>21</v>
      </c>
      <c r="C23" s="21">
        <f t="shared" ref="C23:D25" si="11">SUM(C104,C183,C231,C280,C360,C439,C488,C536,C585,C664,C743,C792,C840,C889)</f>
        <v>0</v>
      </c>
      <c r="D23" s="21">
        <f t="shared" si="11"/>
        <v>0</v>
      </c>
      <c r="E23" s="21">
        <f t="shared" ref="E23:E25" si="12">SUM(C23,D23)</f>
        <v>0</v>
      </c>
      <c r="F23" s="21">
        <f t="shared" ref="F23:H25" si="13">SUM(F104,F183,F231,F280,F360,F439,F488,F536,F585,F664,F743,F792,F840,F889)</f>
        <v>0</v>
      </c>
      <c r="G23" s="21">
        <f t="shared" si="13"/>
        <v>0</v>
      </c>
      <c r="H23" s="22">
        <f t="shared" si="13"/>
        <v>0</v>
      </c>
      <c r="I23" s="3">
        <f t="shared" si="3"/>
        <v>0</v>
      </c>
    </row>
    <row r="24" spans="1:9" hidden="1" x14ac:dyDescent="0.2">
      <c r="A24" s="27" t="s">
        <v>15</v>
      </c>
      <c r="B24" s="52" t="s">
        <v>22</v>
      </c>
      <c r="C24" s="21">
        <f t="shared" si="11"/>
        <v>0</v>
      </c>
      <c r="D24" s="21">
        <f t="shared" si="11"/>
        <v>0</v>
      </c>
      <c r="E24" s="21">
        <f t="shared" si="12"/>
        <v>0</v>
      </c>
      <c r="F24" s="21">
        <f t="shared" si="13"/>
        <v>0</v>
      </c>
      <c r="G24" s="21">
        <f t="shared" si="13"/>
        <v>0</v>
      </c>
      <c r="H24" s="22">
        <f t="shared" si="13"/>
        <v>0</v>
      </c>
      <c r="I24" s="3">
        <f t="shared" si="3"/>
        <v>0</v>
      </c>
    </row>
    <row r="25" spans="1:9" hidden="1" x14ac:dyDescent="0.2">
      <c r="A25" s="27" t="s">
        <v>17</v>
      </c>
      <c r="B25" s="52" t="s">
        <v>23</v>
      </c>
      <c r="C25" s="21">
        <f t="shared" si="11"/>
        <v>0</v>
      </c>
      <c r="D25" s="21">
        <f t="shared" si="11"/>
        <v>0</v>
      </c>
      <c r="E25" s="21">
        <f t="shared" si="12"/>
        <v>0</v>
      </c>
      <c r="F25" s="21">
        <f t="shared" si="13"/>
        <v>0</v>
      </c>
      <c r="G25" s="21">
        <f t="shared" si="13"/>
        <v>0</v>
      </c>
      <c r="H25" s="22">
        <f t="shared" si="13"/>
        <v>0</v>
      </c>
      <c r="I25" s="3">
        <f t="shared" si="3"/>
        <v>0</v>
      </c>
    </row>
    <row r="26" spans="1:9" hidden="1" x14ac:dyDescent="0.2">
      <c r="A26" s="26" t="s">
        <v>24</v>
      </c>
      <c r="B26" s="53" t="s">
        <v>25</v>
      </c>
      <c r="C26" s="24">
        <f>SUM(C27:C29)</f>
        <v>0</v>
      </c>
      <c r="D26" s="24">
        <f t="shared" ref="D26:H26" si="14">SUM(D27:D29)</f>
        <v>0</v>
      </c>
      <c r="E26" s="24">
        <f t="shared" si="14"/>
        <v>0</v>
      </c>
      <c r="F26" s="24">
        <f t="shared" si="14"/>
        <v>0</v>
      </c>
      <c r="G26" s="24">
        <f t="shared" si="14"/>
        <v>0</v>
      </c>
      <c r="H26" s="25">
        <f t="shared" si="14"/>
        <v>0</v>
      </c>
      <c r="I26" s="3">
        <f t="shared" si="3"/>
        <v>0</v>
      </c>
    </row>
    <row r="27" spans="1:9" hidden="1" x14ac:dyDescent="0.2">
      <c r="A27" s="27" t="s">
        <v>13</v>
      </c>
      <c r="B27" s="52" t="s">
        <v>26</v>
      </c>
      <c r="C27" s="21">
        <f t="shared" ref="C27:D29" si="15">SUM(C108,C187,C235,C284,C364,C443,C492,C540,C589,C668,C747,C796,C844,C893)</f>
        <v>0</v>
      </c>
      <c r="D27" s="21">
        <f t="shared" si="15"/>
        <v>0</v>
      </c>
      <c r="E27" s="21">
        <f t="shared" ref="E27:E29" si="16">SUM(C27,D27)</f>
        <v>0</v>
      </c>
      <c r="F27" s="21">
        <f t="shared" ref="F27:H29" si="17">SUM(F108,F187,F235,F284,F364,F443,F492,F540,F589,F668,F747,F796,F844,F893)</f>
        <v>0</v>
      </c>
      <c r="G27" s="21">
        <f t="shared" si="17"/>
        <v>0</v>
      </c>
      <c r="H27" s="22">
        <f t="shared" si="17"/>
        <v>0</v>
      </c>
      <c r="I27" s="3">
        <f t="shared" si="3"/>
        <v>0</v>
      </c>
    </row>
    <row r="28" spans="1:9" hidden="1" x14ac:dyDescent="0.2">
      <c r="A28" s="27" t="s">
        <v>15</v>
      </c>
      <c r="B28" s="52" t="s">
        <v>27</v>
      </c>
      <c r="C28" s="21">
        <f t="shared" si="15"/>
        <v>0</v>
      </c>
      <c r="D28" s="21">
        <f t="shared" si="15"/>
        <v>0</v>
      </c>
      <c r="E28" s="21">
        <f t="shared" si="16"/>
        <v>0</v>
      </c>
      <c r="F28" s="21">
        <f t="shared" si="17"/>
        <v>0</v>
      </c>
      <c r="G28" s="21">
        <f t="shared" si="17"/>
        <v>0</v>
      </c>
      <c r="H28" s="22">
        <f t="shared" si="17"/>
        <v>0</v>
      </c>
      <c r="I28" s="3">
        <f t="shared" si="3"/>
        <v>0</v>
      </c>
    </row>
    <row r="29" spans="1:9" hidden="1" x14ac:dyDescent="0.2">
      <c r="A29" s="27" t="s">
        <v>17</v>
      </c>
      <c r="B29" s="52" t="s">
        <v>28</v>
      </c>
      <c r="C29" s="21">
        <f t="shared" si="15"/>
        <v>0</v>
      </c>
      <c r="D29" s="21">
        <f t="shared" si="15"/>
        <v>0</v>
      </c>
      <c r="E29" s="21">
        <f t="shared" si="16"/>
        <v>0</v>
      </c>
      <c r="F29" s="21">
        <f t="shared" si="17"/>
        <v>0</v>
      </c>
      <c r="G29" s="21">
        <f t="shared" si="17"/>
        <v>0</v>
      </c>
      <c r="H29" s="22">
        <f t="shared" si="17"/>
        <v>0</v>
      </c>
      <c r="I29" s="3">
        <f t="shared" si="3"/>
        <v>0</v>
      </c>
    </row>
    <row r="30" spans="1:9" hidden="1" x14ac:dyDescent="0.2">
      <c r="A30" s="81"/>
      <c r="B30" s="95"/>
      <c r="C30" s="21"/>
      <c r="D30" s="21"/>
      <c r="E30" s="21"/>
      <c r="F30" s="21"/>
      <c r="G30" s="21"/>
      <c r="H30" s="22"/>
      <c r="I30" s="3">
        <f t="shared" si="3"/>
        <v>0</v>
      </c>
    </row>
    <row r="31" spans="1:9" s="6" customFormat="1" x14ac:dyDescent="0.2">
      <c r="A31" s="28" t="s">
        <v>58</v>
      </c>
      <c r="B31" s="54"/>
      <c r="C31" s="29">
        <f>SUM(C32,C35,C58)</f>
        <v>120093.99999999999</v>
      </c>
      <c r="D31" s="29">
        <f>SUM(D32,D35,D58)</f>
        <v>0</v>
      </c>
      <c r="E31" s="29">
        <f t="shared" ref="E31:H31" si="18">SUM(E32,E35,E58)</f>
        <v>120093.99999999999</v>
      </c>
      <c r="F31" s="29">
        <f t="shared" si="18"/>
        <v>92824</v>
      </c>
      <c r="G31" s="29">
        <f t="shared" si="18"/>
        <v>612</v>
      </c>
      <c r="H31" s="30">
        <f t="shared" si="18"/>
        <v>612</v>
      </c>
      <c r="I31" s="19">
        <f t="shared" si="3"/>
        <v>214142</v>
      </c>
    </row>
    <row r="32" spans="1:9" x14ac:dyDescent="0.2">
      <c r="A32" s="31" t="s">
        <v>30</v>
      </c>
      <c r="B32" s="55">
        <v>20</v>
      </c>
      <c r="C32" s="24">
        <f>SUM(C33)</f>
        <v>12</v>
      </c>
      <c r="D32" s="24">
        <f t="shared" ref="D32:H32" si="19">SUM(D33)</f>
        <v>0</v>
      </c>
      <c r="E32" s="24">
        <f t="shared" si="19"/>
        <v>12</v>
      </c>
      <c r="F32" s="24">
        <f t="shared" si="19"/>
        <v>0</v>
      </c>
      <c r="G32" s="24">
        <f t="shared" si="19"/>
        <v>0</v>
      </c>
      <c r="H32" s="25">
        <f t="shared" si="19"/>
        <v>0</v>
      </c>
      <c r="I32" s="3">
        <f t="shared" si="3"/>
        <v>12</v>
      </c>
    </row>
    <row r="33" spans="1:9" x14ac:dyDescent="0.2">
      <c r="A33" s="27" t="s">
        <v>31</v>
      </c>
      <c r="B33" s="56" t="s">
        <v>32</v>
      </c>
      <c r="C33" s="21">
        <f>SUM(C66,C145,C322,C401,C626,C705)</f>
        <v>12</v>
      </c>
      <c r="D33" s="21">
        <f>SUM(D66,D145,D322,D401,D626,D705)</f>
        <v>0</v>
      </c>
      <c r="E33" s="21">
        <f>C33+D33</f>
        <v>12</v>
      </c>
      <c r="F33" s="21">
        <f>SUM(F66,F145,F322,F401,F626,F705)</f>
        <v>0</v>
      </c>
      <c r="G33" s="21">
        <f>SUM(G66,G145,G322,G401,G626,G705)</f>
        <v>0</v>
      </c>
      <c r="H33" s="22">
        <f>SUM(H66,H145,H322,H401,H626,H705)</f>
        <v>0</v>
      </c>
      <c r="I33" s="3">
        <f t="shared" si="3"/>
        <v>12</v>
      </c>
    </row>
    <row r="34" spans="1:9" hidden="1" x14ac:dyDescent="0.2">
      <c r="A34" s="27"/>
      <c r="B34" s="51"/>
      <c r="C34" s="21"/>
      <c r="D34" s="21"/>
      <c r="E34" s="21"/>
      <c r="F34" s="21"/>
      <c r="G34" s="21"/>
      <c r="H34" s="22"/>
      <c r="I34" s="3">
        <f t="shared" si="3"/>
        <v>0</v>
      </c>
    </row>
    <row r="35" spans="1:9" ht="25.5" x14ac:dyDescent="0.2">
      <c r="A35" s="31" t="s">
        <v>33</v>
      </c>
      <c r="B35" s="57">
        <v>58</v>
      </c>
      <c r="C35" s="24">
        <f>SUM(C36,C43,C50)</f>
        <v>120081.99999999999</v>
      </c>
      <c r="D35" s="24">
        <f t="shared" ref="D35:H35" si="20">SUM(D36,D43,D50)</f>
        <v>0</v>
      </c>
      <c r="E35" s="24">
        <f t="shared" si="20"/>
        <v>120081.99999999999</v>
      </c>
      <c r="F35" s="24">
        <f t="shared" si="20"/>
        <v>92824</v>
      </c>
      <c r="G35" s="24">
        <f t="shared" si="20"/>
        <v>612</v>
      </c>
      <c r="H35" s="25">
        <f t="shared" si="20"/>
        <v>612</v>
      </c>
      <c r="I35" s="3">
        <f t="shared" si="3"/>
        <v>214130</v>
      </c>
    </row>
    <row r="36" spans="1:9" x14ac:dyDescent="0.2">
      <c r="A36" s="31" t="s">
        <v>34</v>
      </c>
      <c r="B36" s="58" t="s">
        <v>35</v>
      </c>
      <c r="C36" s="24">
        <f>SUM(C40,C41,C42)</f>
        <v>115446.99999999999</v>
      </c>
      <c r="D36" s="24">
        <f t="shared" ref="D36:H36" si="21">SUM(D40,D41,D42)</f>
        <v>0</v>
      </c>
      <c r="E36" s="24">
        <f t="shared" si="21"/>
        <v>115446.99999999999</v>
      </c>
      <c r="F36" s="24">
        <f t="shared" si="21"/>
        <v>92724</v>
      </c>
      <c r="G36" s="24">
        <f t="shared" si="21"/>
        <v>612</v>
      </c>
      <c r="H36" s="25">
        <f t="shared" si="21"/>
        <v>612</v>
      </c>
      <c r="I36" s="3">
        <f t="shared" si="3"/>
        <v>209395</v>
      </c>
    </row>
    <row r="37" spans="1:9" hidden="1" x14ac:dyDescent="0.2">
      <c r="A37" s="32" t="s">
        <v>1</v>
      </c>
      <c r="B37" s="59"/>
      <c r="C37" s="24"/>
      <c r="D37" s="24"/>
      <c r="E37" s="24"/>
      <c r="F37" s="24"/>
      <c r="G37" s="24"/>
      <c r="H37" s="25"/>
      <c r="I37" s="3">
        <f t="shared" si="3"/>
        <v>0</v>
      </c>
    </row>
    <row r="38" spans="1:9" x14ac:dyDescent="0.2">
      <c r="A38" s="32" t="s">
        <v>36</v>
      </c>
      <c r="B38" s="59"/>
      <c r="C38" s="24">
        <f>C40+C41+C42-C39</f>
        <v>842.99999999998545</v>
      </c>
      <c r="D38" s="24">
        <f t="shared" ref="D38:H38" si="22">D40+D41+D42-D39</f>
        <v>0</v>
      </c>
      <c r="E38" s="24">
        <f t="shared" si="22"/>
        <v>842.99999999998545</v>
      </c>
      <c r="F38" s="24">
        <f>F40+F41+F42-F39</f>
        <v>612</v>
      </c>
      <c r="G38" s="24">
        <f t="shared" si="22"/>
        <v>612</v>
      </c>
      <c r="H38" s="25">
        <f t="shared" si="22"/>
        <v>612</v>
      </c>
      <c r="I38" s="3">
        <f t="shared" si="3"/>
        <v>2678.9999999999854</v>
      </c>
    </row>
    <row r="39" spans="1:9" x14ac:dyDescent="0.2">
      <c r="A39" s="32" t="s">
        <v>37</v>
      </c>
      <c r="B39" s="59"/>
      <c r="C39" s="24">
        <f t="shared" ref="C39:H39" si="23">SUM(C72,C151,C328,C407,C632,C711)</f>
        <v>114604</v>
      </c>
      <c r="D39" s="24">
        <f t="shared" si="23"/>
        <v>0</v>
      </c>
      <c r="E39" s="24">
        <f t="shared" si="23"/>
        <v>114604</v>
      </c>
      <c r="F39" s="24">
        <f t="shared" si="23"/>
        <v>92112</v>
      </c>
      <c r="G39" s="24">
        <f t="shared" si="23"/>
        <v>0</v>
      </c>
      <c r="H39" s="25">
        <f t="shared" si="23"/>
        <v>0</v>
      </c>
      <c r="I39" s="3">
        <f t="shared" si="3"/>
        <v>206716</v>
      </c>
    </row>
    <row r="40" spans="1:9" x14ac:dyDescent="0.2">
      <c r="A40" s="20" t="s">
        <v>38</v>
      </c>
      <c r="B40" s="60" t="s">
        <v>39</v>
      </c>
      <c r="C40" s="21">
        <f t="shared" ref="C40:D42" si="24">SUM(C73,C152,C329,C408,C633,C712)</f>
        <v>29442.3</v>
      </c>
      <c r="D40" s="21">
        <f t="shared" si="24"/>
        <v>0</v>
      </c>
      <c r="E40" s="21">
        <f t="shared" ref="E40:E42" si="25">C40+D40</f>
        <v>29442.3</v>
      </c>
      <c r="F40" s="21">
        <f t="shared" ref="F40:H42" si="26">SUM(F73,F152,F329,F408,F633,F712)</f>
        <v>44621.3</v>
      </c>
      <c r="G40" s="21">
        <f t="shared" si="26"/>
        <v>0</v>
      </c>
      <c r="H40" s="22">
        <f t="shared" si="26"/>
        <v>0</v>
      </c>
      <c r="I40" s="3">
        <f t="shared" si="3"/>
        <v>74063.600000000006</v>
      </c>
    </row>
    <row r="41" spans="1:9" x14ac:dyDescent="0.2">
      <c r="A41" s="20" t="s">
        <v>40</v>
      </c>
      <c r="B41" s="60" t="s">
        <v>41</v>
      </c>
      <c r="C41" s="21">
        <f t="shared" si="24"/>
        <v>84175.799999999988</v>
      </c>
      <c r="D41" s="21">
        <f t="shared" si="24"/>
        <v>0</v>
      </c>
      <c r="E41" s="21">
        <f t="shared" si="25"/>
        <v>84175.799999999988</v>
      </c>
      <c r="F41" s="21">
        <f t="shared" si="26"/>
        <v>41102.699999999997</v>
      </c>
      <c r="G41" s="21">
        <f t="shared" si="26"/>
        <v>0</v>
      </c>
      <c r="H41" s="22">
        <f t="shared" si="26"/>
        <v>0</v>
      </c>
      <c r="I41" s="3">
        <f t="shared" si="3"/>
        <v>125278.49999999999</v>
      </c>
    </row>
    <row r="42" spans="1:9" x14ac:dyDescent="0.2">
      <c r="A42" s="20" t="s">
        <v>42</v>
      </c>
      <c r="B42" s="61" t="s">
        <v>43</v>
      </c>
      <c r="C42" s="21">
        <f t="shared" si="24"/>
        <v>1828.9</v>
      </c>
      <c r="D42" s="21">
        <f t="shared" si="24"/>
        <v>0</v>
      </c>
      <c r="E42" s="21">
        <f t="shared" si="25"/>
        <v>1828.9</v>
      </c>
      <c r="F42" s="21">
        <f t="shared" si="26"/>
        <v>7000</v>
      </c>
      <c r="G42" s="21">
        <f t="shared" si="26"/>
        <v>612</v>
      </c>
      <c r="H42" s="22">
        <f t="shared" si="26"/>
        <v>612</v>
      </c>
      <c r="I42" s="3">
        <f t="shared" si="3"/>
        <v>10052.9</v>
      </c>
    </row>
    <row r="43" spans="1:9" x14ac:dyDescent="0.2">
      <c r="A43" s="31" t="s">
        <v>44</v>
      </c>
      <c r="B43" s="62" t="s">
        <v>45</v>
      </c>
      <c r="C43" s="24">
        <f>SUM(C47,C48,C49)</f>
        <v>4349</v>
      </c>
      <c r="D43" s="24">
        <f t="shared" ref="D43:H43" si="27">SUM(D47,D48,D49)</f>
        <v>0</v>
      </c>
      <c r="E43" s="24">
        <f t="shared" si="27"/>
        <v>4349</v>
      </c>
      <c r="F43" s="24">
        <f t="shared" si="27"/>
        <v>0</v>
      </c>
      <c r="G43" s="24">
        <f t="shared" si="27"/>
        <v>0</v>
      </c>
      <c r="H43" s="25">
        <f t="shared" si="27"/>
        <v>0</v>
      </c>
      <c r="I43" s="3">
        <f t="shared" si="3"/>
        <v>4349</v>
      </c>
    </row>
    <row r="44" spans="1:9" hidden="1" x14ac:dyDescent="0.2">
      <c r="A44" s="82" t="s">
        <v>1</v>
      </c>
      <c r="B44" s="62"/>
      <c r="C44" s="24"/>
      <c r="D44" s="24"/>
      <c r="E44" s="24"/>
      <c r="F44" s="24"/>
      <c r="G44" s="24"/>
      <c r="H44" s="25"/>
      <c r="I44" s="3">
        <f t="shared" si="3"/>
        <v>0</v>
      </c>
    </row>
    <row r="45" spans="1:9" x14ac:dyDescent="0.2">
      <c r="A45" s="32" t="s">
        <v>36</v>
      </c>
      <c r="B45" s="59"/>
      <c r="C45" s="24">
        <f>C47+C48+C49-C46</f>
        <v>4117</v>
      </c>
      <c r="D45" s="24">
        <f t="shared" ref="D45:H45" si="28">D47+D48+D49-D46</f>
        <v>0</v>
      </c>
      <c r="E45" s="24">
        <f t="shared" si="28"/>
        <v>4117</v>
      </c>
      <c r="F45" s="24">
        <f t="shared" si="28"/>
        <v>0</v>
      </c>
      <c r="G45" s="24">
        <f t="shared" si="28"/>
        <v>0</v>
      </c>
      <c r="H45" s="25">
        <f t="shared" si="28"/>
        <v>0</v>
      </c>
      <c r="I45" s="3">
        <f t="shared" si="3"/>
        <v>4117</v>
      </c>
    </row>
    <row r="46" spans="1:9" x14ac:dyDescent="0.2">
      <c r="A46" s="32" t="s">
        <v>37</v>
      </c>
      <c r="B46" s="59"/>
      <c r="C46" s="24">
        <f t="shared" ref="C46:H46" si="29">SUM(C79,C158,C335,C414,C639,C718)</f>
        <v>232</v>
      </c>
      <c r="D46" s="24">
        <f t="shared" si="29"/>
        <v>0</v>
      </c>
      <c r="E46" s="24">
        <f t="shared" si="29"/>
        <v>232</v>
      </c>
      <c r="F46" s="24">
        <f t="shared" si="29"/>
        <v>0</v>
      </c>
      <c r="G46" s="24">
        <f t="shared" si="29"/>
        <v>0</v>
      </c>
      <c r="H46" s="25">
        <f t="shared" si="29"/>
        <v>0</v>
      </c>
      <c r="I46" s="3">
        <f t="shared" si="3"/>
        <v>232</v>
      </c>
    </row>
    <row r="47" spans="1:9" x14ac:dyDescent="0.2">
      <c r="A47" s="20" t="s">
        <v>38</v>
      </c>
      <c r="B47" s="61" t="s">
        <v>46</v>
      </c>
      <c r="C47" s="21">
        <f t="shared" ref="C47:D49" si="30">SUM(C80,C159,C336,C415,C640,C719)</f>
        <v>666</v>
      </c>
      <c r="D47" s="21">
        <f t="shared" si="30"/>
        <v>0</v>
      </c>
      <c r="E47" s="21">
        <f t="shared" ref="E47:E49" si="31">C47+D47</f>
        <v>666</v>
      </c>
      <c r="F47" s="21">
        <f t="shared" ref="F47:H49" si="32">SUM(F80,F159,F336,F415,F640,F719)</f>
        <v>0</v>
      </c>
      <c r="G47" s="21">
        <f t="shared" si="32"/>
        <v>0</v>
      </c>
      <c r="H47" s="22">
        <f t="shared" si="32"/>
        <v>0</v>
      </c>
      <c r="I47" s="3">
        <f t="shared" si="3"/>
        <v>666</v>
      </c>
    </row>
    <row r="48" spans="1:9" x14ac:dyDescent="0.2">
      <c r="A48" s="20" t="s">
        <v>40</v>
      </c>
      <c r="B48" s="61" t="s">
        <v>47</v>
      </c>
      <c r="C48" s="21">
        <f t="shared" si="30"/>
        <v>3683</v>
      </c>
      <c r="D48" s="21">
        <f t="shared" si="30"/>
        <v>0</v>
      </c>
      <c r="E48" s="21">
        <f t="shared" si="31"/>
        <v>3683</v>
      </c>
      <c r="F48" s="21">
        <f t="shared" si="32"/>
        <v>0</v>
      </c>
      <c r="G48" s="21">
        <f t="shared" si="32"/>
        <v>0</v>
      </c>
      <c r="H48" s="22">
        <f t="shared" si="32"/>
        <v>0</v>
      </c>
      <c r="I48" s="3">
        <f t="shared" si="3"/>
        <v>3683</v>
      </c>
    </row>
    <row r="49" spans="1:9" hidden="1" x14ac:dyDescent="0.2">
      <c r="A49" s="20" t="s">
        <v>42</v>
      </c>
      <c r="B49" s="61" t="s">
        <v>48</v>
      </c>
      <c r="C49" s="21">
        <f t="shared" si="30"/>
        <v>0</v>
      </c>
      <c r="D49" s="21">
        <f t="shared" si="30"/>
        <v>0</v>
      </c>
      <c r="E49" s="21">
        <f t="shared" si="31"/>
        <v>0</v>
      </c>
      <c r="F49" s="21">
        <f t="shared" si="32"/>
        <v>0</v>
      </c>
      <c r="G49" s="21">
        <f t="shared" si="32"/>
        <v>0</v>
      </c>
      <c r="H49" s="22">
        <f t="shared" si="32"/>
        <v>0</v>
      </c>
      <c r="I49" s="3">
        <f t="shared" si="3"/>
        <v>0</v>
      </c>
    </row>
    <row r="50" spans="1:9" x14ac:dyDescent="0.2">
      <c r="A50" s="31" t="s">
        <v>49</v>
      </c>
      <c r="B50" s="63" t="s">
        <v>50</v>
      </c>
      <c r="C50" s="24">
        <f>SUM(C54,C55,C56)</f>
        <v>286</v>
      </c>
      <c r="D50" s="24">
        <f t="shared" ref="D50:H50" si="33">SUM(D54,D55,D56)</f>
        <v>0</v>
      </c>
      <c r="E50" s="24">
        <f t="shared" si="33"/>
        <v>286</v>
      </c>
      <c r="F50" s="24">
        <f t="shared" si="33"/>
        <v>100</v>
      </c>
      <c r="G50" s="24">
        <f t="shared" si="33"/>
        <v>0</v>
      </c>
      <c r="H50" s="25">
        <f t="shared" si="33"/>
        <v>0</v>
      </c>
      <c r="I50" s="3">
        <f t="shared" si="3"/>
        <v>386</v>
      </c>
    </row>
    <row r="51" spans="1:9" hidden="1" x14ac:dyDescent="0.2">
      <c r="A51" s="82" t="s">
        <v>1</v>
      </c>
      <c r="B51" s="63"/>
      <c r="C51" s="24"/>
      <c r="D51" s="24"/>
      <c r="E51" s="24"/>
      <c r="F51" s="24"/>
      <c r="G51" s="24"/>
      <c r="H51" s="25"/>
      <c r="I51" s="3">
        <f t="shared" si="3"/>
        <v>0</v>
      </c>
    </row>
    <row r="52" spans="1:9" x14ac:dyDescent="0.2">
      <c r="A52" s="32" t="s">
        <v>36</v>
      </c>
      <c r="B52" s="59"/>
      <c r="C52" s="24">
        <f>C54+C55+C56-C53</f>
        <v>261</v>
      </c>
      <c r="D52" s="24">
        <f t="shared" ref="D52:H52" si="34">D54+D55+D56-D53</f>
        <v>0</v>
      </c>
      <c r="E52" s="24">
        <f t="shared" si="34"/>
        <v>261</v>
      </c>
      <c r="F52" s="24">
        <f t="shared" si="34"/>
        <v>0</v>
      </c>
      <c r="G52" s="24">
        <f t="shared" si="34"/>
        <v>0</v>
      </c>
      <c r="H52" s="25">
        <f t="shared" si="34"/>
        <v>0</v>
      </c>
      <c r="I52" s="3">
        <f t="shared" si="3"/>
        <v>261</v>
      </c>
    </row>
    <row r="53" spans="1:9" x14ac:dyDescent="0.2">
      <c r="A53" s="32" t="s">
        <v>37</v>
      </c>
      <c r="B53" s="59"/>
      <c r="C53" s="24">
        <f t="shared" ref="C53:H53" si="35">SUM(C86,C165,C342,C421,C646,C725)</f>
        <v>25</v>
      </c>
      <c r="D53" s="24">
        <f t="shared" si="35"/>
        <v>0</v>
      </c>
      <c r="E53" s="24">
        <f t="shared" si="35"/>
        <v>25</v>
      </c>
      <c r="F53" s="24">
        <f t="shared" si="35"/>
        <v>100</v>
      </c>
      <c r="G53" s="24">
        <f t="shared" si="35"/>
        <v>0</v>
      </c>
      <c r="H53" s="25">
        <f t="shared" si="35"/>
        <v>0</v>
      </c>
      <c r="I53" s="3">
        <f t="shared" si="3"/>
        <v>125</v>
      </c>
    </row>
    <row r="54" spans="1:9" x14ac:dyDescent="0.2">
      <c r="A54" s="20" t="s">
        <v>38</v>
      </c>
      <c r="B54" s="61" t="s">
        <v>51</v>
      </c>
      <c r="C54" s="21">
        <f t="shared" ref="C54:D56" si="36">SUM(C87,C166,C343,C422,C647,C726)</f>
        <v>28</v>
      </c>
      <c r="D54" s="21">
        <f t="shared" si="36"/>
        <v>0</v>
      </c>
      <c r="E54" s="21">
        <f t="shared" ref="E54:E56" si="37">C54+D54</f>
        <v>28</v>
      </c>
      <c r="F54" s="21">
        <f t="shared" ref="F54:H56" si="38">SUM(F87,F166,F343,F422,F647,F726)</f>
        <v>10</v>
      </c>
      <c r="G54" s="21">
        <f t="shared" si="38"/>
        <v>0</v>
      </c>
      <c r="H54" s="22">
        <f t="shared" si="38"/>
        <v>0</v>
      </c>
      <c r="I54" s="3">
        <f t="shared" si="3"/>
        <v>38</v>
      </c>
    </row>
    <row r="55" spans="1:9" x14ac:dyDescent="0.2">
      <c r="A55" s="20" t="s">
        <v>40</v>
      </c>
      <c r="B55" s="61" t="s">
        <v>52</v>
      </c>
      <c r="C55" s="21">
        <f t="shared" si="36"/>
        <v>258</v>
      </c>
      <c r="D55" s="21">
        <f t="shared" si="36"/>
        <v>0</v>
      </c>
      <c r="E55" s="21">
        <f t="shared" si="37"/>
        <v>258</v>
      </c>
      <c r="F55" s="21">
        <f t="shared" si="38"/>
        <v>90</v>
      </c>
      <c r="G55" s="21">
        <f t="shared" si="38"/>
        <v>0</v>
      </c>
      <c r="H55" s="22">
        <f t="shared" si="38"/>
        <v>0</v>
      </c>
      <c r="I55" s="3">
        <f t="shared" si="3"/>
        <v>348</v>
      </c>
    </row>
    <row r="56" spans="1:9" hidden="1" x14ac:dyDescent="0.2">
      <c r="A56" s="20" t="s">
        <v>42</v>
      </c>
      <c r="B56" s="61" t="s">
        <v>53</v>
      </c>
      <c r="C56" s="21">
        <f t="shared" si="36"/>
        <v>0</v>
      </c>
      <c r="D56" s="21">
        <f t="shared" si="36"/>
        <v>0</v>
      </c>
      <c r="E56" s="21">
        <f t="shared" si="37"/>
        <v>0</v>
      </c>
      <c r="F56" s="21">
        <f t="shared" si="38"/>
        <v>0</v>
      </c>
      <c r="G56" s="21">
        <f t="shared" si="38"/>
        <v>0</v>
      </c>
      <c r="H56" s="22">
        <f t="shared" si="38"/>
        <v>0</v>
      </c>
      <c r="I56" s="3">
        <f t="shared" si="3"/>
        <v>0</v>
      </c>
    </row>
    <row r="57" spans="1:9" hidden="1" x14ac:dyDescent="0.2">
      <c r="A57" s="83"/>
      <c r="B57" s="95"/>
      <c r="C57" s="21"/>
      <c r="D57" s="21"/>
      <c r="E57" s="21"/>
      <c r="F57" s="21"/>
      <c r="G57" s="21"/>
      <c r="H57" s="22"/>
      <c r="I57" s="3">
        <f t="shared" si="3"/>
        <v>0</v>
      </c>
    </row>
    <row r="58" spans="1:9" hidden="1" x14ac:dyDescent="0.2">
      <c r="A58" s="26" t="s">
        <v>54</v>
      </c>
      <c r="B58" s="63" t="s">
        <v>55</v>
      </c>
      <c r="C58" s="24">
        <f>SUM(C91,C170,C347,C426,C651,C730)</f>
        <v>0</v>
      </c>
      <c r="D58" s="24">
        <f>SUM(D91,D170,D347,D426,D651,D730)</f>
        <v>0</v>
      </c>
      <c r="E58" s="24">
        <f>C58+D58</f>
        <v>0</v>
      </c>
      <c r="F58" s="24">
        <f>SUM(F91,F170,F347,F426,F651,F730)</f>
        <v>0</v>
      </c>
      <c r="G58" s="24">
        <f>SUM(G91,G170,G347,G426,G651,G730)</f>
        <v>0</v>
      </c>
      <c r="H58" s="25">
        <f>SUM(H91,H170,H347,H426,H651,H730)</f>
        <v>0</v>
      </c>
      <c r="I58" s="3">
        <f t="shared" si="3"/>
        <v>0</v>
      </c>
    </row>
    <row r="59" spans="1:9" hidden="1" x14ac:dyDescent="0.2">
      <c r="A59" s="83"/>
      <c r="B59" s="95"/>
      <c r="C59" s="21"/>
      <c r="D59" s="21"/>
      <c r="E59" s="21"/>
      <c r="F59" s="21"/>
      <c r="G59" s="21"/>
      <c r="H59" s="22"/>
      <c r="I59" s="3">
        <f t="shared" si="3"/>
        <v>0</v>
      </c>
    </row>
    <row r="60" spans="1:9" hidden="1" x14ac:dyDescent="0.2">
      <c r="A60" s="26" t="s">
        <v>56</v>
      </c>
      <c r="B60" s="63"/>
      <c r="C60" s="24">
        <f t="shared" ref="C60:H60" si="39">C13-C31</f>
        <v>0</v>
      </c>
      <c r="D60" s="24">
        <f t="shared" si="39"/>
        <v>0</v>
      </c>
      <c r="E60" s="24">
        <f t="shared" si="39"/>
        <v>0</v>
      </c>
      <c r="F60" s="24">
        <f t="shared" si="39"/>
        <v>0</v>
      </c>
      <c r="G60" s="24">
        <f t="shared" si="39"/>
        <v>0</v>
      </c>
      <c r="H60" s="25">
        <f t="shared" si="39"/>
        <v>0</v>
      </c>
      <c r="I60" s="3">
        <f t="shared" si="3"/>
        <v>0</v>
      </c>
    </row>
    <row r="61" spans="1:9" hidden="1" x14ac:dyDescent="0.2">
      <c r="A61" s="84"/>
      <c r="B61" s="94"/>
      <c r="C61" s="21"/>
      <c r="D61" s="21"/>
      <c r="E61" s="21"/>
      <c r="F61" s="21"/>
      <c r="G61" s="21"/>
      <c r="H61" s="22"/>
      <c r="I61" s="3">
        <f t="shared" si="3"/>
        <v>0</v>
      </c>
    </row>
    <row r="62" spans="1:9" hidden="1" x14ac:dyDescent="0.2">
      <c r="A62" s="81" t="s">
        <v>1</v>
      </c>
      <c r="B62" s="95"/>
      <c r="C62" s="21"/>
      <c r="D62" s="21"/>
      <c r="E62" s="21"/>
      <c r="F62" s="21"/>
      <c r="G62" s="21"/>
      <c r="H62" s="22"/>
      <c r="I62" s="3">
        <f t="shared" si="3"/>
        <v>0</v>
      </c>
    </row>
    <row r="63" spans="1:9" s="6" customFormat="1" x14ac:dyDescent="0.2">
      <c r="A63" s="28" t="s">
        <v>59</v>
      </c>
      <c r="B63" s="54" t="s">
        <v>60</v>
      </c>
      <c r="C63" s="29">
        <f>SUM(C93)</f>
        <v>349</v>
      </c>
      <c r="D63" s="29">
        <f t="shared" ref="D63:H63" si="40">SUM(D93)</f>
        <v>0</v>
      </c>
      <c r="E63" s="29">
        <f t="shared" si="40"/>
        <v>349</v>
      </c>
      <c r="F63" s="29">
        <f t="shared" si="40"/>
        <v>0</v>
      </c>
      <c r="G63" s="29">
        <f t="shared" si="40"/>
        <v>0</v>
      </c>
      <c r="H63" s="30">
        <f t="shared" si="40"/>
        <v>0</v>
      </c>
      <c r="I63" s="19">
        <f t="shared" si="3"/>
        <v>349</v>
      </c>
    </row>
    <row r="64" spans="1:9" x14ac:dyDescent="0.2">
      <c r="A64" s="33" t="s">
        <v>80</v>
      </c>
      <c r="B64" s="64"/>
      <c r="C64" s="34">
        <f>SUM(C65,C68,C91)</f>
        <v>349</v>
      </c>
      <c r="D64" s="34">
        <f t="shared" ref="D64" si="41">SUM(D65,D68,D91)</f>
        <v>0</v>
      </c>
      <c r="E64" s="34">
        <f t="shared" ref="E64" si="42">SUM(E65,E68,E91)</f>
        <v>349</v>
      </c>
      <c r="F64" s="34">
        <f t="shared" ref="F64" si="43">SUM(F65,F68,F91)</f>
        <v>0</v>
      </c>
      <c r="G64" s="34">
        <f t="shared" ref="G64" si="44">SUM(G65,G68,G91)</f>
        <v>0</v>
      </c>
      <c r="H64" s="35">
        <f t="shared" ref="H64" si="45">SUM(H65,H68,H91)</f>
        <v>0</v>
      </c>
      <c r="I64" s="3">
        <f t="shared" si="3"/>
        <v>349</v>
      </c>
    </row>
    <row r="65" spans="1:9" hidden="1" x14ac:dyDescent="0.2">
      <c r="A65" s="31" t="s">
        <v>30</v>
      </c>
      <c r="B65" s="55">
        <v>20</v>
      </c>
      <c r="C65" s="24">
        <f>SUM(C66)</f>
        <v>0</v>
      </c>
      <c r="D65" s="24">
        <f t="shared" ref="D65" si="46">SUM(D66)</f>
        <v>0</v>
      </c>
      <c r="E65" s="24">
        <f t="shared" ref="E65" si="47">SUM(E66)</f>
        <v>0</v>
      </c>
      <c r="F65" s="24">
        <f t="shared" ref="F65" si="48">SUM(F66)</f>
        <v>0</v>
      </c>
      <c r="G65" s="24">
        <f t="shared" ref="G65" si="49">SUM(G66)</f>
        <v>0</v>
      </c>
      <c r="H65" s="25">
        <f t="shared" ref="H65" si="50">SUM(H66)</f>
        <v>0</v>
      </c>
      <c r="I65" s="3">
        <f t="shared" si="3"/>
        <v>0</v>
      </c>
    </row>
    <row r="66" spans="1:9" hidden="1" x14ac:dyDescent="0.2">
      <c r="A66" s="27" t="s">
        <v>31</v>
      </c>
      <c r="B66" s="56" t="s">
        <v>32</v>
      </c>
      <c r="C66" s="21">
        <f>C113</f>
        <v>0</v>
      </c>
      <c r="D66" s="21">
        <f>D113</f>
        <v>0</v>
      </c>
      <c r="E66" s="21">
        <f>C66+D66</f>
        <v>0</v>
      </c>
      <c r="F66" s="21">
        <f t="shared" ref="F66:H66" si="51">F113</f>
        <v>0</v>
      </c>
      <c r="G66" s="21">
        <f t="shared" si="51"/>
        <v>0</v>
      </c>
      <c r="H66" s="22">
        <f t="shared" si="51"/>
        <v>0</v>
      </c>
      <c r="I66" s="3">
        <f t="shared" si="3"/>
        <v>0</v>
      </c>
    </row>
    <row r="67" spans="1:9" hidden="1" x14ac:dyDescent="0.2">
      <c r="A67" s="27"/>
      <c r="B67" s="51"/>
      <c r="C67" s="21"/>
      <c r="D67" s="21"/>
      <c r="E67" s="21"/>
      <c r="F67" s="21"/>
      <c r="G67" s="21"/>
      <c r="H67" s="22"/>
      <c r="I67" s="3">
        <f t="shared" si="3"/>
        <v>0</v>
      </c>
    </row>
    <row r="68" spans="1:9" ht="25.5" x14ac:dyDescent="0.2">
      <c r="A68" s="31" t="s">
        <v>33</v>
      </c>
      <c r="B68" s="57">
        <v>58</v>
      </c>
      <c r="C68" s="24">
        <f>SUM(C69,C76,C83)</f>
        <v>349</v>
      </c>
      <c r="D68" s="24">
        <f t="shared" ref="D68" si="52">SUM(D69,D76,D83)</f>
        <v>0</v>
      </c>
      <c r="E68" s="24">
        <f t="shared" ref="E68" si="53">SUM(E69,E76,E83)</f>
        <v>349</v>
      </c>
      <c r="F68" s="24">
        <f t="shared" ref="F68" si="54">SUM(F69,F76,F83)</f>
        <v>0</v>
      </c>
      <c r="G68" s="24">
        <f t="shared" ref="G68" si="55">SUM(G69,G76,G83)</f>
        <v>0</v>
      </c>
      <c r="H68" s="25">
        <f t="shared" ref="H68" si="56">SUM(H69,H76,H83)</f>
        <v>0</v>
      </c>
      <c r="I68" s="3">
        <f t="shared" si="3"/>
        <v>349</v>
      </c>
    </row>
    <row r="69" spans="1:9" hidden="1" x14ac:dyDescent="0.2">
      <c r="A69" s="31" t="s">
        <v>34</v>
      </c>
      <c r="B69" s="58" t="s">
        <v>35</v>
      </c>
      <c r="C69" s="24">
        <f>SUM(C73,C74,C75)</f>
        <v>0</v>
      </c>
      <c r="D69" s="24">
        <f t="shared" ref="D69:H69" si="57">SUM(D73,D74,D75)</f>
        <v>0</v>
      </c>
      <c r="E69" s="24">
        <f t="shared" si="57"/>
        <v>0</v>
      </c>
      <c r="F69" s="24">
        <f t="shared" si="57"/>
        <v>0</v>
      </c>
      <c r="G69" s="24">
        <f t="shared" si="57"/>
        <v>0</v>
      </c>
      <c r="H69" s="25">
        <f t="shared" si="57"/>
        <v>0</v>
      </c>
      <c r="I69" s="3">
        <f t="shared" si="3"/>
        <v>0</v>
      </c>
    </row>
    <row r="70" spans="1:9" hidden="1" x14ac:dyDescent="0.2">
      <c r="A70" s="32" t="s">
        <v>1</v>
      </c>
      <c r="B70" s="59"/>
      <c r="C70" s="24"/>
      <c r="D70" s="24"/>
      <c r="E70" s="24"/>
      <c r="F70" s="24"/>
      <c r="G70" s="24"/>
      <c r="H70" s="25"/>
      <c r="I70" s="3">
        <f t="shared" si="3"/>
        <v>0</v>
      </c>
    </row>
    <row r="71" spans="1:9" hidden="1" x14ac:dyDescent="0.2">
      <c r="A71" s="32" t="s">
        <v>36</v>
      </c>
      <c r="B71" s="59"/>
      <c r="C71" s="24">
        <f>C73+C74+C75-C72</f>
        <v>0</v>
      </c>
      <c r="D71" s="24">
        <f t="shared" ref="D71" si="58">D73+D74+D75-D72</f>
        <v>0</v>
      </c>
      <c r="E71" s="24">
        <f t="shared" ref="E71" si="59">E73+E74+E75-E72</f>
        <v>0</v>
      </c>
      <c r="F71" s="24">
        <f t="shared" ref="F71" si="60">F73+F74+F75-F72</f>
        <v>0</v>
      </c>
      <c r="G71" s="24">
        <f t="shared" ref="G71" si="61">G73+G74+G75-G72</f>
        <v>0</v>
      </c>
      <c r="H71" s="25">
        <f t="shared" ref="H71" si="62">H73+H74+H75-H72</f>
        <v>0</v>
      </c>
      <c r="I71" s="3">
        <f t="shared" si="3"/>
        <v>0</v>
      </c>
    </row>
    <row r="72" spans="1:9" hidden="1" x14ac:dyDescent="0.2">
      <c r="A72" s="32" t="s">
        <v>37</v>
      </c>
      <c r="B72" s="59"/>
      <c r="C72" s="24">
        <f t="shared" ref="C72:H72" si="63">C119</f>
        <v>0</v>
      </c>
      <c r="D72" s="24">
        <f t="shared" si="63"/>
        <v>0</v>
      </c>
      <c r="E72" s="24">
        <f t="shared" si="63"/>
        <v>0</v>
      </c>
      <c r="F72" s="24">
        <f t="shared" si="63"/>
        <v>0</v>
      </c>
      <c r="G72" s="24">
        <f t="shared" si="63"/>
        <v>0</v>
      </c>
      <c r="H72" s="25">
        <f t="shared" si="63"/>
        <v>0</v>
      </c>
      <c r="I72" s="3">
        <f t="shared" si="3"/>
        <v>0</v>
      </c>
    </row>
    <row r="73" spans="1:9" hidden="1" x14ac:dyDescent="0.2">
      <c r="A73" s="20" t="s">
        <v>38</v>
      </c>
      <c r="B73" s="60" t="s">
        <v>39</v>
      </c>
      <c r="C73" s="21">
        <f t="shared" ref="C73:D73" si="64">C120</f>
        <v>0</v>
      </c>
      <c r="D73" s="21">
        <f t="shared" si="64"/>
        <v>0</v>
      </c>
      <c r="E73" s="21">
        <f t="shared" ref="E73:E75" si="65">C73+D73</f>
        <v>0</v>
      </c>
      <c r="F73" s="21">
        <f t="shared" ref="F73:H73" si="66">F120</f>
        <v>0</v>
      </c>
      <c r="G73" s="21">
        <f t="shared" si="66"/>
        <v>0</v>
      </c>
      <c r="H73" s="22">
        <f t="shared" si="66"/>
        <v>0</v>
      </c>
      <c r="I73" s="3">
        <f t="shared" si="3"/>
        <v>0</v>
      </c>
    </row>
    <row r="74" spans="1:9" hidden="1" x14ac:dyDescent="0.2">
      <c r="A74" s="20" t="s">
        <v>40</v>
      </c>
      <c r="B74" s="60" t="s">
        <v>41</v>
      </c>
      <c r="C74" s="21">
        <f t="shared" ref="C74:D74" si="67">C121</f>
        <v>0</v>
      </c>
      <c r="D74" s="21">
        <f t="shared" si="67"/>
        <v>0</v>
      </c>
      <c r="E74" s="21">
        <f t="shared" si="65"/>
        <v>0</v>
      </c>
      <c r="F74" s="21">
        <f t="shared" ref="F74:H74" si="68">F121</f>
        <v>0</v>
      </c>
      <c r="G74" s="21">
        <f t="shared" si="68"/>
        <v>0</v>
      </c>
      <c r="H74" s="22">
        <f t="shared" si="68"/>
        <v>0</v>
      </c>
      <c r="I74" s="3">
        <f t="shared" si="3"/>
        <v>0</v>
      </c>
    </row>
    <row r="75" spans="1:9" hidden="1" x14ac:dyDescent="0.2">
      <c r="A75" s="20" t="s">
        <v>42</v>
      </c>
      <c r="B75" s="61" t="s">
        <v>43</v>
      </c>
      <c r="C75" s="21">
        <f t="shared" ref="C75:D75" si="69">C122</f>
        <v>0</v>
      </c>
      <c r="D75" s="21">
        <f t="shared" si="69"/>
        <v>0</v>
      </c>
      <c r="E75" s="21">
        <f t="shared" si="65"/>
        <v>0</v>
      </c>
      <c r="F75" s="21">
        <f t="shared" ref="F75:H75" si="70">F122</f>
        <v>0</v>
      </c>
      <c r="G75" s="21">
        <f t="shared" si="70"/>
        <v>0</v>
      </c>
      <c r="H75" s="22">
        <f t="shared" si="70"/>
        <v>0</v>
      </c>
      <c r="I75" s="3">
        <f t="shared" si="3"/>
        <v>0</v>
      </c>
    </row>
    <row r="76" spans="1:9" x14ac:dyDescent="0.2">
      <c r="A76" s="31" t="s">
        <v>44</v>
      </c>
      <c r="B76" s="62" t="s">
        <v>45</v>
      </c>
      <c r="C76" s="24">
        <f>SUM(C80,C81,C82)</f>
        <v>349</v>
      </c>
      <c r="D76" s="24">
        <f t="shared" ref="D76:H76" si="71">SUM(D80,D81,D82)</f>
        <v>0</v>
      </c>
      <c r="E76" s="24">
        <f t="shared" si="71"/>
        <v>349</v>
      </c>
      <c r="F76" s="24">
        <f t="shared" si="71"/>
        <v>0</v>
      </c>
      <c r="G76" s="24">
        <f t="shared" si="71"/>
        <v>0</v>
      </c>
      <c r="H76" s="25">
        <f t="shared" si="71"/>
        <v>0</v>
      </c>
      <c r="I76" s="3">
        <f t="shared" si="3"/>
        <v>349</v>
      </c>
    </row>
    <row r="77" spans="1:9" hidden="1" x14ac:dyDescent="0.2">
      <c r="A77" s="82" t="s">
        <v>1</v>
      </c>
      <c r="B77" s="62"/>
      <c r="C77" s="24"/>
      <c r="D77" s="24"/>
      <c r="E77" s="24"/>
      <c r="F77" s="24"/>
      <c r="G77" s="24"/>
      <c r="H77" s="25"/>
      <c r="I77" s="3">
        <f t="shared" si="3"/>
        <v>0</v>
      </c>
    </row>
    <row r="78" spans="1:9" x14ac:dyDescent="0.2">
      <c r="A78" s="32" t="s">
        <v>36</v>
      </c>
      <c r="B78" s="59"/>
      <c r="C78" s="24">
        <f>C80+C81+C82-C79</f>
        <v>175</v>
      </c>
      <c r="D78" s="24">
        <f t="shared" ref="D78" si="72">D80+D81+D82-D79</f>
        <v>0</v>
      </c>
      <c r="E78" s="24">
        <f t="shared" ref="E78" si="73">E80+E81+E82-E79</f>
        <v>175</v>
      </c>
      <c r="F78" s="24">
        <f t="shared" ref="F78" si="74">F80+F81+F82-F79</f>
        <v>0</v>
      </c>
      <c r="G78" s="24">
        <f t="shared" ref="G78" si="75">G80+G81+G82-G79</f>
        <v>0</v>
      </c>
      <c r="H78" s="25">
        <f t="shared" ref="H78" si="76">H80+H81+H82-H79</f>
        <v>0</v>
      </c>
      <c r="I78" s="3">
        <f t="shared" ref="I78:I141" si="77">SUM(E78:H78)</f>
        <v>175</v>
      </c>
    </row>
    <row r="79" spans="1:9" x14ac:dyDescent="0.2">
      <c r="A79" s="32" t="s">
        <v>37</v>
      </c>
      <c r="B79" s="59"/>
      <c r="C79" s="24">
        <f t="shared" ref="C79:H79" si="78">C126</f>
        <v>174</v>
      </c>
      <c r="D79" s="24">
        <f t="shared" si="78"/>
        <v>0</v>
      </c>
      <c r="E79" s="24">
        <f t="shared" si="78"/>
        <v>174</v>
      </c>
      <c r="F79" s="24">
        <f t="shared" si="78"/>
        <v>0</v>
      </c>
      <c r="G79" s="24">
        <f t="shared" si="78"/>
        <v>0</v>
      </c>
      <c r="H79" s="25">
        <f t="shared" si="78"/>
        <v>0</v>
      </c>
      <c r="I79" s="3">
        <f t="shared" si="77"/>
        <v>174</v>
      </c>
    </row>
    <row r="80" spans="1:9" x14ac:dyDescent="0.2">
      <c r="A80" s="20" t="s">
        <v>38</v>
      </c>
      <c r="B80" s="61" t="s">
        <v>46</v>
      </c>
      <c r="C80" s="21">
        <f t="shared" ref="C80:D80" si="79">C127</f>
        <v>52</v>
      </c>
      <c r="D80" s="21">
        <f t="shared" si="79"/>
        <v>0</v>
      </c>
      <c r="E80" s="21">
        <f t="shared" ref="E80:E82" si="80">C80+D80</f>
        <v>52</v>
      </c>
      <c r="F80" s="21">
        <f t="shared" ref="F80:H80" si="81">F127</f>
        <v>0</v>
      </c>
      <c r="G80" s="21">
        <f t="shared" si="81"/>
        <v>0</v>
      </c>
      <c r="H80" s="22">
        <f t="shared" si="81"/>
        <v>0</v>
      </c>
      <c r="I80" s="3">
        <f t="shared" si="77"/>
        <v>52</v>
      </c>
    </row>
    <row r="81" spans="1:9" x14ac:dyDescent="0.2">
      <c r="A81" s="20" t="s">
        <v>40</v>
      </c>
      <c r="B81" s="61" t="s">
        <v>47</v>
      </c>
      <c r="C81" s="21">
        <f t="shared" ref="C81:D81" si="82">C128</f>
        <v>297</v>
      </c>
      <c r="D81" s="21">
        <f t="shared" si="82"/>
        <v>0</v>
      </c>
      <c r="E81" s="21">
        <f t="shared" si="80"/>
        <v>297</v>
      </c>
      <c r="F81" s="21">
        <f t="shared" ref="F81:H81" si="83">F128</f>
        <v>0</v>
      </c>
      <c r="G81" s="21">
        <f t="shared" si="83"/>
        <v>0</v>
      </c>
      <c r="H81" s="22">
        <f t="shared" si="83"/>
        <v>0</v>
      </c>
      <c r="I81" s="3">
        <f t="shared" si="77"/>
        <v>297</v>
      </c>
    </row>
    <row r="82" spans="1:9" hidden="1" x14ac:dyDescent="0.2">
      <c r="A82" s="20" t="s">
        <v>42</v>
      </c>
      <c r="B82" s="61" t="s">
        <v>48</v>
      </c>
      <c r="C82" s="21">
        <f t="shared" ref="C82:D82" si="84">C129</f>
        <v>0</v>
      </c>
      <c r="D82" s="21">
        <f t="shared" si="84"/>
        <v>0</v>
      </c>
      <c r="E82" s="21">
        <f t="shared" si="80"/>
        <v>0</v>
      </c>
      <c r="F82" s="21">
        <f t="shared" ref="F82:H82" si="85">F129</f>
        <v>0</v>
      </c>
      <c r="G82" s="21">
        <f t="shared" si="85"/>
        <v>0</v>
      </c>
      <c r="H82" s="22">
        <f t="shared" si="85"/>
        <v>0</v>
      </c>
      <c r="I82" s="3">
        <f t="shared" si="77"/>
        <v>0</v>
      </c>
    </row>
    <row r="83" spans="1:9" hidden="1" x14ac:dyDescent="0.2">
      <c r="A83" s="31" t="s">
        <v>49</v>
      </c>
      <c r="B83" s="63" t="s">
        <v>50</v>
      </c>
      <c r="C83" s="24">
        <f>SUM(C87,C88,C89)</f>
        <v>0</v>
      </c>
      <c r="D83" s="24">
        <f t="shared" ref="D83:H83" si="86">SUM(D87,D88,D89)</f>
        <v>0</v>
      </c>
      <c r="E83" s="24">
        <f t="shared" si="86"/>
        <v>0</v>
      </c>
      <c r="F83" s="24">
        <f t="shared" si="86"/>
        <v>0</v>
      </c>
      <c r="G83" s="24">
        <f t="shared" si="86"/>
        <v>0</v>
      </c>
      <c r="H83" s="25">
        <f t="shared" si="86"/>
        <v>0</v>
      </c>
      <c r="I83" s="3">
        <f t="shared" si="77"/>
        <v>0</v>
      </c>
    </row>
    <row r="84" spans="1:9" hidden="1" x14ac:dyDescent="0.2">
      <c r="A84" s="82" t="s">
        <v>1</v>
      </c>
      <c r="B84" s="63"/>
      <c r="C84" s="24"/>
      <c r="D84" s="24"/>
      <c r="E84" s="24"/>
      <c r="F84" s="24"/>
      <c r="G84" s="24"/>
      <c r="H84" s="25"/>
      <c r="I84" s="3">
        <f t="shared" si="77"/>
        <v>0</v>
      </c>
    </row>
    <row r="85" spans="1:9" hidden="1" x14ac:dyDescent="0.2">
      <c r="A85" s="32" t="s">
        <v>36</v>
      </c>
      <c r="B85" s="59"/>
      <c r="C85" s="24">
        <f>C87+C88+C89-C86</f>
        <v>0</v>
      </c>
      <c r="D85" s="24">
        <f t="shared" ref="D85" si="87">D87+D88+D89-D86</f>
        <v>0</v>
      </c>
      <c r="E85" s="24">
        <f t="shared" ref="E85" si="88">E87+E88+E89-E86</f>
        <v>0</v>
      </c>
      <c r="F85" s="24">
        <f t="shared" ref="F85" si="89">F87+F88+F89-F86</f>
        <v>0</v>
      </c>
      <c r="G85" s="24">
        <f t="shared" ref="G85" si="90">G87+G88+G89-G86</f>
        <v>0</v>
      </c>
      <c r="H85" s="25">
        <f t="shared" ref="H85" si="91">H87+H88+H89-H86</f>
        <v>0</v>
      </c>
      <c r="I85" s="3">
        <f t="shared" si="77"/>
        <v>0</v>
      </c>
    </row>
    <row r="86" spans="1:9" hidden="1" x14ac:dyDescent="0.2">
      <c r="A86" s="32" t="s">
        <v>37</v>
      </c>
      <c r="B86" s="59"/>
      <c r="C86" s="24">
        <f t="shared" ref="C86:H86" si="92">C133</f>
        <v>0</v>
      </c>
      <c r="D86" s="24">
        <f t="shared" si="92"/>
        <v>0</v>
      </c>
      <c r="E86" s="24">
        <f t="shared" si="92"/>
        <v>0</v>
      </c>
      <c r="F86" s="24">
        <f t="shared" si="92"/>
        <v>0</v>
      </c>
      <c r="G86" s="24">
        <f t="shared" si="92"/>
        <v>0</v>
      </c>
      <c r="H86" s="25">
        <f t="shared" si="92"/>
        <v>0</v>
      </c>
      <c r="I86" s="3">
        <f t="shared" si="77"/>
        <v>0</v>
      </c>
    </row>
    <row r="87" spans="1:9" hidden="1" x14ac:dyDescent="0.2">
      <c r="A87" s="20" t="s">
        <v>38</v>
      </c>
      <c r="B87" s="61" t="s">
        <v>51</v>
      </c>
      <c r="C87" s="21">
        <f t="shared" ref="C87:D87" si="93">C134</f>
        <v>0</v>
      </c>
      <c r="D87" s="21">
        <f t="shared" si="93"/>
        <v>0</v>
      </c>
      <c r="E87" s="21">
        <f t="shared" ref="E87:E89" si="94">C87+D87</f>
        <v>0</v>
      </c>
      <c r="F87" s="21">
        <f t="shared" ref="F87:H87" si="95">F134</f>
        <v>0</v>
      </c>
      <c r="G87" s="21">
        <f t="shared" si="95"/>
        <v>0</v>
      </c>
      <c r="H87" s="22">
        <f t="shared" si="95"/>
        <v>0</v>
      </c>
      <c r="I87" s="3">
        <f t="shared" si="77"/>
        <v>0</v>
      </c>
    </row>
    <row r="88" spans="1:9" hidden="1" x14ac:dyDescent="0.2">
      <c r="A88" s="20" t="s">
        <v>40</v>
      </c>
      <c r="B88" s="61" t="s">
        <v>52</v>
      </c>
      <c r="C88" s="21">
        <f t="shared" ref="C88:D88" si="96">C135</f>
        <v>0</v>
      </c>
      <c r="D88" s="21">
        <f t="shared" si="96"/>
        <v>0</v>
      </c>
      <c r="E88" s="21">
        <f t="shared" si="94"/>
        <v>0</v>
      </c>
      <c r="F88" s="21">
        <f t="shared" ref="F88:H88" si="97">F135</f>
        <v>0</v>
      </c>
      <c r="G88" s="21">
        <f t="shared" si="97"/>
        <v>0</v>
      </c>
      <c r="H88" s="22">
        <f t="shared" si="97"/>
        <v>0</v>
      </c>
      <c r="I88" s="3">
        <f t="shared" si="77"/>
        <v>0</v>
      </c>
    </row>
    <row r="89" spans="1:9" hidden="1" x14ac:dyDescent="0.2">
      <c r="A89" s="20" t="s">
        <v>42</v>
      </c>
      <c r="B89" s="61" t="s">
        <v>53</v>
      </c>
      <c r="C89" s="21">
        <f t="shared" ref="C89:D89" si="98">C136</f>
        <v>0</v>
      </c>
      <c r="D89" s="21">
        <f t="shared" si="98"/>
        <v>0</v>
      </c>
      <c r="E89" s="21">
        <f t="shared" si="94"/>
        <v>0</v>
      </c>
      <c r="F89" s="21">
        <f t="shared" ref="F89:H89" si="99">F136</f>
        <v>0</v>
      </c>
      <c r="G89" s="21">
        <f t="shared" si="99"/>
        <v>0</v>
      </c>
      <c r="H89" s="22">
        <f t="shared" si="99"/>
        <v>0</v>
      </c>
      <c r="I89" s="3">
        <f t="shared" si="77"/>
        <v>0</v>
      </c>
    </row>
    <row r="90" spans="1:9" hidden="1" x14ac:dyDescent="0.2">
      <c r="A90" s="83"/>
      <c r="B90" s="95"/>
      <c r="C90" s="21"/>
      <c r="D90" s="21"/>
      <c r="E90" s="21"/>
      <c r="F90" s="21"/>
      <c r="G90" s="21"/>
      <c r="H90" s="22"/>
      <c r="I90" s="3">
        <f t="shared" si="77"/>
        <v>0</v>
      </c>
    </row>
    <row r="91" spans="1:9" hidden="1" x14ac:dyDescent="0.2">
      <c r="A91" s="26" t="s">
        <v>54</v>
      </c>
      <c r="B91" s="63" t="s">
        <v>55</v>
      </c>
      <c r="C91" s="24">
        <f t="shared" ref="C91:D91" si="100">C138</f>
        <v>0</v>
      </c>
      <c r="D91" s="24">
        <f t="shared" si="100"/>
        <v>0</v>
      </c>
      <c r="E91" s="24">
        <f>C91+D91</f>
        <v>0</v>
      </c>
      <c r="F91" s="24">
        <f t="shared" ref="F91:H91" si="101">F138</f>
        <v>0</v>
      </c>
      <c r="G91" s="24">
        <f t="shared" si="101"/>
        <v>0</v>
      </c>
      <c r="H91" s="25">
        <f t="shared" si="101"/>
        <v>0</v>
      </c>
      <c r="I91" s="3">
        <f t="shared" si="77"/>
        <v>0</v>
      </c>
    </row>
    <row r="92" spans="1:9" hidden="1" x14ac:dyDescent="0.2">
      <c r="A92" s="85"/>
      <c r="B92" s="96"/>
      <c r="C92" s="86"/>
      <c r="D92" s="86"/>
      <c r="E92" s="86"/>
      <c r="F92" s="86"/>
      <c r="G92" s="86"/>
      <c r="H92" s="87"/>
      <c r="I92" s="3">
        <f t="shared" si="77"/>
        <v>0</v>
      </c>
    </row>
    <row r="93" spans="1:9" s="6" customFormat="1" ht="25.5" x14ac:dyDescent="0.2">
      <c r="A93" s="77" t="s">
        <v>94</v>
      </c>
      <c r="B93" s="78"/>
      <c r="C93" s="79">
        <f>C94</f>
        <v>349</v>
      </c>
      <c r="D93" s="79">
        <f t="shared" ref="D93" si="102">D94</f>
        <v>0</v>
      </c>
      <c r="E93" s="79">
        <f t="shared" ref="E93" si="103">E94</f>
        <v>349</v>
      </c>
      <c r="F93" s="79">
        <f t="shared" ref="F93" si="104">F94</f>
        <v>0</v>
      </c>
      <c r="G93" s="79">
        <f t="shared" ref="G93" si="105">G94</f>
        <v>0</v>
      </c>
      <c r="H93" s="80">
        <f t="shared" ref="H93" si="106">H94</f>
        <v>0</v>
      </c>
      <c r="I93" s="19">
        <f t="shared" si="77"/>
        <v>349</v>
      </c>
    </row>
    <row r="94" spans="1:9" s="40" customFormat="1" x14ac:dyDescent="0.2">
      <c r="A94" s="73" t="s">
        <v>61</v>
      </c>
      <c r="B94" s="74"/>
      <c r="C94" s="75">
        <f t="shared" ref="C94:H94" si="107">SUM(C95,C96,C97,C98)</f>
        <v>349</v>
      </c>
      <c r="D94" s="75">
        <f t="shared" si="107"/>
        <v>0</v>
      </c>
      <c r="E94" s="75">
        <f t="shared" si="107"/>
        <v>349</v>
      </c>
      <c r="F94" s="75">
        <f t="shared" si="107"/>
        <v>0</v>
      </c>
      <c r="G94" s="75">
        <f t="shared" si="107"/>
        <v>0</v>
      </c>
      <c r="H94" s="76">
        <f t="shared" si="107"/>
        <v>0</v>
      </c>
      <c r="I94" s="39">
        <f t="shared" si="77"/>
        <v>349</v>
      </c>
    </row>
    <row r="95" spans="1:9" x14ac:dyDescent="0.2">
      <c r="A95" s="20" t="s">
        <v>6</v>
      </c>
      <c r="B95" s="48"/>
      <c r="C95" s="101">
        <v>349</v>
      </c>
      <c r="D95" s="21"/>
      <c r="E95" s="21">
        <f>SUM(C95,D95)</f>
        <v>349</v>
      </c>
      <c r="F95" s="21"/>
      <c r="G95" s="21"/>
      <c r="H95" s="22"/>
      <c r="I95" s="3">
        <f t="shared" si="77"/>
        <v>349</v>
      </c>
    </row>
    <row r="96" spans="1:9" hidden="1" x14ac:dyDescent="0.2">
      <c r="A96" s="20" t="s">
        <v>7</v>
      </c>
      <c r="B96" s="94"/>
      <c r="C96" s="21"/>
      <c r="D96" s="21"/>
      <c r="E96" s="21">
        <f t="shared" ref="E96:E97" si="108">SUM(C96,D96)</f>
        <v>0</v>
      </c>
      <c r="F96" s="21"/>
      <c r="G96" s="21"/>
      <c r="H96" s="22"/>
      <c r="I96" s="3">
        <f t="shared" si="77"/>
        <v>0</v>
      </c>
    </row>
    <row r="97" spans="1:9" ht="38.25" hidden="1" x14ac:dyDescent="0.2">
      <c r="A97" s="20" t="s">
        <v>8</v>
      </c>
      <c r="B97" s="48">
        <v>420269</v>
      </c>
      <c r="C97" s="21"/>
      <c r="D97" s="21"/>
      <c r="E97" s="21">
        <f t="shared" si="108"/>
        <v>0</v>
      </c>
      <c r="F97" s="21"/>
      <c r="G97" s="21"/>
      <c r="H97" s="22"/>
      <c r="I97" s="3">
        <f t="shared" si="77"/>
        <v>0</v>
      </c>
    </row>
    <row r="98" spans="1:9" ht="25.5" hidden="1" x14ac:dyDescent="0.2">
      <c r="A98" s="23" t="s">
        <v>9</v>
      </c>
      <c r="B98" s="49" t="s">
        <v>10</v>
      </c>
      <c r="C98" s="24">
        <f>SUM(C99,C103,C107)</f>
        <v>0</v>
      </c>
      <c r="D98" s="24">
        <f t="shared" ref="D98" si="109">SUM(D99,D103,D107)</f>
        <v>0</v>
      </c>
      <c r="E98" s="24">
        <f t="shared" ref="E98" si="110">SUM(E99,E103,E107)</f>
        <v>0</v>
      </c>
      <c r="F98" s="24">
        <f t="shared" ref="F98" si="111">SUM(F99,F103,F107)</f>
        <v>0</v>
      </c>
      <c r="G98" s="24">
        <f t="shared" ref="G98" si="112">SUM(G99,G103,G107)</f>
        <v>0</v>
      </c>
      <c r="H98" s="25">
        <f t="shared" ref="H98" si="113">SUM(H99,H103,H107)</f>
        <v>0</v>
      </c>
      <c r="I98" s="3">
        <f t="shared" si="77"/>
        <v>0</v>
      </c>
    </row>
    <row r="99" spans="1:9" hidden="1" x14ac:dyDescent="0.2">
      <c r="A99" s="26" t="s">
        <v>11</v>
      </c>
      <c r="B99" s="50" t="s">
        <v>12</v>
      </c>
      <c r="C99" s="24">
        <f>SUM(C100:C102)</f>
        <v>0</v>
      </c>
      <c r="D99" s="24">
        <f t="shared" ref="D99" si="114">SUM(D100:D102)</f>
        <v>0</v>
      </c>
      <c r="E99" s="24">
        <f t="shared" ref="E99" si="115">SUM(E100:E102)</f>
        <v>0</v>
      </c>
      <c r="F99" s="24">
        <f t="shared" ref="F99" si="116">SUM(F100:F102)</f>
        <v>0</v>
      </c>
      <c r="G99" s="24">
        <f t="shared" ref="G99" si="117">SUM(G100:G102)</f>
        <v>0</v>
      </c>
      <c r="H99" s="25">
        <f t="shared" ref="H99" si="118">SUM(H100:H102)</f>
        <v>0</v>
      </c>
      <c r="I99" s="3">
        <f t="shared" si="77"/>
        <v>0</v>
      </c>
    </row>
    <row r="100" spans="1:9" hidden="1" x14ac:dyDescent="0.2">
      <c r="A100" s="27" t="s">
        <v>13</v>
      </c>
      <c r="B100" s="51" t="s">
        <v>14</v>
      </c>
      <c r="C100" s="21"/>
      <c r="D100" s="21"/>
      <c r="E100" s="21">
        <f t="shared" ref="E100:E102" si="119">SUM(C100,D100)</f>
        <v>0</v>
      </c>
      <c r="F100" s="21"/>
      <c r="G100" s="21"/>
      <c r="H100" s="22"/>
      <c r="I100" s="3">
        <f t="shared" si="77"/>
        <v>0</v>
      </c>
    </row>
    <row r="101" spans="1:9" hidden="1" x14ac:dyDescent="0.2">
      <c r="A101" s="27" t="s">
        <v>15</v>
      </c>
      <c r="B101" s="52" t="s">
        <v>16</v>
      </c>
      <c r="C101" s="21"/>
      <c r="D101" s="21"/>
      <c r="E101" s="21">
        <f t="shared" si="119"/>
        <v>0</v>
      </c>
      <c r="F101" s="21"/>
      <c r="G101" s="21"/>
      <c r="H101" s="22"/>
      <c r="I101" s="3">
        <f t="shared" si="77"/>
        <v>0</v>
      </c>
    </row>
    <row r="102" spans="1:9" hidden="1" x14ac:dyDescent="0.2">
      <c r="A102" s="27" t="s">
        <v>17</v>
      </c>
      <c r="B102" s="52" t="s">
        <v>18</v>
      </c>
      <c r="C102" s="21"/>
      <c r="D102" s="21"/>
      <c r="E102" s="21">
        <f t="shared" si="119"/>
        <v>0</v>
      </c>
      <c r="F102" s="21"/>
      <c r="G102" s="21"/>
      <c r="H102" s="22"/>
      <c r="I102" s="3">
        <f t="shared" si="77"/>
        <v>0</v>
      </c>
    </row>
    <row r="103" spans="1:9" hidden="1" x14ac:dyDescent="0.2">
      <c r="A103" s="26" t="s">
        <v>19</v>
      </c>
      <c r="B103" s="53" t="s">
        <v>20</v>
      </c>
      <c r="C103" s="24">
        <f>SUM(C104:C106)</f>
        <v>0</v>
      </c>
      <c r="D103" s="24">
        <f t="shared" ref="D103" si="120">SUM(D104:D106)</f>
        <v>0</v>
      </c>
      <c r="E103" s="24">
        <f t="shared" ref="E103" si="121">SUM(E104:E106)</f>
        <v>0</v>
      </c>
      <c r="F103" s="24">
        <f t="shared" ref="F103" si="122">SUM(F104:F106)</f>
        <v>0</v>
      </c>
      <c r="G103" s="24">
        <f t="shared" ref="G103" si="123">SUM(G104:G106)</f>
        <v>0</v>
      </c>
      <c r="H103" s="25">
        <f t="shared" ref="H103" si="124">SUM(H104:H106)</f>
        <v>0</v>
      </c>
      <c r="I103" s="3">
        <f t="shared" si="77"/>
        <v>0</v>
      </c>
    </row>
    <row r="104" spans="1:9" hidden="1" x14ac:dyDescent="0.2">
      <c r="A104" s="27" t="s">
        <v>13</v>
      </c>
      <c r="B104" s="52" t="s">
        <v>21</v>
      </c>
      <c r="C104" s="21"/>
      <c r="D104" s="21"/>
      <c r="E104" s="21">
        <f t="shared" ref="E104:E106" si="125">SUM(C104,D104)</f>
        <v>0</v>
      </c>
      <c r="F104" s="21"/>
      <c r="G104" s="21"/>
      <c r="H104" s="22"/>
      <c r="I104" s="3">
        <f t="shared" si="77"/>
        <v>0</v>
      </c>
    </row>
    <row r="105" spans="1:9" hidden="1" x14ac:dyDescent="0.2">
      <c r="A105" s="27" t="s">
        <v>15</v>
      </c>
      <c r="B105" s="52" t="s">
        <v>22</v>
      </c>
      <c r="C105" s="21"/>
      <c r="D105" s="21"/>
      <c r="E105" s="21">
        <f t="shared" si="125"/>
        <v>0</v>
      </c>
      <c r="F105" s="21"/>
      <c r="G105" s="21"/>
      <c r="H105" s="22"/>
      <c r="I105" s="3">
        <f t="shared" si="77"/>
        <v>0</v>
      </c>
    </row>
    <row r="106" spans="1:9" hidden="1" x14ac:dyDescent="0.2">
      <c r="A106" s="27" t="s">
        <v>17</v>
      </c>
      <c r="B106" s="52" t="s">
        <v>23</v>
      </c>
      <c r="C106" s="21"/>
      <c r="D106" s="21"/>
      <c r="E106" s="21">
        <f t="shared" si="125"/>
        <v>0</v>
      </c>
      <c r="F106" s="21"/>
      <c r="G106" s="21"/>
      <c r="H106" s="22"/>
      <c r="I106" s="3">
        <f t="shared" si="77"/>
        <v>0</v>
      </c>
    </row>
    <row r="107" spans="1:9" hidden="1" x14ac:dyDescent="0.2">
      <c r="A107" s="26" t="s">
        <v>24</v>
      </c>
      <c r="B107" s="53" t="s">
        <v>25</v>
      </c>
      <c r="C107" s="24">
        <f>SUM(C108:C110)</f>
        <v>0</v>
      </c>
      <c r="D107" s="24">
        <f t="shared" ref="D107" si="126">SUM(D108:D110)</f>
        <v>0</v>
      </c>
      <c r="E107" s="24">
        <f t="shared" ref="E107" si="127">SUM(E108:E110)</f>
        <v>0</v>
      </c>
      <c r="F107" s="24">
        <f t="shared" ref="F107" si="128">SUM(F108:F110)</f>
        <v>0</v>
      </c>
      <c r="G107" s="24">
        <f t="shared" ref="G107" si="129">SUM(G108:G110)</f>
        <v>0</v>
      </c>
      <c r="H107" s="25">
        <f t="shared" ref="H107" si="130">SUM(H108:H110)</f>
        <v>0</v>
      </c>
      <c r="I107" s="3">
        <f t="shared" si="77"/>
        <v>0</v>
      </c>
    </row>
    <row r="108" spans="1:9" hidden="1" x14ac:dyDescent="0.2">
      <c r="A108" s="27" t="s">
        <v>13</v>
      </c>
      <c r="B108" s="52" t="s">
        <v>26</v>
      </c>
      <c r="C108" s="21"/>
      <c r="D108" s="21"/>
      <c r="E108" s="21">
        <f t="shared" ref="E108:E110" si="131">SUM(C108,D108)</f>
        <v>0</v>
      </c>
      <c r="F108" s="21"/>
      <c r="G108" s="21"/>
      <c r="H108" s="22"/>
      <c r="I108" s="3">
        <f t="shared" si="77"/>
        <v>0</v>
      </c>
    </row>
    <row r="109" spans="1:9" hidden="1" x14ac:dyDescent="0.2">
      <c r="A109" s="27" t="s">
        <v>15</v>
      </c>
      <c r="B109" s="52" t="s">
        <v>27</v>
      </c>
      <c r="C109" s="21"/>
      <c r="D109" s="21"/>
      <c r="E109" s="21">
        <f t="shared" si="131"/>
        <v>0</v>
      </c>
      <c r="F109" s="21"/>
      <c r="G109" s="21"/>
      <c r="H109" s="22"/>
      <c r="I109" s="3">
        <f t="shared" si="77"/>
        <v>0</v>
      </c>
    </row>
    <row r="110" spans="1:9" hidden="1" x14ac:dyDescent="0.2">
      <c r="A110" s="27" t="s">
        <v>17</v>
      </c>
      <c r="B110" s="52" t="s">
        <v>28</v>
      </c>
      <c r="C110" s="21"/>
      <c r="D110" s="21"/>
      <c r="E110" s="21">
        <f t="shared" si="131"/>
        <v>0</v>
      </c>
      <c r="F110" s="21"/>
      <c r="G110" s="21"/>
      <c r="H110" s="22"/>
      <c r="I110" s="3">
        <f t="shared" si="77"/>
        <v>0</v>
      </c>
    </row>
    <row r="111" spans="1:9" s="40" customFormat="1" x14ac:dyDescent="0.2">
      <c r="A111" s="36" t="s">
        <v>80</v>
      </c>
      <c r="B111" s="65"/>
      <c r="C111" s="37">
        <f>SUM(C112,C115,C138)</f>
        <v>349</v>
      </c>
      <c r="D111" s="37">
        <f t="shared" ref="D111" si="132">SUM(D112,D115,D138)</f>
        <v>0</v>
      </c>
      <c r="E111" s="37">
        <f t="shared" ref="E111" si="133">SUM(E112,E115,E138)</f>
        <v>349</v>
      </c>
      <c r="F111" s="37">
        <f t="shared" ref="F111" si="134">SUM(F112,F115,F138)</f>
        <v>0</v>
      </c>
      <c r="G111" s="37">
        <f t="shared" ref="G111" si="135">SUM(G112,G115,G138)</f>
        <v>0</v>
      </c>
      <c r="H111" s="38">
        <f t="shared" ref="H111" si="136">SUM(H112,H115,H138)</f>
        <v>0</v>
      </c>
      <c r="I111" s="39">
        <f t="shared" si="77"/>
        <v>349</v>
      </c>
    </row>
    <row r="112" spans="1:9" hidden="1" x14ac:dyDescent="0.2">
      <c r="A112" s="31" t="s">
        <v>30</v>
      </c>
      <c r="B112" s="55">
        <v>20</v>
      </c>
      <c r="C112" s="24">
        <f>SUM(C113)</f>
        <v>0</v>
      </c>
      <c r="D112" s="24">
        <f t="shared" ref="D112" si="137">SUM(D113)</f>
        <v>0</v>
      </c>
      <c r="E112" s="24">
        <f t="shared" ref="E112" si="138">SUM(E113)</f>
        <v>0</v>
      </c>
      <c r="F112" s="24">
        <f t="shared" ref="F112" si="139">SUM(F113)</f>
        <v>0</v>
      </c>
      <c r="G112" s="24">
        <f t="shared" ref="G112" si="140">SUM(G113)</f>
        <v>0</v>
      </c>
      <c r="H112" s="25">
        <f t="shared" ref="H112" si="141">SUM(H113)</f>
        <v>0</v>
      </c>
      <c r="I112" s="3">
        <f t="shared" si="77"/>
        <v>0</v>
      </c>
    </row>
    <row r="113" spans="1:9" hidden="1" x14ac:dyDescent="0.2">
      <c r="A113" s="27" t="s">
        <v>31</v>
      </c>
      <c r="B113" s="56" t="s">
        <v>32</v>
      </c>
      <c r="C113" s="21"/>
      <c r="D113" s="21"/>
      <c r="E113" s="21">
        <f>C113+D113</f>
        <v>0</v>
      </c>
      <c r="F113" s="21"/>
      <c r="G113" s="21"/>
      <c r="H113" s="22"/>
      <c r="I113" s="3">
        <f t="shared" si="77"/>
        <v>0</v>
      </c>
    </row>
    <row r="114" spans="1:9" hidden="1" x14ac:dyDescent="0.2">
      <c r="A114" s="27"/>
      <c r="B114" s="51"/>
      <c r="C114" s="21"/>
      <c r="D114" s="21"/>
      <c r="E114" s="21"/>
      <c r="F114" s="21"/>
      <c r="G114" s="21"/>
      <c r="H114" s="22"/>
      <c r="I114" s="3">
        <f t="shared" si="77"/>
        <v>0</v>
      </c>
    </row>
    <row r="115" spans="1:9" ht="25.5" x14ac:dyDescent="0.2">
      <c r="A115" s="31" t="s">
        <v>33</v>
      </c>
      <c r="B115" s="57">
        <v>58</v>
      </c>
      <c r="C115" s="24">
        <f>SUM(C116,C123,C130)</f>
        <v>349</v>
      </c>
      <c r="D115" s="24">
        <f t="shared" ref="D115" si="142">SUM(D116,D123,D130)</f>
        <v>0</v>
      </c>
      <c r="E115" s="24">
        <f t="shared" ref="E115" si="143">SUM(E116,E123,E130)</f>
        <v>349</v>
      </c>
      <c r="F115" s="24">
        <f t="shared" ref="F115" si="144">SUM(F116,F123,F130)</f>
        <v>0</v>
      </c>
      <c r="G115" s="24">
        <f t="shared" ref="G115" si="145">SUM(G116,G123,G130)</f>
        <v>0</v>
      </c>
      <c r="H115" s="25">
        <f t="shared" ref="H115" si="146">SUM(H116,H123,H130)</f>
        <v>0</v>
      </c>
      <c r="I115" s="3">
        <f t="shared" si="77"/>
        <v>349</v>
      </c>
    </row>
    <row r="116" spans="1:9" hidden="1" x14ac:dyDescent="0.2">
      <c r="A116" s="31" t="s">
        <v>34</v>
      </c>
      <c r="B116" s="58" t="s">
        <v>35</v>
      </c>
      <c r="C116" s="24">
        <f>SUM(C120,C121,C122)</f>
        <v>0</v>
      </c>
      <c r="D116" s="24">
        <f t="shared" ref="D116:H116" si="147">SUM(D120,D121,D122)</f>
        <v>0</v>
      </c>
      <c r="E116" s="24">
        <f t="shared" si="147"/>
        <v>0</v>
      </c>
      <c r="F116" s="24">
        <f t="shared" si="147"/>
        <v>0</v>
      </c>
      <c r="G116" s="24">
        <f t="shared" si="147"/>
        <v>0</v>
      </c>
      <c r="H116" s="25">
        <f t="shared" si="147"/>
        <v>0</v>
      </c>
      <c r="I116" s="3">
        <f t="shared" si="77"/>
        <v>0</v>
      </c>
    </row>
    <row r="117" spans="1:9" hidden="1" x14ac:dyDescent="0.2">
      <c r="A117" s="32" t="s">
        <v>1</v>
      </c>
      <c r="B117" s="59"/>
      <c r="C117" s="24"/>
      <c r="D117" s="24"/>
      <c r="E117" s="24"/>
      <c r="F117" s="24"/>
      <c r="G117" s="24"/>
      <c r="H117" s="25"/>
      <c r="I117" s="3">
        <f t="shared" si="77"/>
        <v>0</v>
      </c>
    </row>
    <row r="118" spans="1:9" hidden="1" x14ac:dyDescent="0.2">
      <c r="A118" s="32" t="s">
        <v>36</v>
      </c>
      <c r="B118" s="59"/>
      <c r="C118" s="24">
        <f>C120+C121+C122-C119</f>
        <v>0</v>
      </c>
      <c r="D118" s="24">
        <f t="shared" ref="D118" si="148">D120+D121+D122-D119</f>
        <v>0</v>
      </c>
      <c r="E118" s="24">
        <f t="shared" ref="E118" si="149">E120+E121+E122-E119</f>
        <v>0</v>
      </c>
      <c r="F118" s="24">
        <f t="shared" ref="F118" si="150">F120+F121+F122-F119</f>
        <v>0</v>
      </c>
      <c r="G118" s="24">
        <f t="shared" ref="G118" si="151">G120+G121+G122-G119</f>
        <v>0</v>
      </c>
      <c r="H118" s="25">
        <f t="shared" ref="H118" si="152">H120+H121+H122-H119</f>
        <v>0</v>
      </c>
      <c r="I118" s="3">
        <f t="shared" si="77"/>
        <v>0</v>
      </c>
    </row>
    <row r="119" spans="1:9" hidden="1" x14ac:dyDescent="0.2">
      <c r="A119" s="32" t="s">
        <v>37</v>
      </c>
      <c r="B119" s="59"/>
      <c r="C119" s="24"/>
      <c r="D119" s="24"/>
      <c r="E119" s="24"/>
      <c r="F119" s="24"/>
      <c r="G119" s="24"/>
      <c r="H119" s="25"/>
      <c r="I119" s="3">
        <f t="shared" si="77"/>
        <v>0</v>
      </c>
    </row>
    <row r="120" spans="1:9" hidden="1" x14ac:dyDescent="0.2">
      <c r="A120" s="20" t="s">
        <v>38</v>
      </c>
      <c r="B120" s="60" t="s">
        <v>39</v>
      </c>
      <c r="C120" s="21"/>
      <c r="D120" s="21"/>
      <c r="E120" s="21">
        <f t="shared" ref="E120:E122" si="153">C120+D120</f>
        <v>0</v>
      </c>
      <c r="F120" s="21"/>
      <c r="G120" s="21"/>
      <c r="H120" s="22"/>
      <c r="I120" s="3">
        <f t="shared" si="77"/>
        <v>0</v>
      </c>
    </row>
    <row r="121" spans="1:9" hidden="1" x14ac:dyDescent="0.2">
      <c r="A121" s="20" t="s">
        <v>40</v>
      </c>
      <c r="B121" s="60" t="s">
        <v>41</v>
      </c>
      <c r="C121" s="21"/>
      <c r="D121" s="21"/>
      <c r="E121" s="21">
        <f t="shared" si="153"/>
        <v>0</v>
      </c>
      <c r="F121" s="21"/>
      <c r="G121" s="21"/>
      <c r="H121" s="22"/>
      <c r="I121" s="3">
        <f t="shared" si="77"/>
        <v>0</v>
      </c>
    </row>
    <row r="122" spans="1:9" hidden="1" x14ac:dyDescent="0.2">
      <c r="A122" s="20" t="s">
        <v>42</v>
      </c>
      <c r="B122" s="61" t="s">
        <v>43</v>
      </c>
      <c r="C122" s="21"/>
      <c r="D122" s="21"/>
      <c r="E122" s="21">
        <f t="shared" si="153"/>
        <v>0</v>
      </c>
      <c r="F122" s="21"/>
      <c r="G122" s="21"/>
      <c r="H122" s="22"/>
      <c r="I122" s="3">
        <f t="shared" si="77"/>
        <v>0</v>
      </c>
    </row>
    <row r="123" spans="1:9" x14ac:dyDescent="0.2">
      <c r="A123" s="31" t="s">
        <v>44</v>
      </c>
      <c r="B123" s="62" t="s">
        <v>45</v>
      </c>
      <c r="C123" s="24">
        <f>SUM(C127,C128,C129)</f>
        <v>349</v>
      </c>
      <c r="D123" s="24">
        <f t="shared" ref="D123:H123" si="154">SUM(D127,D128,D129)</f>
        <v>0</v>
      </c>
      <c r="E123" s="24">
        <f t="shared" si="154"/>
        <v>349</v>
      </c>
      <c r="F123" s="24">
        <f t="shared" si="154"/>
        <v>0</v>
      </c>
      <c r="G123" s="24">
        <f t="shared" si="154"/>
        <v>0</v>
      </c>
      <c r="H123" s="25">
        <f t="shared" si="154"/>
        <v>0</v>
      </c>
      <c r="I123" s="3">
        <f t="shared" si="77"/>
        <v>349</v>
      </c>
    </row>
    <row r="124" spans="1:9" hidden="1" x14ac:dyDescent="0.2">
      <c r="A124" s="82" t="s">
        <v>1</v>
      </c>
      <c r="B124" s="62"/>
      <c r="C124" s="24"/>
      <c r="D124" s="24"/>
      <c r="E124" s="24"/>
      <c r="F124" s="24"/>
      <c r="G124" s="24"/>
      <c r="H124" s="25"/>
      <c r="I124" s="3">
        <f t="shared" si="77"/>
        <v>0</v>
      </c>
    </row>
    <row r="125" spans="1:9" x14ac:dyDescent="0.2">
      <c r="A125" s="32" t="s">
        <v>36</v>
      </c>
      <c r="B125" s="59"/>
      <c r="C125" s="24">
        <f>C127+C128+C129-C126</f>
        <v>175</v>
      </c>
      <c r="D125" s="24">
        <f t="shared" ref="D125" si="155">D127+D128+D129-D126</f>
        <v>0</v>
      </c>
      <c r="E125" s="24">
        <f t="shared" ref="E125" si="156">E127+E128+E129-E126</f>
        <v>175</v>
      </c>
      <c r="F125" s="24">
        <f t="shared" ref="F125" si="157">F127+F128+F129-F126</f>
        <v>0</v>
      </c>
      <c r="G125" s="24">
        <f t="shared" ref="G125" si="158">G127+G128+G129-G126</f>
        <v>0</v>
      </c>
      <c r="H125" s="25">
        <f t="shared" ref="H125" si="159">H127+H128+H129-H126</f>
        <v>0</v>
      </c>
      <c r="I125" s="3">
        <f t="shared" si="77"/>
        <v>175</v>
      </c>
    </row>
    <row r="126" spans="1:9" x14ac:dyDescent="0.2">
      <c r="A126" s="32" t="s">
        <v>37</v>
      </c>
      <c r="B126" s="59"/>
      <c r="C126" s="24">
        <v>174</v>
      </c>
      <c r="D126" s="24"/>
      <c r="E126" s="24">
        <f t="shared" ref="E126:E129" si="160">C126+D126</f>
        <v>174</v>
      </c>
      <c r="F126" s="24"/>
      <c r="G126" s="24"/>
      <c r="H126" s="25"/>
      <c r="I126" s="3">
        <f t="shared" si="77"/>
        <v>174</v>
      </c>
    </row>
    <row r="127" spans="1:9" x14ac:dyDescent="0.2">
      <c r="A127" s="20" t="s">
        <v>38</v>
      </c>
      <c r="B127" s="61" t="s">
        <v>46</v>
      </c>
      <c r="C127" s="21">
        <f>7+45</f>
        <v>52</v>
      </c>
      <c r="D127" s="21"/>
      <c r="E127" s="21">
        <f t="shared" si="160"/>
        <v>52</v>
      </c>
      <c r="F127" s="21"/>
      <c r="G127" s="21"/>
      <c r="H127" s="22"/>
      <c r="I127" s="3">
        <f t="shared" si="77"/>
        <v>52</v>
      </c>
    </row>
    <row r="128" spans="1:9" x14ac:dyDescent="0.2">
      <c r="A128" s="20" t="s">
        <v>40</v>
      </c>
      <c r="B128" s="61" t="s">
        <v>47</v>
      </c>
      <c r="C128" s="21">
        <v>297</v>
      </c>
      <c r="D128" s="21"/>
      <c r="E128" s="21">
        <f t="shared" si="160"/>
        <v>297</v>
      </c>
      <c r="F128" s="21"/>
      <c r="G128" s="21"/>
      <c r="H128" s="22"/>
      <c r="I128" s="3">
        <f t="shared" si="77"/>
        <v>297</v>
      </c>
    </row>
    <row r="129" spans="1:9" hidden="1" x14ac:dyDescent="0.2">
      <c r="A129" s="20" t="s">
        <v>42</v>
      </c>
      <c r="B129" s="61" t="s">
        <v>48</v>
      </c>
      <c r="C129" s="21"/>
      <c r="D129" s="21"/>
      <c r="E129" s="21">
        <f t="shared" si="160"/>
        <v>0</v>
      </c>
      <c r="F129" s="21"/>
      <c r="G129" s="21"/>
      <c r="H129" s="22"/>
      <c r="I129" s="3">
        <f t="shared" si="77"/>
        <v>0</v>
      </c>
    </row>
    <row r="130" spans="1:9" hidden="1" x14ac:dyDescent="0.2">
      <c r="A130" s="31" t="s">
        <v>49</v>
      </c>
      <c r="B130" s="63" t="s">
        <v>50</v>
      </c>
      <c r="C130" s="24">
        <f>SUM(C134,C135,C136)</f>
        <v>0</v>
      </c>
      <c r="D130" s="24">
        <f t="shared" ref="D130:H130" si="161">SUM(D134,D135,D136)</f>
        <v>0</v>
      </c>
      <c r="E130" s="24">
        <f t="shared" si="161"/>
        <v>0</v>
      </c>
      <c r="F130" s="24">
        <f t="shared" si="161"/>
        <v>0</v>
      </c>
      <c r="G130" s="24">
        <f t="shared" si="161"/>
        <v>0</v>
      </c>
      <c r="H130" s="25">
        <f t="shared" si="161"/>
        <v>0</v>
      </c>
      <c r="I130" s="3">
        <f t="shared" si="77"/>
        <v>0</v>
      </c>
    </row>
    <row r="131" spans="1:9" hidden="1" x14ac:dyDescent="0.2">
      <c r="A131" s="82" t="s">
        <v>1</v>
      </c>
      <c r="B131" s="63"/>
      <c r="C131" s="24"/>
      <c r="D131" s="24"/>
      <c r="E131" s="24"/>
      <c r="F131" s="24"/>
      <c r="G131" s="24"/>
      <c r="H131" s="25"/>
      <c r="I131" s="3">
        <f t="shared" si="77"/>
        <v>0</v>
      </c>
    </row>
    <row r="132" spans="1:9" hidden="1" x14ac:dyDescent="0.2">
      <c r="A132" s="32" t="s">
        <v>36</v>
      </c>
      <c r="B132" s="59"/>
      <c r="C132" s="24">
        <f>C134+C135+C136-C133</f>
        <v>0</v>
      </c>
      <c r="D132" s="24">
        <f t="shared" ref="D132" si="162">D134+D135+D136-D133</f>
        <v>0</v>
      </c>
      <c r="E132" s="24">
        <f t="shared" ref="E132" si="163">E134+E135+E136-E133</f>
        <v>0</v>
      </c>
      <c r="F132" s="24">
        <f t="shared" ref="F132" si="164">F134+F135+F136-F133</f>
        <v>0</v>
      </c>
      <c r="G132" s="24">
        <f t="shared" ref="G132" si="165">G134+G135+G136-G133</f>
        <v>0</v>
      </c>
      <c r="H132" s="25">
        <f t="shared" ref="H132" si="166">H134+H135+H136-H133</f>
        <v>0</v>
      </c>
      <c r="I132" s="3">
        <f t="shared" si="77"/>
        <v>0</v>
      </c>
    </row>
    <row r="133" spans="1:9" hidden="1" x14ac:dyDescent="0.2">
      <c r="A133" s="32" t="s">
        <v>37</v>
      </c>
      <c r="B133" s="59"/>
      <c r="C133" s="24"/>
      <c r="D133" s="24"/>
      <c r="E133" s="24"/>
      <c r="F133" s="24"/>
      <c r="G133" s="24"/>
      <c r="H133" s="25"/>
      <c r="I133" s="3">
        <f t="shared" si="77"/>
        <v>0</v>
      </c>
    </row>
    <row r="134" spans="1:9" hidden="1" x14ac:dyDescent="0.2">
      <c r="A134" s="20" t="s">
        <v>38</v>
      </c>
      <c r="B134" s="61" t="s">
        <v>51</v>
      </c>
      <c r="C134" s="21"/>
      <c r="D134" s="21"/>
      <c r="E134" s="21">
        <f t="shared" ref="E134:E136" si="167">C134+D134</f>
        <v>0</v>
      </c>
      <c r="F134" s="21"/>
      <c r="G134" s="21"/>
      <c r="H134" s="22"/>
      <c r="I134" s="3">
        <f t="shared" si="77"/>
        <v>0</v>
      </c>
    </row>
    <row r="135" spans="1:9" hidden="1" x14ac:dyDescent="0.2">
      <c r="A135" s="20" t="s">
        <v>40</v>
      </c>
      <c r="B135" s="61" t="s">
        <v>52</v>
      </c>
      <c r="C135" s="21"/>
      <c r="D135" s="21"/>
      <c r="E135" s="21">
        <f t="shared" si="167"/>
        <v>0</v>
      </c>
      <c r="F135" s="21"/>
      <c r="G135" s="21"/>
      <c r="H135" s="22"/>
      <c r="I135" s="3">
        <f t="shared" si="77"/>
        <v>0</v>
      </c>
    </row>
    <row r="136" spans="1:9" hidden="1" x14ac:dyDescent="0.2">
      <c r="A136" s="20" t="s">
        <v>42</v>
      </c>
      <c r="B136" s="61" t="s">
        <v>53</v>
      </c>
      <c r="C136" s="21"/>
      <c r="D136" s="21"/>
      <c r="E136" s="21">
        <f t="shared" si="167"/>
        <v>0</v>
      </c>
      <c r="F136" s="21"/>
      <c r="G136" s="21"/>
      <c r="H136" s="22"/>
      <c r="I136" s="3">
        <f t="shared" si="77"/>
        <v>0</v>
      </c>
    </row>
    <row r="137" spans="1:9" hidden="1" x14ac:dyDescent="0.2">
      <c r="A137" s="83"/>
      <c r="B137" s="95"/>
      <c r="C137" s="21"/>
      <c r="D137" s="21"/>
      <c r="E137" s="21"/>
      <c r="F137" s="21"/>
      <c r="G137" s="21"/>
      <c r="H137" s="22"/>
      <c r="I137" s="3">
        <f t="shared" si="77"/>
        <v>0</v>
      </c>
    </row>
    <row r="138" spans="1:9" hidden="1" x14ac:dyDescent="0.2">
      <c r="A138" s="26" t="s">
        <v>54</v>
      </c>
      <c r="B138" s="63" t="s">
        <v>55</v>
      </c>
      <c r="C138" s="24"/>
      <c r="D138" s="24"/>
      <c r="E138" s="24">
        <f>C138+D138</f>
        <v>0</v>
      </c>
      <c r="F138" s="24"/>
      <c r="G138" s="24"/>
      <c r="H138" s="25"/>
      <c r="I138" s="3">
        <f t="shared" si="77"/>
        <v>0</v>
      </c>
    </row>
    <row r="139" spans="1:9" hidden="1" x14ac:dyDescent="0.2">
      <c r="A139" s="83"/>
      <c r="B139" s="95"/>
      <c r="C139" s="21"/>
      <c r="D139" s="21"/>
      <c r="E139" s="21"/>
      <c r="F139" s="21"/>
      <c r="G139" s="21"/>
      <c r="H139" s="22"/>
      <c r="I139" s="3">
        <f t="shared" si="77"/>
        <v>0</v>
      </c>
    </row>
    <row r="140" spans="1:9" hidden="1" x14ac:dyDescent="0.2">
      <c r="A140" s="26" t="s">
        <v>56</v>
      </c>
      <c r="B140" s="63"/>
      <c r="C140" s="24">
        <f t="shared" ref="C140:H140" si="168">C93-C111</f>
        <v>0</v>
      </c>
      <c r="D140" s="24">
        <f t="shared" si="168"/>
        <v>0</v>
      </c>
      <c r="E140" s="24">
        <f t="shared" si="168"/>
        <v>0</v>
      </c>
      <c r="F140" s="24">
        <f t="shared" si="168"/>
        <v>0</v>
      </c>
      <c r="G140" s="24">
        <f t="shared" si="168"/>
        <v>0</v>
      </c>
      <c r="H140" s="25">
        <f t="shared" si="168"/>
        <v>0</v>
      </c>
      <c r="I140" s="3">
        <f t="shared" si="77"/>
        <v>0</v>
      </c>
    </row>
    <row r="141" spans="1:9" hidden="1" x14ac:dyDescent="0.2">
      <c r="A141" s="81"/>
      <c r="B141" s="95"/>
      <c r="C141" s="21"/>
      <c r="D141" s="21"/>
      <c r="E141" s="21"/>
      <c r="F141" s="21"/>
      <c r="G141" s="21"/>
      <c r="H141" s="22"/>
      <c r="I141" s="3">
        <f t="shared" si="77"/>
        <v>0</v>
      </c>
    </row>
    <row r="142" spans="1:9" s="6" customFormat="1" x14ac:dyDescent="0.2">
      <c r="A142" s="28" t="s">
        <v>62</v>
      </c>
      <c r="B142" s="54" t="s">
        <v>2</v>
      </c>
      <c r="C142" s="29">
        <f t="shared" ref="C142:H142" si="169">SUM(C172,C220,C269)</f>
        <v>32297</v>
      </c>
      <c r="D142" s="29">
        <f t="shared" si="169"/>
        <v>0</v>
      </c>
      <c r="E142" s="29">
        <f t="shared" si="169"/>
        <v>32297</v>
      </c>
      <c r="F142" s="29">
        <f t="shared" si="169"/>
        <v>80251</v>
      </c>
      <c r="G142" s="29">
        <f t="shared" si="169"/>
        <v>0</v>
      </c>
      <c r="H142" s="30">
        <f t="shared" si="169"/>
        <v>0</v>
      </c>
      <c r="I142" s="19">
        <f t="shared" ref="I142:I205" si="170">SUM(E142:H142)</f>
        <v>112548</v>
      </c>
    </row>
    <row r="143" spans="1:9" x14ac:dyDescent="0.2">
      <c r="A143" s="33" t="s">
        <v>80</v>
      </c>
      <c r="B143" s="64"/>
      <c r="C143" s="34">
        <f>SUM(C144,C147,C170)</f>
        <v>32297</v>
      </c>
      <c r="D143" s="34">
        <f t="shared" ref="D143" si="171">SUM(D144,D147,D170)</f>
        <v>0</v>
      </c>
      <c r="E143" s="34">
        <f t="shared" ref="E143" si="172">SUM(E144,E147,E170)</f>
        <v>32297</v>
      </c>
      <c r="F143" s="34">
        <f t="shared" ref="F143" si="173">SUM(F144,F147,F170)</f>
        <v>80251</v>
      </c>
      <c r="G143" s="34">
        <f t="shared" ref="G143" si="174">SUM(G144,G147,G170)</f>
        <v>0</v>
      </c>
      <c r="H143" s="35">
        <f t="shared" ref="H143" si="175">SUM(H144,H147,H170)</f>
        <v>0</v>
      </c>
      <c r="I143" s="3">
        <f t="shared" si="170"/>
        <v>112548</v>
      </c>
    </row>
    <row r="144" spans="1:9" x14ac:dyDescent="0.2">
      <c r="A144" s="31" t="s">
        <v>30</v>
      </c>
      <c r="B144" s="55">
        <v>20</v>
      </c>
      <c r="C144" s="24">
        <f>SUM(C145)</f>
        <v>4</v>
      </c>
      <c r="D144" s="24">
        <f t="shared" ref="D144" si="176">SUM(D145)</f>
        <v>0</v>
      </c>
      <c r="E144" s="24">
        <f t="shared" ref="E144" si="177">SUM(E145)</f>
        <v>4</v>
      </c>
      <c r="F144" s="24">
        <f t="shared" ref="F144" si="178">SUM(F145)</f>
        <v>0</v>
      </c>
      <c r="G144" s="24">
        <f t="shared" ref="G144" si="179">SUM(G145)</f>
        <v>0</v>
      </c>
      <c r="H144" s="25">
        <f t="shared" ref="H144" si="180">SUM(H145)</f>
        <v>0</v>
      </c>
      <c r="I144" s="3">
        <f t="shared" si="170"/>
        <v>4</v>
      </c>
    </row>
    <row r="145" spans="1:9" x14ac:dyDescent="0.2">
      <c r="A145" s="27" t="s">
        <v>31</v>
      </c>
      <c r="B145" s="56" t="s">
        <v>32</v>
      </c>
      <c r="C145" s="21">
        <f>SUM(C192,C240,C289)</f>
        <v>4</v>
      </c>
      <c r="D145" s="21">
        <f>SUM(D192,D240,D289)</f>
        <v>0</v>
      </c>
      <c r="E145" s="21">
        <f>C145+D145</f>
        <v>4</v>
      </c>
      <c r="F145" s="21">
        <f>SUM(F192,F240,F289)</f>
        <v>0</v>
      </c>
      <c r="G145" s="21">
        <f>SUM(G192,G240,G289)</f>
        <v>0</v>
      </c>
      <c r="H145" s="22">
        <f>SUM(H192,H240,H289)</f>
        <v>0</v>
      </c>
      <c r="I145" s="3">
        <f t="shared" si="170"/>
        <v>4</v>
      </c>
    </row>
    <row r="146" spans="1:9" hidden="1" x14ac:dyDescent="0.2">
      <c r="A146" s="27"/>
      <c r="B146" s="51"/>
      <c r="C146" s="21"/>
      <c r="D146" s="21"/>
      <c r="E146" s="21"/>
      <c r="F146" s="21"/>
      <c r="G146" s="21"/>
      <c r="H146" s="22"/>
      <c r="I146" s="3">
        <f t="shared" si="170"/>
        <v>0</v>
      </c>
    </row>
    <row r="147" spans="1:9" ht="25.5" x14ac:dyDescent="0.2">
      <c r="A147" s="31" t="s">
        <v>33</v>
      </c>
      <c r="B147" s="57">
        <v>58</v>
      </c>
      <c r="C147" s="24">
        <f>SUM(C148,C155,C162)</f>
        <v>32293</v>
      </c>
      <c r="D147" s="24">
        <f t="shared" ref="D147" si="181">SUM(D148,D155,D162)</f>
        <v>0</v>
      </c>
      <c r="E147" s="24">
        <f t="shared" ref="E147" si="182">SUM(E148,E155,E162)</f>
        <v>32293</v>
      </c>
      <c r="F147" s="24">
        <f t="shared" ref="F147" si="183">SUM(F148,F155,F162)</f>
        <v>80251</v>
      </c>
      <c r="G147" s="24">
        <f t="shared" ref="G147" si="184">SUM(G148,G155,G162)</f>
        <v>0</v>
      </c>
      <c r="H147" s="25">
        <f t="shared" ref="H147" si="185">SUM(H148,H155,H162)</f>
        <v>0</v>
      </c>
      <c r="I147" s="3">
        <f t="shared" si="170"/>
        <v>112544</v>
      </c>
    </row>
    <row r="148" spans="1:9" x14ac:dyDescent="0.2">
      <c r="A148" s="31" t="s">
        <v>34</v>
      </c>
      <c r="B148" s="58" t="s">
        <v>35</v>
      </c>
      <c r="C148" s="24">
        <f>SUM(C152,C153,C154)</f>
        <v>32293</v>
      </c>
      <c r="D148" s="24">
        <f t="shared" ref="D148:H148" si="186">SUM(D152,D153,D154)</f>
        <v>0</v>
      </c>
      <c r="E148" s="24">
        <f t="shared" si="186"/>
        <v>32293</v>
      </c>
      <c r="F148" s="24">
        <f t="shared" si="186"/>
        <v>80251</v>
      </c>
      <c r="G148" s="24">
        <f t="shared" si="186"/>
        <v>0</v>
      </c>
      <c r="H148" s="25">
        <f t="shared" si="186"/>
        <v>0</v>
      </c>
      <c r="I148" s="3">
        <f t="shared" si="170"/>
        <v>112544</v>
      </c>
    </row>
    <row r="149" spans="1:9" hidden="1" x14ac:dyDescent="0.2">
      <c r="A149" s="32" t="s">
        <v>1</v>
      </c>
      <c r="B149" s="59"/>
      <c r="C149" s="24"/>
      <c r="D149" s="24"/>
      <c r="E149" s="24"/>
      <c r="F149" s="24"/>
      <c r="G149" s="24"/>
      <c r="H149" s="25"/>
      <c r="I149" s="3">
        <f t="shared" si="170"/>
        <v>0</v>
      </c>
    </row>
    <row r="150" spans="1:9" x14ac:dyDescent="0.2">
      <c r="A150" s="32" t="s">
        <v>36</v>
      </c>
      <c r="B150" s="59"/>
      <c r="C150" s="24">
        <f>C152+C153+C154-C151</f>
        <v>189</v>
      </c>
      <c r="D150" s="24">
        <f t="shared" ref="D150" si="187">D152+D153+D154-D151</f>
        <v>0</v>
      </c>
      <c r="E150" s="24">
        <f t="shared" ref="E150" si="188">E152+E153+E154-E151</f>
        <v>189</v>
      </c>
      <c r="F150" s="24">
        <f t="shared" ref="F150" si="189">F152+F153+F154-F151</f>
        <v>0</v>
      </c>
      <c r="G150" s="24">
        <f t="shared" ref="G150" si="190">G152+G153+G154-G151</f>
        <v>0</v>
      </c>
      <c r="H150" s="25">
        <f t="shared" ref="H150" si="191">H152+H153+H154-H151</f>
        <v>0</v>
      </c>
      <c r="I150" s="3">
        <f t="shared" si="170"/>
        <v>189</v>
      </c>
    </row>
    <row r="151" spans="1:9" x14ac:dyDescent="0.2">
      <c r="A151" s="32" t="s">
        <v>37</v>
      </c>
      <c r="B151" s="59"/>
      <c r="C151" s="24">
        <f t="shared" ref="C151:H151" si="192">SUM(C198,C246,C295)</f>
        <v>32104</v>
      </c>
      <c r="D151" s="24">
        <f t="shared" si="192"/>
        <v>0</v>
      </c>
      <c r="E151" s="24">
        <f t="shared" si="192"/>
        <v>32104</v>
      </c>
      <c r="F151" s="24">
        <f t="shared" si="192"/>
        <v>80251</v>
      </c>
      <c r="G151" s="24">
        <f t="shared" si="192"/>
        <v>0</v>
      </c>
      <c r="H151" s="25">
        <f t="shared" si="192"/>
        <v>0</v>
      </c>
      <c r="I151" s="3">
        <f t="shared" si="170"/>
        <v>112355</v>
      </c>
    </row>
    <row r="152" spans="1:9" x14ac:dyDescent="0.2">
      <c r="A152" s="20" t="s">
        <v>38</v>
      </c>
      <c r="B152" s="60" t="s">
        <v>39</v>
      </c>
      <c r="C152" s="21">
        <f t="shared" ref="C152:D154" si="193">SUM(C199,C247,C296)</f>
        <v>16851</v>
      </c>
      <c r="D152" s="21">
        <f t="shared" si="193"/>
        <v>0</v>
      </c>
      <c r="E152" s="21">
        <f t="shared" ref="E152:E154" si="194">C152+D152</f>
        <v>16851</v>
      </c>
      <c r="F152" s="21">
        <f t="shared" ref="F152:H154" si="195">SUM(F199,F247,F296)</f>
        <v>42700.3</v>
      </c>
      <c r="G152" s="21">
        <f t="shared" si="195"/>
        <v>0</v>
      </c>
      <c r="H152" s="22">
        <f t="shared" si="195"/>
        <v>0</v>
      </c>
      <c r="I152" s="3">
        <f t="shared" si="170"/>
        <v>59551.3</v>
      </c>
    </row>
    <row r="153" spans="1:9" x14ac:dyDescent="0.2">
      <c r="A153" s="20" t="s">
        <v>40</v>
      </c>
      <c r="B153" s="60" t="s">
        <v>41</v>
      </c>
      <c r="C153" s="21">
        <f t="shared" si="193"/>
        <v>15342</v>
      </c>
      <c r="D153" s="21">
        <f t="shared" si="193"/>
        <v>0</v>
      </c>
      <c r="E153" s="21">
        <f t="shared" si="194"/>
        <v>15342</v>
      </c>
      <c r="F153" s="21">
        <f t="shared" si="195"/>
        <v>32640.7</v>
      </c>
      <c r="G153" s="21">
        <f t="shared" si="195"/>
        <v>0</v>
      </c>
      <c r="H153" s="22">
        <f t="shared" si="195"/>
        <v>0</v>
      </c>
      <c r="I153" s="3">
        <f t="shared" si="170"/>
        <v>47982.7</v>
      </c>
    </row>
    <row r="154" spans="1:9" x14ac:dyDescent="0.2">
      <c r="A154" s="20" t="s">
        <v>42</v>
      </c>
      <c r="B154" s="61" t="s">
        <v>43</v>
      </c>
      <c r="C154" s="21">
        <f t="shared" si="193"/>
        <v>100</v>
      </c>
      <c r="D154" s="21">
        <f t="shared" si="193"/>
        <v>0</v>
      </c>
      <c r="E154" s="21">
        <f t="shared" si="194"/>
        <v>100</v>
      </c>
      <c r="F154" s="21">
        <f t="shared" si="195"/>
        <v>4910</v>
      </c>
      <c r="G154" s="21">
        <f t="shared" si="195"/>
        <v>0</v>
      </c>
      <c r="H154" s="22">
        <f t="shared" si="195"/>
        <v>0</v>
      </c>
      <c r="I154" s="3">
        <f t="shared" si="170"/>
        <v>5010</v>
      </c>
    </row>
    <row r="155" spans="1:9" hidden="1" x14ac:dyDescent="0.2">
      <c r="A155" s="31" t="s">
        <v>44</v>
      </c>
      <c r="B155" s="62" t="s">
        <v>45</v>
      </c>
      <c r="C155" s="24">
        <f>SUM(C159,C160,C161)</f>
        <v>0</v>
      </c>
      <c r="D155" s="24">
        <f t="shared" ref="D155:H155" si="196">SUM(D159,D160,D161)</f>
        <v>0</v>
      </c>
      <c r="E155" s="24">
        <f t="shared" si="196"/>
        <v>0</v>
      </c>
      <c r="F155" s="24">
        <f t="shared" si="196"/>
        <v>0</v>
      </c>
      <c r="G155" s="24">
        <f t="shared" si="196"/>
        <v>0</v>
      </c>
      <c r="H155" s="25">
        <f t="shared" si="196"/>
        <v>0</v>
      </c>
      <c r="I155" s="3">
        <f t="shared" si="170"/>
        <v>0</v>
      </c>
    </row>
    <row r="156" spans="1:9" hidden="1" x14ac:dyDescent="0.2">
      <c r="A156" s="82" t="s">
        <v>1</v>
      </c>
      <c r="B156" s="62"/>
      <c r="C156" s="24"/>
      <c r="D156" s="24"/>
      <c r="E156" s="24"/>
      <c r="F156" s="24"/>
      <c r="G156" s="24"/>
      <c r="H156" s="25"/>
      <c r="I156" s="3">
        <f t="shared" si="170"/>
        <v>0</v>
      </c>
    </row>
    <row r="157" spans="1:9" hidden="1" x14ac:dyDescent="0.2">
      <c r="A157" s="32" t="s">
        <v>36</v>
      </c>
      <c r="B157" s="59"/>
      <c r="C157" s="24">
        <f>C159+C160+C161-C158</f>
        <v>0</v>
      </c>
      <c r="D157" s="24">
        <f t="shared" ref="D157" si="197">D159+D160+D161-D158</f>
        <v>0</v>
      </c>
      <c r="E157" s="24">
        <f t="shared" ref="E157" si="198">E159+E160+E161-E158</f>
        <v>0</v>
      </c>
      <c r="F157" s="24">
        <f t="shared" ref="F157" si="199">F159+F160+F161-F158</f>
        <v>0</v>
      </c>
      <c r="G157" s="24">
        <f t="shared" ref="G157" si="200">G159+G160+G161-G158</f>
        <v>0</v>
      </c>
      <c r="H157" s="25">
        <f t="shared" ref="H157" si="201">H159+H160+H161-H158</f>
        <v>0</v>
      </c>
      <c r="I157" s="3">
        <f t="shared" si="170"/>
        <v>0</v>
      </c>
    </row>
    <row r="158" spans="1:9" hidden="1" x14ac:dyDescent="0.2">
      <c r="A158" s="32" t="s">
        <v>37</v>
      </c>
      <c r="B158" s="59"/>
      <c r="C158" s="24">
        <f t="shared" ref="C158:H158" si="202">SUM(C205,C253,C302)</f>
        <v>0</v>
      </c>
      <c r="D158" s="24">
        <f t="shared" si="202"/>
        <v>0</v>
      </c>
      <c r="E158" s="24">
        <f t="shared" si="202"/>
        <v>0</v>
      </c>
      <c r="F158" s="24">
        <f t="shared" si="202"/>
        <v>0</v>
      </c>
      <c r="G158" s="24">
        <f t="shared" si="202"/>
        <v>0</v>
      </c>
      <c r="H158" s="25">
        <f t="shared" si="202"/>
        <v>0</v>
      </c>
      <c r="I158" s="3">
        <f t="shared" si="170"/>
        <v>0</v>
      </c>
    </row>
    <row r="159" spans="1:9" hidden="1" x14ac:dyDescent="0.2">
      <c r="A159" s="20" t="s">
        <v>38</v>
      </c>
      <c r="B159" s="61" t="s">
        <v>46</v>
      </c>
      <c r="C159" s="21">
        <f t="shared" ref="C159:D161" si="203">SUM(C206,C254,C303)</f>
        <v>0</v>
      </c>
      <c r="D159" s="21">
        <f t="shared" si="203"/>
        <v>0</v>
      </c>
      <c r="E159" s="21">
        <f t="shared" ref="E159:E161" si="204">C159+D159</f>
        <v>0</v>
      </c>
      <c r="F159" s="21">
        <f t="shared" ref="F159:H161" si="205">SUM(F206,F254,F303)</f>
        <v>0</v>
      </c>
      <c r="G159" s="21">
        <f t="shared" si="205"/>
        <v>0</v>
      </c>
      <c r="H159" s="22">
        <f t="shared" si="205"/>
        <v>0</v>
      </c>
      <c r="I159" s="3">
        <f t="shared" si="170"/>
        <v>0</v>
      </c>
    </row>
    <row r="160" spans="1:9" hidden="1" x14ac:dyDescent="0.2">
      <c r="A160" s="20" t="s">
        <v>40</v>
      </c>
      <c r="B160" s="61" t="s">
        <v>47</v>
      </c>
      <c r="C160" s="21">
        <f t="shared" si="203"/>
        <v>0</v>
      </c>
      <c r="D160" s="21">
        <f t="shared" si="203"/>
        <v>0</v>
      </c>
      <c r="E160" s="21">
        <f t="shared" si="204"/>
        <v>0</v>
      </c>
      <c r="F160" s="21">
        <f t="shared" si="205"/>
        <v>0</v>
      </c>
      <c r="G160" s="21">
        <f t="shared" si="205"/>
        <v>0</v>
      </c>
      <c r="H160" s="22">
        <f t="shared" si="205"/>
        <v>0</v>
      </c>
      <c r="I160" s="3">
        <f t="shared" si="170"/>
        <v>0</v>
      </c>
    </row>
    <row r="161" spans="1:12" hidden="1" x14ac:dyDescent="0.2">
      <c r="A161" s="20" t="s">
        <v>42</v>
      </c>
      <c r="B161" s="61" t="s">
        <v>48</v>
      </c>
      <c r="C161" s="21">
        <f t="shared" si="203"/>
        <v>0</v>
      </c>
      <c r="D161" s="21">
        <f t="shared" si="203"/>
        <v>0</v>
      </c>
      <c r="E161" s="21">
        <f t="shared" si="204"/>
        <v>0</v>
      </c>
      <c r="F161" s="21">
        <f t="shared" si="205"/>
        <v>0</v>
      </c>
      <c r="G161" s="21">
        <f t="shared" si="205"/>
        <v>0</v>
      </c>
      <c r="H161" s="22">
        <f t="shared" si="205"/>
        <v>0</v>
      </c>
      <c r="I161" s="3">
        <f t="shared" si="170"/>
        <v>0</v>
      </c>
    </row>
    <row r="162" spans="1:12" hidden="1" x14ac:dyDescent="0.2">
      <c r="A162" s="31" t="s">
        <v>49</v>
      </c>
      <c r="B162" s="63" t="s">
        <v>50</v>
      </c>
      <c r="C162" s="24">
        <f>SUM(C166,C167,C168)</f>
        <v>0</v>
      </c>
      <c r="D162" s="24">
        <f t="shared" ref="D162:H162" si="206">SUM(D166,D167,D168)</f>
        <v>0</v>
      </c>
      <c r="E162" s="24">
        <f t="shared" si="206"/>
        <v>0</v>
      </c>
      <c r="F162" s="24">
        <f t="shared" si="206"/>
        <v>0</v>
      </c>
      <c r="G162" s="24">
        <f t="shared" si="206"/>
        <v>0</v>
      </c>
      <c r="H162" s="25">
        <f t="shared" si="206"/>
        <v>0</v>
      </c>
      <c r="I162" s="3">
        <f t="shared" si="170"/>
        <v>0</v>
      </c>
    </row>
    <row r="163" spans="1:12" hidden="1" x14ac:dyDescent="0.2">
      <c r="A163" s="82" t="s">
        <v>1</v>
      </c>
      <c r="B163" s="63"/>
      <c r="C163" s="24"/>
      <c r="D163" s="24"/>
      <c r="E163" s="24"/>
      <c r="F163" s="24"/>
      <c r="G163" s="24"/>
      <c r="H163" s="25"/>
      <c r="I163" s="3">
        <f t="shared" si="170"/>
        <v>0</v>
      </c>
    </row>
    <row r="164" spans="1:12" hidden="1" x14ac:dyDescent="0.2">
      <c r="A164" s="32" t="s">
        <v>36</v>
      </c>
      <c r="B164" s="59"/>
      <c r="C164" s="24">
        <f>C166+C167+C168-C165</f>
        <v>0</v>
      </c>
      <c r="D164" s="24">
        <f t="shared" ref="D164" si="207">D166+D167+D168-D165</f>
        <v>0</v>
      </c>
      <c r="E164" s="24">
        <f t="shared" ref="E164" si="208">E166+E167+E168-E165</f>
        <v>0</v>
      </c>
      <c r="F164" s="24">
        <f t="shared" ref="F164" si="209">F166+F167+F168-F165</f>
        <v>0</v>
      </c>
      <c r="G164" s="24">
        <f t="shared" ref="G164" si="210">G166+G167+G168-G165</f>
        <v>0</v>
      </c>
      <c r="H164" s="25">
        <f t="shared" ref="H164" si="211">H166+H167+H168-H165</f>
        <v>0</v>
      </c>
      <c r="I164" s="3">
        <f t="shared" si="170"/>
        <v>0</v>
      </c>
    </row>
    <row r="165" spans="1:12" hidden="1" x14ac:dyDescent="0.2">
      <c r="A165" s="32" t="s">
        <v>37</v>
      </c>
      <c r="B165" s="59"/>
      <c r="C165" s="24">
        <f t="shared" ref="C165:H165" si="212">SUM(C212,C260,C309)</f>
        <v>0</v>
      </c>
      <c r="D165" s="24">
        <f t="shared" si="212"/>
        <v>0</v>
      </c>
      <c r="E165" s="24">
        <f t="shared" si="212"/>
        <v>0</v>
      </c>
      <c r="F165" s="24">
        <f t="shared" si="212"/>
        <v>0</v>
      </c>
      <c r="G165" s="24">
        <f t="shared" si="212"/>
        <v>0</v>
      </c>
      <c r="H165" s="25">
        <f t="shared" si="212"/>
        <v>0</v>
      </c>
      <c r="I165" s="3">
        <f t="shared" si="170"/>
        <v>0</v>
      </c>
    </row>
    <row r="166" spans="1:12" hidden="1" x14ac:dyDescent="0.2">
      <c r="A166" s="20" t="s">
        <v>38</v>
      </c>
      <c r="B166" s="61" t="s">
        <v>51</v>
      </c>
      <c r="C166" s="21">
        <f t="shared" ref="C166:D168" si="213">SUM(C213,C261,C310)</f>
        <v>0</v>
      </c>
      <c r="D166" s="21">
        <f t="shared" si="213"/>
        <v>0</v>
      </c>
      <c r="E166" s="21">
        <f t="shared" ref="E166:E168" si="214">C166+D166</f>
        <v>0</v>
      </c>
      <c r="F166" s="21">
        <f t="shared" ref="F166:H168" si="215">SUM(F213,F261,F310)</f>
        <v>0</v>
      </c>
      <c r="G166" s="21">
        <f t="shared" si="215"/>
        <v>0</v>
      </c>
      <c r="H166" s="22">
        <f t="shared" si="215"/>
        <v>0</v>
      </c>
      <c r="I166" s="3">
        <f t="shared" si="170"/>
        <v>0</v>
      </c>
    </row>
    <row r="167" spans="1:12" hidden="1" x14ac:dyDescent="0.2">
      <c r="A167" s="20" t="s">
        <v>40</v>
      </c>
      <c r="B167" s="61" t="s">
        <v>52</v>
      </c>
      <c r="C167" s="21">
        <f t="shared" si="213"/>
        <v>0</v>
      </c>
      <c r="D167" s="21">
        <f t="shared" si="213"/>
        <v>0</v>
      </c>
      <c r="E167" s="21">
        <f t="shared" si="214"/>
        <v>0</v>
      </c>
      <c r="F167" s="21">
        <f t="shared" si="215"/>
        <v>0</v>
      </c>
      <c r="G167" s="21">
        <f t="shared" si="215"/>
        <v>0</v>
      </c>
      <c r="H167" s="22">
        <f t="shared" si="215"/>
        <v>0</v>
      </c>
      <c r="I167" s="3">
        <f t="shared" si="170"/>
        <v>0</v>
      </c>
    </row>
    <row r="168" spans="1:12" hidden="1" x14ac:dyDescent="0.2">
      <c r="A168" s="20" t="s">
        <v>42</v>
      </c>
      <c r="B168" s="61" t="s">
        <v>53</v>
      </c>
      <c r="C168" s="21">
        <f t="shared" si="213"/>
        <v>0</v>
      </c>
      <c r="D168" s="21">
        <f t="shared" si="213"/>
        <v>0</v>
      </c>
      <c r="E168" s="21">
        <f t="shared" si="214"/>
        <v>0</v>
      </c>
      <c r="F168" s="21">
        <f t="shared" si="215"/>
        <v>0</v>
      </c>
      <c r="G168" s="21">
        <f t="shared" si="215"/>
        <v>0</v>
      </c>
      <c r="H168" s="22">
        <f t="shared" si="215"/>
        <v>0</v>
      </c>
      <c r="I168" s="3">
        <f t="shared" si="170"/>
        <v>0</v>
      </c>
    </row>
    <row r="169" spans="1:12" hidden="1" x14ac:dyDescent="0.2">
      <c r="A169" s="83"/>
      <c r="B169" s="95"/>
      <c r="C169" s="21"/>
      <c r="D169" s="21"/>
      <c r="E169" s="21"/>
      <c r="F169" s="21"/>
      <c r="G169" s="21"/>
      <c r="H169" s="22"/>
      <c r="I169" s="3">
        <f t="shared" si="170"/>
        <v>0</v>
      </c>
    </row>
    <row r="170" spans="1:12" hidden="1" x14ac:dyDescent="0.2">
      <c r="A170" s="26" t="s">
        <v>54</v>
      </c>
      <c r="B170" s="63" t="s">
        <v>55</v>
      </c>
      <c r="C170" s="24">
        <f>SUM(C217,C265,C314)</f>
        <v>0</v>
      </c>
      <c r="D170" s="24">
        <f>SUM(D217,D265,D314)</f>
        <v>0</v>
      </c>
      <c r="E170" s="24">
        <f>C170+D170</f>
        <v>0</v>
      </c>
      <c r="F170" s="24">
        <f>SUM(F217,F265,F314)</f>
        <v>0</v>
      </c>
      <c r="G170" s="24">
        <f>SUM(G217,G265,G314)</f>
        <v>0</v>
      </c>
      <c r="H170" s="25">
        <f>SUM(H217,H265,H314)</f>
        <v>0</v>
      </c>
      <c r="I170" s="3">
        <f t="shared" si="170"/>
        <v>0</v>
      </c>
    </row>
    <row r="171" spans="1:12" hidden="1" x14ac:dyDescent="0.2">
      <c r="A171" s="81"/>
      <c r="B171" s="95"/>
      <c r="C171" s="21"/>
      <c r="D171" s="21"/>
      <c r="E171" s="21"/>
      <c r="F171" s="21"/>
      <c r="G171" s="21"/>
      <c r="H171" s="22"/>
      <c r="I171" s="3">
        <f t="shared" si="170"/>
        <v>0</v>
      </c>
    </row>
    <row r="172" spans="1:12" s="6" customFormat="1" ht="25.5" x14ac:dyDescent="0.2">
      <c r="A172" s="77" t="s">
        <v>63</v>
      </c>
      <c r="B172" s="78"/>
      <c r="C172" s="79">
        <f>C173</f>
        <v>26660</v>
      </c>
      <c r="D172" s="79">
        <f t="shared" ref="D172:H172" si="216">D173</f>
        <v>0</v>
      </c>
      <c r="E172" s="79">
        <f t="shared" si="216"/>
        <v>26660</v>
      </c>
      <c r="F172" s="79">
        <f t="shared" si="216"/>
        <v>74190</v>
      </c>
      <c r="G172" s="79">
        <f t="shared" si="216"/>
        <v>0</v>
      </c>
      <c r="H172" s="80">
        <f t="shared" si="216"/>
        <v>0</v>
      </c>
      <c r="I172" s="19">
        <f t="shared" si="170"/>
        <v>100850</v>
      </c>
    </row>
    <row r="173" spans="1:12" s="40" customFormat="1" x14ac:dyDescent="0.2">
      <c r="A173" s="36" t="s">
        <v>61</v>
      </c>
      <c r="B173" s="65"/>
      <c r="C173" s="37">
        <f t="shared" ref="C173:H173" si="217">SUM(C174,C175,C176,C177)</f>
        <v>26660</v>
      </c>
      <c r="D173" s="37">
        <f t="shared" si="217"/>
        <v>0</v>
      </c>
      <c r="E173" s="37">
        <f t="shared" si="217"/>
        <v>26660</v>
      </c>
      <c r="F173" s="37">
        <f t="shared" si="217"/>
        <v>74190</v>
      </c>
      <c r="G173" s="37">
        <f t="shared" si="217"/>
        <v>0</v>
      </c>
      <c r="H173" s="38">
        <f t="shared" si="217"/>
        <v>0</v>
      </c>
      <c r="I173" s="39">
        <f t="shared" si="170"/>
        <v>100850</v>
      </c>
    </row>
    <row r="174" spans="1:12" x14ac:dyDescent="0.2">
      <c r="A174" s="20" t="s">
        <v>6</v>
      </c>
      <c r="B174" s="48"/>
      <c r="C174" s="21">
        <v>6072.9</v>
      </c>
      <c r="D174" s="21"/>
      <c r="E174" s="21">
        <f>SUM(C174,D174)</f>
        <v>6072.9</v>
      </c>
      <c r="F174" s="21">
        <f>ROUND(74190*K174,)</f>
        <v>37488</v>
      </c>
      <c r="G174" s="21"/>
      <c r="H174" s="22"/>
      <c r="I174" s="3">
        <f t="shared" si="170"/>
        <v>43560.9</v>
      </c>
      <c r="K174" s="2">
        <v>0.50529999999999997</v>
      </c>
    </row>
    <row r="175" spans="1:12" hidden="1" x14ac:dyDescent="0.2">
      <c r="A175" s="20" t="s">
        <v>7</v>
      </c>
      <c r="B175" s="94"/>
      <c r="C175" s="21"/>
      <c r="D175" s="21"/>
      <c r="E175" s="21">
        <f t="shared" ref="E175:E176" si="218">SUM(C175,D175)</f>
        <v>0</v>
      </c>
      <c r="F175" s="21"/>
      <c r="G175" s="21"/>
      <c r="H175" s="22"/>
      <c r="I175" s="3">
        <f t="shared" si="170"/>
        <v>0</v>
      </c>
    </row>
    <row r="176" spans="1:12" ht="38.25" x14ac:dyDescent="0.2">
      <c r="A176" s="20" t="s">
        <v>8</v>
      </c>
      <c r="B176" s="48">
        <v>420269</v>
      </c>
      <c r="C176" s="21">
        <f>ROUND((26658-6070.9)*L176,)</f>
        <v>2730</v>
      </c>
      <c r="D176" s="21"/>
      <c r="E176" s="21">
        <f t="shared" si="218"/>
        <v>2730</v>
      </c>
      <c r="F176" s="21">
        <f>ROUND(74190*K176,)</f>
        <v>4867</v>
      </c>
      <c r="G176" s="21"/>
      <c r="H176" s="22"/>
      <c r="I176" s="3">
        <f t="shared" si="170"/>
        <v>7597</v>
      </c>
      <c r="K176" s="2">
        <v>6.5600000000000006E-2</v>
      </c>
      <c r="L176" s="2">
        <f>K176/(K176+K178)</f>
        <v>0.13260561956741462</v>
      </c>
    </row>
    <row r="177" spans="1:12" ht="25.5" x14ac:dyDescent="0.2">
      <c r="A177" s="23" t="s">
        <v>9</v>
      </c>
      <c r="B177" s="49" t="s">
        <v>10</v>
      </c>
      <c r="C177" s="24">
        <f>SUM(C178,C182,C186)</f>
        <v>17857.099999999999</v>
      </c>
      <c r="D177" s="24">
        <f t="shared" ref="D177" si="219">SUM(D178,D182,D186)</f>
        <v>0</v>
      </c>
      <c r="E177" s="24">
        <f t="shared" ref="E177" si="220">SUM(E178,E182,E186)</f>
        <v>17857.099999999999</v>
      </c>
      <c r="F177" s="24">
        <f t="shared" ref="F177" si="221">SUM(F178,F182,F186)</f>
        <v>31835</v>
      </c>
      <c r="G177" s="24">
        <f t="shared" ref="G177" si="222">SUM(G178,G182,G186)</f>
        <v>0</v>
      </c>
      <c r="H177" s="25">
        <f t="shared" ref="H177" si="223">SUM(H178,H182,H186)</f>
        <v>0</v>
      </c>
      <c r="I177" s="3">
        <f t="shared" si="170"/>
        <v>49692.1</v>
      </c>
    </row>
    <row r="178" spans="1:12" x14ac:dyDescent="0.2">
      <c r="A178" s="26" t="s">
        <v>11</v>
      </c>
      <c r="B178" s="50" t="s">
        <v>12</v>
      </c>
      <c r="C178" s="24">
        <f>SUM(C179:C181)</f>
        <v>17857.099999999999</v>
      </c>
      <c r="D178" s="24">
        <f t="shared" ref="D178" si="224">SUM(D179:D181)</f>
        <v>0</v>
      </c>
      <c r="E178" s="24">
        <f t="shared" ref="E178" si="225">SUM(E179:E181)</f>
        <v>17857.099999999999</v>
      </c>
      <c r="F178" s="24">
        <f t="shared" ref="F178" si="226">SUM(F179:F181)</f>
        <v>31835</v>
      </c>
      <c r="G178" s="24">
        <f t="shared" ref="G178" si="227">SUM(G179:G181)</f>
        <v>0</v>
      </c>
      <c r="H178" s="25">
        <f t="shared" ref="H178" si="228">SUM(H179:H181)</f>
        <v>0</v>
      </c>
      <c r="I178" s="3">
        <f t="shared" si="170"/>
        <v>49692.1</v>
      </c>
      <c r="K178" s="2">
        <v>0.42909999999999998</v>
      </c>
      <c r="L178" s="2">
        <f>K178/(K176+K178)</f>
        <v>0.86739438043258543</v>
      </c>
    </row>
    <row r="179" spans="1:12" x14ac:dyDescent="0.2">
      <c r="A179" s="27" t="s">
        <v>13</v>
      </c>
      <c r="B179" s="51" t="s">
        <v>14</v>
      </c>
      <c r="C179" s="21">
        <f>ROUND((26658-6070.9)*L178,)+0.1</f>
        <v>17857.099999999999</v>
      </c>
      <c r="D179" s="21"/>
      <c r="E179" s="21">
        <f t="shared" ref="E179:E181" si="229">SUM(C179,D179)</f>
        <v>17857.099999999999</v>
      </c>
      <c r="F179" s="21">
        <f>ROUND(74190*K178,)</f>
        <v>31835</v>
      </c>
      <c r="G179" s="21"/>
      <c r="H179" s="22"/>
      <c r="I179" s="3">
        <f t="shared" si="170"/>
        <v>49692.1</v>
      </c>
    </row>
    <row r="180" spans="1:12" hidden="1" x14ac:dyDescent="0.2">
      <c r="A180" s="27" t="s">
        <v>15</v>
      </c>
      <c r="B180" s="52" t="s">
        <v>16</v>
      </c>
      <c r="C180" s="21"/>
      <c r="D180" s="21"/>
      <c r="E180" s="21">
        <f t="shared" si="229"/>
        <v>0</v>
      </c>
      <c r="F180" s="21"/>
      <c r="G180" s="21"/>
      <c r="H180" s="22"/>
      <c r="I180" s="3">
        <f t="shared" si="170"/>
        <v>0</v>
      </c>
    </row>
    <row r="181" spans="1:12" hidden="1" x14ac:dyDescent="0.2">
      <c r="A181" s="27" t="s">
        <v>17</v>
      </c>
      <c r="B181" s="52" t="s">
        <v>18</v>
      </c>
      <c r="C181" s="21"/>
      <c r="D181" s="21"/>
      <c r="E181" s="21">
        <f t="shared" si="229"/>
        <v>0</v>
      </c>
      <c r="F181" s="21"/>
      <c r="G181" s="21"/>
      <c r="H181" s="22"/>
      <c r="I181" s="3">
        <f t="shared" si="170"/>
        <v>0</v>
      </c>
    </row>
    <row r="182" spans="1:12" hidden="1" x14ac:dyDescent="0.2">
      <c r="A182" s="26" t="s">
        <v>19</v>
      </c>
      <c r="B182" s="53" t="s">
        <v>20</v>
      </c>
      <c r="C182" s="24">
        <f>SUM(C183:C185)</f>
        <v>0</v>
      </c>
      <c r="D182" s="24">
        <f t="shared" ref="D182" si="230">SUM(D183:D185)</f>
        <v>0</v>
      </c>
      <c r="E182" s="24">
        <f t="shared" ref="E182" si="231">SUM(E183:E185)</f>
        <v>0</v>
      </c>
      <c r="F182" s="24">
        <f t="shared" ref="F182" si="232">SUM(F183:F185)</f>
        <v>0</v>
      </c>
      <c r="G182" s="24">
        <f t="shared" ref="G182" si="233">SUM(G183:G185)</f>
        <v>0</v>
      </c>
      <c r="H182" s="25">
        <f t="shared" ref="H182" si="234">SUM(H183:H185)</f>
        <v>0</v>
      </c>
      <c r="I182" s="3">
        <f t="shared" si="170"/>
        <v>0</v>
      </c>
    </row>
    <row r="183" spans="1:12" hidden="1" x14ac:dyDescent="0.2">
      <c r="A183" s="27" t="s">
        <v>13</v>
      </c>
      <c r="B183" s="52" t="s">
        <v>21</v>
      </c>
      <c r="C183" s="21"/>
      <c r="D183" s="21"/>
      <c r="E183" s="21">
        <f t="shared" ref="E183:E185" si="235">SUM(C183,D183)</f>
        <v>0</v>
      </c>
      <c r="F183" s="21"/>
      <c r="G183" s="21"/>
      <c r="H183" s="22"/>
      <c r="I183" s="3">
        <f t="shared" si="170"/>
        <v>0</v>
      </c>
    </row>
    <row r="184" spans="1:12" hidden="1" x14ac:dyDescent="0.2">
      <c r="A184" s="27" t="s">
        <v>15</v>
      </c>
      <c r="B184" s="52" t="s">
        <v>22</v>
      </c>
      <c r="C184" s="21"/>
      <c r="D184" s="21"/>
      <c r="E184" s="21">
        <f t="shared" si="235"/>
        <v>0</v>
      </c>
      <c r="F184" s="21"/>
      <c r="G184" s="21"/>
      <c r="H184" s="22"/>
      <c r="I184" s="3">
        <f t="shared" si="170"/>
        <v>0</v>
      </c>
    </row>
    <row r="185" spans="1:12" hidden="1" x14ac:dyDescent="0.2">
      <c r="A185" s="27" t="s">
        <v>17</v>
      </c>
      <c r="B185" s="52" t="s">
        <v>23</v>
      </c>
      <c r="C185" s="21"/>
      <c r="D185" s="21"/>
      <c r="E185" s="21">
        <f t="shared" si="235"/>
        <v>0</v>
      </c>
      <c r="F185" s="21"/>
      <c r="G185" s="21"/>
      <c r="H185" s="22"/>
      <c r="I185" s="3">
        <f t="shared" si="170"/>
        <v>0</v>
      </c>
    </row>
    <row r="186" spans="1:12" hidden="1" x14ac:dyDescent="0.2">
      <c r="A186" s="26" t="s">
        <v>24</v>
      </c>
      <c r="B186" s="53" t="s">
        <v>25</v>
      </c>
      <c r="C186" s="24">
        <f>SUM(C187:C189)</f>
        <v>0</v>
      </c>
      <c r="D186" s="24">
        <f t="shared" ref="D186" si="236">SUM(D187:D189)</f>
        <v>0</v>
      </c>
      <c r="E186" s="24">
        <f t="shared" ref="E186" si="237">SUM(E187:E189)</f>
        <v>0</v>
      </c>
      <c r="F186" s="24">
        <f t="shared" ref="F186" si="238">SUM(F187:F189)</f>
        <v>0</v>
      </c>
      <c r="G186" s="24">
        <f t="shared" ref="G186" si="239">SUM(G187:G189)</f>
        <v>0</v>
      </c>
      <c r="H186" s="25">
        <f t="shared" ref="H186" si="240">SUM(H187:H189)</f>
        <v>0</v>
      </c>
      <c r="I186" s="3">
        <f t="shared" si="170"/>
        <v>0</v>
      </c>
    </row>
    <row r="187" spans="1:12" hidden="1" x14ac:dyDescent="0.2">
      <c r="A187" s="27" t="s">
        <v>13</v>
      </c>
      <c r="B187" s="52" t="s">
        <v>26</v>
      </c>
      <c r="C187" s="21"/>
      <c r="D187" s="21"/>
      <c r="E187" s="21">
        <f t="shared" ref="E187:E189" si="241">SUM(C187,D187)</f>
        <v>0</v>
      </c>
      <c r="F187" s="21"/>
      <c r="G187" s="21"/>
      <c r="H187" s="22"/>
      <c r="I187" s="3">
        <f t="shared" si="170"/>
        <v>0</v>
      </c>
    </row>
    <row r="188" spans="1:12" hidden="1" x14ac:dyDescent="0.2">
      <c r="A188" s="27" t="s">
        <v>15</v>
      </c>
      <c r="B188" s="52" t="s">
        <v>27</v>
      </c>
      <c r="C188" s="21"/>
      <c r="D188" s="21"/>
      <c r="E188" s="21">
        <f t="shared" si="241"/>
        <v>0</v>
      </c>
      <c r="F188" s="21"/>
      <c r="G188" s="21"/>
      <c r="H188" s="22"/>
      <c r="I188" s="3">
        <f t="shared" si="170"/>
        <v>0</v>
      </c>
    </row>
    <row r="189" spans="1:12" hidden="1" x14ac:dyDescent="0.2">
      <c r="A189" s="27" t="s">
        <v>17</v>
      </c>
      <c r="B189" s="52" t="s">
        <v>28</v>
      </c>
      <c r="C189" s="21"/>
      <c r="D189" s="21"/>
      <c r="E189" s="21">
        <f t="shared" si="241"/>
        <v>0</v>
      </c>
      <c r="F189" s="21"/>
      <c r="G189" s="21"/>
      <c r="H189" s="22"/>
      <c r="I189" s="3">
        <f t="shared" si="170"/>
        <v>0</v>
      </c>
    </row>
    <row r="190" spans="1:12" s="40" customFormat="1" x14ac:dyDescent="0.2">
      <c r="A190" s="36" t="s">
        <v>0</v>
      </c>
      <c r="B190" s="65"/>
      <c r="C190" s="37">
        <f>SUM(C191,C194,C217)</f>
        <v>26660</v>
      </c>
      <c r="D190" s="37">
        <f t="shared" ref="D190" si="242">SUM(D191,D194,D217)</f>
        <v>0</v>
      </c>
      <c r="E190" s="37">
        <f t="shared" ref="E190" si="243">SUM(E191,E194,E217)</f>
        <v>26660</v>
      </c>
      <c r="F190" s="37">
        <f t="shared" ref="F190" si="244">SUM(F191,F194,F217)</f>
        <v>74190</v>
      </c>
      <c r="G190" s="37">
        <f t="shared" ref="G190" si="245">SUM(G191,G194,G217)</f>
        <v>0</v>
      </c>
      <c r="H190" s="38">
        <f t="shared" ref="H190" si="246">SUM(H191,H194,H217)</f>
        <v>0</v>
      </c>
      <c r="I190" s="39">
        <f t="shared" si="170"/>
        <v>100850</v>
      </c>
    </row>
    <row r="191" spans="1:12" x14ac:dyDescent="0.2">
      <c r="A191" s="31" t="s">
        <v>30</v>
      </c>
      <c r="B191" s="55">
        <v>20</v>
      </c>
      <c r="C191" s="24">
        <f>SUM(C192)</f>
        <v>2</v>
      </c>
      <c r="D191" s="24">
        <f t="shared" ref="D191" si="247">SUM(D192)</f>
        <v>0</v>
      </c>
      <c r="E191" s="24">
        <f t="shared" ref="E191" si="248">SUM(E192)</f>
        <v>2</v>
      </c>
      <c r="F191" s="24">
        <f t="shared" ref="F191" si="249">SUM(F192)</f>
        <v>0</v>
      </c>
      <c r="G191" s="24">
        <f t="shared" ref="G191" si="250">SUM(G192)</f>
        <v>0</v>
      </c>
      <c r="H191" s="25">
        <f t="shared" ref="H191" si="251">SUM(H192)</f>
        <v>0</v>
      </c>
      <c r="I191" s="3">
        <f t="shared" si="170"/>
        <v>2</v>
      </c>
    </row>
    <row r="192" spans="1:12" x14ac:dyDescent="0.2">
      <c r="A192" s="27" t="s">
        <v>31</v>
      </c>
      <c r="B192" s="56" t="s">
        <v>32</v>
      </c>
      <c r="C192" s="21">
        <v>2</v>
      </c>
      <c r="D192" s="21"/>
      <c r="E192" s="21">
        <f>C192+D192</f>
        <v>2</v>
      </c>
      <c r="F192" s="21"/>
      <c r="G192" s="21"/>
      <c r="H192" s="22"/>
      <c r="I192" s="3">
        <f t="shared" si="170"/>
        <v>2</v>
      </c>
    </row>
    <row r="193" spans="1:11" hidden="1" x14ac:dyDescent="0.2">
      <c r="A193" s="27"/>
      <c r="B193" s="51"/>
      <c r="C193" s="21"/>
      <c r="D193" s="21"/>
      <c r="E193" s="21"/>
      <c r="F193" s="21"/>
      <c r="G193" s="21"/>
      <c r="H193" s="22"/>
      <c r="I193" s="3">
        <f t="shared" si="170"/>
        <v>0</v>
      </c>
    </row>
    <row r="194" spans="1:11" ht="25.5" x14ac:dyDescent="0.2">
      <c r="A194" s="31" t="s">
        <v>33</v>
      </c>
      <c r="B194" s="57">
        <v>58</v>
      </c>
      <c r="C194" s="24">
        <f>SUM(C195,C202,C209)</f>
        <v>26658</v>
      </c>
      <c r="D194" s="24">
        <f t="shared" ref="D194" si="252">SUM(D195,D202,D209)</f>
        <v>0</v>
      </c>
      <c r="E194" s="24">
        <f t="shared" ref="E194" si="253">SUM(E195,E202,E209)</f>
        <v>26658</v>
      </c>
      <c r="F194" s="24">
        <f t="shared" ref="F194" si="254">SUM(F195,F202,F209)</f>
        <v>74190</v>
      </c>
      <c r="G194" s="24">
        <f t="shared" ref="G194" si="255">SUM(G195,G202,G209)</f>
        <v>0</v>
      </c>
      <c r="H194" s="25">
        <f t="shared" ref="H194" si="256">SUM(H195,H202,H209)</f>
        <v>0</v>
      </c>
      <c r="I194" s="3">
        <f t="shared" si="170"/>
        <v>100848</v>
      </c>
    </row>
    <row r="195" spans="1:11" x14ac:dyDescent="0.2">
      <c r="A195" s="31" t="s">
        <v>34</v>
      </c>
      <c r="B195" s="58" t="s">
        <v>35</v>
      </c>
      <c r="C195" s="24">
        <f>SUM(C199,C200,C201)</f>
        <v>26658</v>
      </c>
      <c r="D195" s="24">
        <f t="shared" ref="D195:H195" si="257">SUM(D199,D200,D201)</f>
        <v>0</v>
      </c>
      <c r="E195" s="24">
        <f t="shared" si="257"/>
        <v>26658</v>
      </c>
      <c r="F195" s="24">
        <f t="shared" si="257"/>
        <v>74190</v>
      </c>
      <c r="G195" s="24">
        <f t="shared" si="257"/>
        <v>0</v>
      </c>
      <c r="H195" s="25">
        <f t="shared" si="257"/>
        <v>0</v>
      </c>
      <c r="I195" s="3">
        <f t="shared" si="170"/>
        <v>100848</v>
      </c>
    </row>
    <row r="196" spans="1:11" hidden="1" x14ac:dyDescent="0.2">
      <c r="A196" s="32" t="s">
        <v>1</v>
      </c>
      <c r="B196" s="59"/>
      <c r="C196" s="24"/>
      <c r="D196" s="24"/>
      <c r="E196" s="24"/>
      <c r="F196" s="24"/>
      <c r="G196" s="24"/>
      <c r="H196" s="25"/>
      <c r="I196" s="3">
        <f t="shared" si="170"/>
        <v>0</v>
      </c>
    </row>
    <row r="197" spans="1:11" hidden="1" x14ac:dyDescent="0.2">
      <c r="A197" s="32" t="s">
        <v>36</v>
      </c>
      <c r="B197" s="59"/>
      <c r="C197" s="24">
        <f>C199+C200+C201-C198</f>
        <v>0</v>
      </c>
      <c r="D197" s="24">
        <f t="shared" ref="D197" si="258">D199+D200+D201-D198</f>
        <v>0</v>
      </c>
      <c r="E197" s="24">
        <f t="shared" ref="E197" si="259">E199+E200+E201-E198</f>
        <v>0</v>
      </c>
      <c r="F197" s="24">
        <f>F199+F200+F201-F198</f>
        <v>0</v>
      </c>
      <c r="G197" s="24">
        <f t="shared" ref="G197" si="260">G199+G200+G201-G198</f>
        <v>0</v>
      </c>
      <c r="H197" s="25">
        <f t="shared" ref="H197" si="261">H199+H200+H201-H198</f>
        <v>0</v>
      </c>
      <c r="I197" s="3">
        <f t="shared" si="170"/>
        <v>0</v>
      </c>
    </row>
    <row r="198" spans="1:11" x14ac:dyDescent="0.2">
      <c r="A198" s="32" t="s">
        <v>37</v>
      </c>
      <c r="B198" s="59"/>
      <c r="C198" s="24">
        <v>26658</v>
      </c>
      <c r="D198" s="24"/>
      <c r="E198" s="24">
        <f>C198+D198</f>
        <v>26658</v>
      </c>
      <c r="F198" s="24">
        <v>74190</v>
      </c>
      <c r="G198" s="24"/>
      <c r="H198" s="25"/>
      <c r="I198" s="3">
        <f t="shared" si="170"/>
        <v>100848</v>
      </c>
    </row>
    <row r="199" spans="1:11" x14ac:dyDescent="0.2">
      <c r="A199" s="20" t="s">
        <v>38</v>
      </c>
      <c r="B199" s="60" t="s">
        <v>39</v>
      </c>
      <c r="C199" s="21">
        <f>ROUND(26658*(J199+K199),)</f>
        <v>15219</v>
      </c>
      <c r="D199" s="21"/>
      <c r="E199" s="21">
        <f t="shared" ref="E199:E201" si="262">C199+D199</f>
        <v>15219</v>
      </c>
      <c r="F199" s="21">
        <f>ROUND(74190*(J199+K199),)</f>
        <v>42355</v>
      </c>
      <c r="G199" s="21"/>
      <c r="H199" s="22"/>
      <c r="I199" s="3">
        <f t="shared" si="170"/>
        <v>57574</v>
      </c>
      <c r="J199" s="2">
        <v>0.50529999999999997</v>
      </c>
      <c r="K199" s="2">
        <v>6.5600000000000006E-2</v>
      </c>
    </row>
    <row r="200" spans="1:11" x14ac:dyDescent="0.2">
      <c r="A200" s="20" t="s">
        <v>40</v>
      </c>
      <c r="B200" s="60" t="s">
        <v>41</v>
      </c>
      <c r="C200" s="21">
        <f>ROUND(26658*(J200+K200),)</f>
        <v>11439</v>
      </c>
      <c r="D200" s="21"/>
      <c r="E200" s="21">
        <f t="shared" si="262"/>
        <v>11439</v>
      </c>
      <c r="F200" s="21">
        <f>ROUND(74190*(J200+K200),)</f>
        <v>31835</v>
      </c>
      <c r="G200" s="21"/>
      <c r="H200" s="22"/>
      <c r="I200" s="3">
        <f t="shared" si="170"/>
        <v>43274</v>
      </c>
      <c r="J200" s="2">
        <v>0.42909999999999998</v>
      </c>
    </row>
    <row r="201" spans="1:11" hidden="1" x14ac:dyDescent="0.2">
      <c r="A201" s="20" t="s">
        <v>42</v>
      </c>
      <c r="B201" s="61" t="s">
        <v>43</v>
      </c>
      <c r="C201" s="21"/>
      <c r="D201" s="21"/>
      <c r="E201" s="21">
        <f t="shared" si="262"/>
        <v>0</v>
      </c>
      <c r="F201" s="21"/>
      <c r="G201" s="21"/>
      <c r="H201" s="22"/>
      <c r="I201" s="3">
        <f t="shared" si="170"/>
        <v>0</v>
      </c>
    </row>
    <row r="202" spans="1:11" hidden="1" x14ac:dyDescent="0.2">
      <c r="A202" s="31" t="s">
        <v>44</v>
      </c>
      <c r="B202" s="62" t="s">
        <v>45</v>
      </c>
      <c r="C202" s="24">
        <f>SUM(C206,C207,C208)</f>
        <v>0</v>
      </c>
      <c r="D202" s="24">
        <f t="shared" ref="D202:H202" si="263">SUM(D206,D207,D208)</f>
        <v>0</v>
      </c>
      <c r="E202" s="24">
        <f t="shared" si="263"/>
        <v>0</v>
      </c>
      <c r="F202" s="24">
        <f t="shared" si="263"/>
        <v>0</v>
      </c>
      <c r="G202" s="24">
        <f t="shared" si="263"/>
        <v>0</v>
      </c>
      <c r="H202" s="25">
        <f t="shared" si="263"/>
        <v>0</v>
      </c>
      <c r="I202" s="3">
        <f t="shared" si="170"/>
        <v>0</v>
      </c>
    </row>
    <row r="203" spans="1:11" hidden="1" x14ac:dyDescent="0.2">
      <c r="A203" s="82" t="s">
        <v>1</v>
      </c>
      <c r="B203" s="62"/>
      <c r="C203" s="24"/>
      <c r="D203" s="24"/>
      <c r="E203" s="24"/>
      <c r="F203" s="24"/>
      <c r="G203" s="24"/>
      <c r="H203" s="25"/>
      <c r="I203" s="3">
        <f t="shared" si="170"/>
        <v>0</v>
      </c>
    </row>
    <row r="204" spans="1:11" hidden="1" x14ac:dyDescent="0.2">
      <c r="A204" s="32" t="s">
        <v>36</v>
      </c>
      <c r="B204" s="59"/>
      <c r="C204" s="24">
        <f>C206+C207+C208-C205</f>
        <v>0</v>
      </c>
      <c r="D204" s="24">
        <f t="shared" ref="D204" si="264">D206+D207+D208-D205</f>
        <v>0</v>
      </c>
      <c r="E204" s="24">
        <f t="shared" ref="E204" si="265">E206+E207+E208-E205</f>
        <v>0</v>
      </c>
      <c r="F204" s="24">
        <f t="shared" ref="F204" si="266">F206+F207+F208-F205</f>
        <v>0</v>
      </c>
      <c r="G204" s="24">
        <f t="shared" ref="G204" si="267">G206+G207+G208-G205</f>
        <v>0</v>
      </c>
      <c r="H204" s="25">
        <f t="shared" ref="H204" si="268">H206+H207+H208-H205</f>
        <v>0</v>
      </c>
      <c r="I204" s="3">
        <f t="shared" si="170"/>
        <v>0</v>
      </c>
    </row>
    <row r="205" spans="1:11" hidden="1" x14ac:dyDescent="0.2">
      <c r="A205" s="32" t="s">
        <v>37</v>
      </c>
      <c r="B205" s="59"/>
      <c r="C205" s="24"/>
      <c r="D205" s="24"/>
      <c r="E205" s="24"/>
      <c r="F205" s="24"/>
      <c r="G205" s="24"/>
      <c r="H205" s="25"/>
      <c r="I205" s="3">
        <f t="shared" si="170"/>
        <v>0</v>
      </c>
    </row>
    <row r="206" spans="1:11" hidden="1" x14ac:dyDescent="0.2">
      <c r="A206" s="20" t="s">
        <v>38</v>
      </c>
      <c r="B206" s="61" t="s">
        <v>46</v>
      </c>
      <c r="C206" s="21"/>
      <c r="D206" s="21"/>
      <c r="E206" s="21">
        <f t="shared" ref="E206:E208" si="269">C206+D206</f>
        <v>0</v>
      </c>
      <c r="F206" s="21"/>
      <c r="G206" s="21"/>
      <c r="H206" s="22"/>
      <c r="I206" s="3">
        <f t="shared" ref="I206:I269" si="270">SUM(E206:H206)</f>
        <v>0</v>
      </c>
    </row>
    <row r="207" spans="1:11" hidden="1" x14ac:dyDescent="0.2">
      <c r="A207" s="20" t="s">
        <v>40</v>
      </c>
      <c r="B207" s="61" t="s">
        <v>47</v>
      </c>
      <c r="C207" s="21"/>
      <c r="D207" s="21"/>
      <c r="E207" s="21">
        <f t="shared" si="269"/>
        <v>0</v>
      </c>
      <c r="F207" s="21"/>
      <c r="G207" s="21"/>
      <c r="H207" s="22"/>
      <c r="I207" s="3">
        <f t="shared" si="270"/>
        <v>0</v>
      </c>
    </row>
    <row r="208" spans="1:11" hidden="1" x14ac:dyDescent="0.2">
      <c r="A208" s="20" t="s">
        <v>42</v>
      </c>
      <c r="B208" s="61" t="s">
        <v>48</v>
      </c>
      <c r="C208" s="21"/>
      <c r="D208" s="21"/>
      <c r="E208" s="21">
        <f t="shared" si="269"/>
        <v>0</v>
      </c>
      <c r="F208" s="21"/>
      <c r="G208" s="21"/>
      <c r="H208" s="22"/>
      <c r="I208" s="3">
        <f t="shared" si="270"/>
        <v>0</v>
      </c>
    </row>
    <row r="209" spans="1:9" hidden="1" x14ac:dyDescent="0.2">
      <c r="A209" s="31" t="s">
        <v>49</v>
      </c>
      <c r="B209" s="63" t="s">
        <v>50</v>
      </c>
      <c r="C209" s="24">
        <f>SUM(C213,C214,C215)</f>
        <v>0</v>
      </c>
      <c r="D209" s="24">
        <f t="shared" ref="D209:H209" si="271">SUM(D213,D214,D215)</f>
        <v>0</v>
      </c>
      <c r="E209" s="24">
        <f t="shared" si="271"/>
        <v>0</v>
      </c>
      <c r="F209" s="24">
        <f t="shared" si="271"/>
        <v>0</v>
      </c>
      <c r="G209" s="24">
        <f t="shared" si="271"/>
        <v>0</v>
      </c>
      <c r="H209" s="25">
        <f t="shared" si="271"/>
        <v>0</v>
      </c>
      <c r="I209" s="3">
        <f t="shared" si="270"/>
        <v>0</v>
      </c>
    </row>
    <row r="210" spans="1:9" hidden="1" x14ac:dyDescent="0.2">
      <c r="A210" s="82" t="s">
        <v>1</v>
      </c>
      <c r="B210" s="63"/>
      <c r="C210" s="24"/>
      <c r="D210" s="24"/>
      <c r="E210" s="24"/>
      <c r="F210" s="24"/>
      <c r="G210" s="24"/>
      <c r="H210" s="25"/>
      <c r="I210" s="3">
        <f t="shared" si="270"/>
        <v>0</v>
      </c>
    </row>
    <row r="211" spans="1:9" hidden="1" x14ac:dyDescent="0.2">
      <c r="A211" s="32" t="s">
        <v>36</v>
      </c>
      <c r="B211" s="59"/>
      <c r="C211" s="24">
        <f>C213+C214+C215-C212</f>
        <v>0</v>
      </c>
      <c r="D211" s="24">
        <f t="shared" ref="D211" si="272">D213+D214+D215-D212</f>
        <v>0</v>
      </c>
      <c r="E211" s="24">
        <f t="shared" ref="E211" si="273">E213+E214+E215-E212</f>
        <v>0</v>
      </c>
      <c r="F211" s="24">
        <f t="shared" ref="F211" si="274">F213+F214+F215-F212</f>
        <v>0</v>
      </c>
      <c r="G211" s="24">
        <f t="shared" ref="G211" si="275">G213+G214+G215-G212</f>
        <v>0</v>
      </c>
      <c r="H211" s="25">
        <f t="shared" ref="H211" si="276">H213+H214+H215-H212</f>
        <v>0</v>
      </c>
      <c r="I211" s="3">
        <f t="shared" si="270"/>
        <v>0</v>
      </c>
    </row>
    <row r="212" spans="1:9" hidden="1" x14ac:dyDescent="0.2">
      <c r="A212" s="32" t="s">
        <v>37</v>
      </c>
      <c r="B212" s="59"/>
      <c r="C212" s="24"/>
      <c r="D212" s="24"/>
      <c r="E212" s="24"/>
      <c r="F212" s="24"/>
      <c r="G212" s="24"/>
      <c r="H212" s="25"/>
      <c r="I212" s="3">
        <f t="shared" si="270"/>
        <v>0</v>
      </c>
    </row>
    <row r="213" spans="1:9" hidden="1" x14ac:dyDescent="0.2">
      <c r="A213" s="20" t="s">
        <v>38</v>
      </c>
      <c r="B213" s="61" t="s">
        <v>51</v>
      </c>
      <c r="C213" s="21"/>
      <c r="D213" s="21"/>
      <c r="E213" s="21">
        <f t="shared" ref="E213:E215" si="277">C213+D213</f>
        <v>0</v>
      </c>
      <c r="F213" s="21"/>
      <c r="G213" s="21"/>
      <c r="H213" s="22"/>
      <c r="I213" s="3">
        <f t="shared" si="270"/>
        <v>0</v>
      </c>
    </row>
    <row r="214" spans="1:9" hidden="1" x14ac:dyDescent="0.2">
      <c r="A214" s="20" t="s">
        <v>40</v>
      </c>
      <c r="B214" s="61" t="s">
        <v>52</v>
      </c>
      <c r="C214" s="21"/>
      <c r="D214" s="21"/>
      <c r="E214" s="21">
        <f t="shared" si="277"/>
        <v>0</v>
      </c>
      <c r="F214" s="21"/>
      <c r="G214" s="21"/>
      <c r="H214" s="22"/>
      <c r="I214" s="3">
        <f t="shared" si="270"/>
        <v>0</v>
      </c>
    </row>
    <row r="215" spans="1:9" hidden="1" x14ac:dyDescent="0.2">
      <c r="A215" s="20" t="s">
        <v>42</v>
      </c>
      <c r="B215" s="61" t="s">
        <v>53</v>
      </c>
      <c r="C215" s="21"/>
      <c r="D215" s="21"/>
      <c r="E215" s="21">
        <f t="shared" si="277"/>
        <v>0</v>
      </c>
      <c r="F215" s="21"/>
      <c r="G215" s="21"/>
      <c r="H215" s="22"/>
      <c r="I215" s="3">
        <f t="shared" si="270"/>
        <v>0</v>
      </c>
    </row>
    <row r="216" spans="1:9" hidden="1" x14ac:dyDescent="0.2">
      <c r="A216" s="83"/>
      <c r="B216" s="95"/>
      <c r="C216" s="21"/>
      <c r="D216" s="21"/>
      <c r="E216" s="21"/>
      <c r="F216" s="21"/>
      <c r="G216" s="21"/>
      <c r="H216" s="22"/>
      <c r="I216" s="3">
        <f t="shared" si="270"/>
        <v>0</v>
      </c>
    </row>
    <row r="217" spans="1:9" hidden="1" x14ac:dyDescent="0.2">
      <c r="A217" s="26" t="s">
        <v>54</v>
      </c>
      <c r="B217" s="63" t="s">
        <v>55</v>
      </c>
      <c r="C217" s="24"/>
      <c r="D217" s="24"/>
      <c r="E217" s="24">
        <f>C217+D217</f>
        <v>0</v>
      </c>
      <c r="F217" s="24"/>
      <c r="G217" s="24"/>
      <c r="H217" s="25"/>
      <c r="I217" s="3">
        <f t="shared" si="270"/>
        <v>0</v>
      </c>
    </row>
    <row r="218" spans="1:9" hidden="1" x14ac:dyDescent="0.2">
      <c r="A218" s="83"/>
      <c r="B218" s="95"/>
      <c r="C218" s="21"/>
      <c r="D218" s="21"/>
      <c r="E218" s="21"/>
      <c r="F218" s="21"/>
      <c r="G218" s="21"/>
      <c r="H218" s="22"/>
      <c r="I218" s="3">
        <f t="shared" si="270"/>
        <v>0</v>
      </c>
    </row>
    <row r="219" spans="1:9" hidden="1" x14ac:dyDescent="0.2">
      <c r="A219" s="26" t="s">
        <v>56</v>
      </c>
      <c r="B219" s="63"/>
      <c r="C219" s="24">
        <f t="shared" ref="C219:H219" si="278">C172-C190</f>
        <v>0</v>
      </c>
      <c r="D219" s="24">
        <f t="shared" si="278"/>
        <v>0</v>
      </c>
      <c r="E219" s="24">
        <f t="shared" si="278"/>
        <v>0</v>
      </c>
      <c r="F219" s="24">
        <f t="shared" si="278"/>
        <v>0</v>
      </c>
      <c r="G219" s="24">
        <f t="shared" si="278"/>
        <v>0</v>
      </c>
      <c r="H219" s="25">
        <f t="shared" si="278"/>
        <v>0</v>
      </c>
      <c r="I219" s="3">
        <f t="shared" si="270"/>
        <v>0</v>
      </c>
    </row>
    <row r="220" spans="1:9" s="6" customFormat="1" ht="25.5" x14ac:dyDescent="0.2">
      <c r="A220" s="77" t="s">
        <v>70</v>
      </c>
      <c r="B220" s="78"/>
      <c r="C220" s="79">
        <f>SUM(C221)</f>
        <v>5446</v>
      </c>
      <c r="D220" s="79">
        <f t="shared" ref="D220:H220" si="279">SUM(D221)</f>
        <v>0</v>
      </c>
      <c r="E220" s="79">
        <f t="shared" si="279"/>
        <v>5446</v>
      </c>
      <c r="F220" s="79">
        <f t="shared" si="279"/>
        <v>6061</v>
      </c>
      <c r="G220" s="79">
        <f t="shared" si="279"/>
        <v>0</v>
      </c>
      <c r="H220" s="80">
        <f t="shared" si="279"/>
        <v>0</v>
      </c>
      <c r="I220" s="19">
        <f t="shared" si="270"/>
        <v>11507</v>
      </c>
    </row>
    <row r="221" spans="1:9" s="40" customFormat="1" x14ac:dyDescent="0.2">
      <c r="A221" s="36" t="s">
        <v>61</v>
      </c>
      <c r="B221" s="65"/>
      <c r="C221" s="37">
        <f t="shared" ref="C221:H221" si="280">SUM(C222,C223,C224,C225)</f>
        <v>5446</v>
      </c>
      <c r="D221" s="37">
        <f t="shared" si="280"/>
        <v>0</v>
      </c>
      <c r="E221" s="37">
        <f t="shared" si="280"/>
        <v>5446</v>
      </c>
      <c r="F221" s="37">
        <f t="shared" si="280"/>
        <v>6061</v>
      </c>
      <c r="G221" s="37">
        <f t="shared" si="280"/>
        <v>0</v>
      </c>
      <c r="H221" s="38">
        <f t="shared" si="280"/>
        <v>0</v>
      </c>
      <c r="I221" s="39">
        <f t="shared" si="270"/>
        <v>11507</v>
      </c>
    </row>
    <row r="222" spans="1:9" x14ac:dyDescent="0.2">
      <c r="A222" s="20" t="s">
        <v>6</v>
      </c>
      <c r="B222" s="48"/>
      <c r="C222" s="21">
        <f>100+ROUND(5346*0.02,)</f>
        <v>207</v>
      </c>
      <c r="D222" s="21"/>
      <c r="E222" s="21">
        <f>SUM(C222,D222)</f>
        <v>207</v>
      </c>
      <c r="F222" s="21">
        <f>891+4019+ROUND((5170-4019)*0.02,)</f>
        <v>4933</v>
      </c>
      <c r="G222" s="21"/>
      <c r="H222" s="22"/>
      <c r="I222" s="3">
        <f t="shared" si="270"/>
        <v>5140</v>
      </c>
    </row>
    <row r="223" spans="1:9" hidden="1" x14ac:dyDescent="0.2">
      <c r="A223" s="20" t="s">
        <v>7</v>
      </c>
      <c r="B223" s="94"/>
      <c r="C223" s="21"/>
      <c r="D223" s="21"/>
      <c r="E223" s="21">
        <f t="shared" ref="E223:E224" si="281">SUM(C223,D223)</f>
        <v>0</v>
      </c>
      <c r="F223" s="21"/>
      <c r="G223" s="21"/>
      <c r="H223" s="22"/>
      <c r="I223" s="3">
        <f t="shared" si="270"/>
        <v>0</v>
      </c>
    </row>
    <row r="224" spans="1:9" ht="38.25" x14ac:dyDescent="0.2">
      <c r="A224" s="20" t="s">
        <v>8</v>
      </c>
      <c r="B224" s="48">
        <v>420269</v>
      </c>
      <c r="C224" s="21">
        <f>ROUND(5346*0.28,)</f>
        <v>1497</v>
      </c>
      <c r="D224" s="21"/>
      <c r="E224" s="21">
        <f t="shared" si="281"/>
        <v>1497</v>
      </c>
      <c r="F224" s="21">
        <f>ROUND((5170-4019)*0.28,)</f>
        <v>322</v>
      </c>
      <c r="G224" s="21"/>
      <c r="H224" s="22"/>
      <c r="I224" s="3">
        <f t="shared" si="270"/>
        <v>1819</v>
      </c>
    </row>
    <row r="225" spans="1:9" ht="25.5" x14ac:dyDescent="0.2">
      <c r="A225" s="23" t="s">
        <v>9</v>
      </c>
      <c r="B225" s="49" t="s">
        <v>10</v>
      </c>
      <c r="C225" s="24">
        <f>SUM(C226,C230,C234)</f>
        <v>3742</v>
      </c>
      <c r="D225" s="24">
        <f t="shared" ref="D225:H225" si="282">SUM(D226,D230,D234)</f>
        <v>0</v>
      </c>
      <c r="E225" s="24">
        <f t="shared" si="282"/>
        <v>3742</v>
      </c>
      <c r="F225" s="24">
        <f t="shared" si="282"/>
        <v>806</v>
      </c>
      <c r="G225" s="24">
        <f t="shared" si="282"/>
        <v>0</v>
      </c>
      <c r="H225" s="25">
        <f t="shared" si="282"/>
        <v>0</v>
      </c>
      <c r="I225" s="3">
        <f t="shared" si="270"/>
        <v>4548</v>
      </c>
    </row>
    <row r="226" spans="1:9" x14ac:dyDescent="0.2">
      <c r="A226" s="26" t="s">
        <v>11</v>
      </c>
      <c r="B226" s="50" t="s">
        <v>12</v>
      </c>
      <c r="C226" s="24">
        <f>SUM(C227:C229)</f>
        <v>3742</v>
      </c>
      <c r="D226" s="24">
        <f t="shared" ref="D226:H226" si="283">SUM(D227:D229)</f>
        <v>0</v>
      </c>
      <c r="E226" s="24">
        <f t="shared" si="283"/>
        <v>3742</v>
      </c>
      <c r="F226" s="24">
        <f t="shared" si="283"/>
        <v>806</v>
      </c>
      <c r="G226" s="24">
        <f t="shared" si="283"/>
        <v>0</v>
      </c>
      <c r="H226" s="25">
        <f t="shared" si="283"/>
        <v>0</v>
      </c>
      <c r="I226" s="3">
        <f t="shared" si="270"/>
        <v>4548</v>
      </c>
    </row>
    <row r="227" spans="1:9" x14ac:dyDescent="0.2">
      <c r="A227" s="27" t="s">
        <v>13</v>
      </c>
      <c r="B227" s="51" t="s">
        <v>14</v>
      </c>
      <c r="C227" s="21">
        <f>ROUND(5346*0.7,)-C228</f>
        <v>3688</v>
      </c>
      <c r="D227" s="21"/>
      <c r="E227" s="21">
        <f t="shared" ref="E227:E229" si="284">SUM(C227,D227)</f>
        <v>3688</v>
      </c>
      <c r="F227" s="21">
        <f>ROUND((5170-4019)*0.7,)</f>
        <v>806</v>
      </c>
      <c r="G227" s="21"/>
      <c r="H227" s="22"/>
      <c r="I227" s="3">
        <f t="shared" si="270"/>
        <v>4494</v>
      </c>
    </row>
    <row r="228" spans="1:9" x14ac:dyDescent="0.2">
      <c r="A228" s="27" t="s">
        <v>15</v>
      </c>
      <c r="B228" s="52" t="s">
        <v>16</v>
      </c>
      <c r="C228" s="21">
        <v>54</v>
      </c>
      <c r="D228" s="21"/>
      <c r="E228" s="21">
        <f t="shared" si="284"/>
        <v>54</v>
      </c>
      <c r="F228" s="21"/>
      <c r="G228" s="21"/>
      <c r="H228" s="22"/>
      <c r="I228" s="3">
        <f t="shared" si="270"/>
        <v>54</v>
      </c>
    </row>
    <row r="229" spans="1:9" hidden="1" x14ac:dyDescent="0.2">
      <c r="A229" s="27" t="s">
        <v>17</v>
      </c>
      <c r="B229" s="52" t="s">
        <v>18</v>
      </c>
      <c r="C229" s="21"/>
      <c r="D229" s="21"/>
      <c r="E229" s="21">
        <f t="shared" si="284"/>
        <v>0</v>
      </c>
      <c r="F229" s="21"/>
      <c r="G229" s="21"/>
      <c r="H229" s="22"/>
      <c r="I229" s="3">
        <f t="shared" si="270"/>
        <v>0</v>
      </c>
    </row>
    <row r="230" spans="1:9" hidden="1" x14ac:dyDescent="0.2">
      <c r="A230" s="26" t="s">
        <v>19</v>
      </c>
      <c r="B230" s="53" t="s">
        <v>20</v>
      </c>
      <c r="C230" s="24">
        <f>SUM(C231:C233)</f>
        <v>0</v>
      </c>
      <c r="D230" s="24">
        <f t="shared" ref="D230:H230" si="285">SUM(D231:D233)</f>
        <v>0</v>
      </c>
      <c r="E230" s="24">
        <f t="shared" si="285"/>
        <v>0</v>
      </c>
      <c r="F230" s="24">
        <f t="shared" si="285"/>
        <v>0</v>
      </c>
      <c r="G230" s="24">
        <f t="shared" si="285"/>
        <v>0</v>
      </c>
      <c r="H230" s="25">
        <f t="shared" si="285"/>
        <v>0</v>
      </c>
      <c r="I230" s="3">
        <f t="shared" si="270"/>
        <v>0</v>
      </c>
    </row>
    <row r="231" spans="1:9" hidden="1" x14ac:dyDescent="0.2">
      <c r="A231" s="27" t="s">
        <v>13</v>
      </c>
      <c r="B231" s="52" t="s">
        <v>21</v>
      </c>
      <c r="C231" s="21"/>
      <c r="D231" s="21"/>
      <c r="E231" s="21">
        <f t="shared" ref="E231:E233" si="286">SUM(C231,D231)</f>
        <v>0</v>
      </c>
      <c r="F231" s="21"/>
      <c r="G231" s="21"/>
      <c r="H231" s="22"/>
      <c r="I231" s="3">
        <f t="shared" si="270"/>
        <v>0</v>
      </c>
    </row>
    <row r="232" spans="1:9" hidden="1" x14ac:dyDescent="0.2">
      <c r="A232" s="27" t="s">
        <v>15</v>
      </c>
      <c r="B232" s="52" t="s">
        <v>22</v>
      </c>
      <c r="C232" s="21"/>
      <c r="D232" s="21"/>
      <c r="E232" s="21">
        <f t="shared" si="286"/>
        <v>0</v>
      </c>
      <c r="F232" s="21"/>
      <c r="G232" s="21"/>
      <c r="H232" s="22"/>
      <c r="I232" s="3">
        <f t="shared" si="270"/>
        <v>0</v>
      </c>
    </row>
    <row r="233" spans="1:9" hidden="1" x14ac:dyDescent="0.2">
      <c r="A233" s="27" t="s">
        <v>17</v>
      </c>
      <c r="B233" s="52" t="s">
        <v>23</v>
      </c>
      <c r="C233" s="21"/>
      <c r="D233" s="21"/>
      <c r="E233" s="21">
        <f t="shared" si="286"/>
        <v>0</v>
      </c>
      <c r="F233" s="21"/>
      <c r="G233" s="21"/>
      <c r="H233" s="22"/>
      <c r="I233" s="3">
        <f t="shared" si="270"/>
        <v>0</v>
      </c>
    </row>
    <row r="234" spans="1:9" hidden="1" x14ac:dyDescent="0.2">
      <c r="A234" s="26" t="s">
        <v>24</v>
      </c>
      <c r="B234" s="53" t="s">
        <v>25</v>
      </c>
      <c r="C234" s="24">
        <f>SUM(C235:C237)</f>
        <v>0</v>
      </c>
      <c r="D234" s="24">
        <f t="shared" ref="D234:H234" si="287">SUM(D235:D237)</f>
        <v>0</v>
      </c>
      <c r="E234" s="24">
        <f t="shared" si="287"/>
        <v>0</v>
      </c>
      <c r="F234" s="24">
        <f t="shared" si="287"/>
        <v>0</v>
      </c>
      <c r="G234" s="24">
        <f t="shared" si="287"/>
        <v>0</v>
      </c>
      <c r="H234" s="25">
        <f t="shared" si="287"/>
        <v>0</v>
      </c>
      <c r="I234" s="3">
        <f t="shared" si="270"/>
        <v>0</v>
      </c>
    </row>
    <row r="235" spans="1:9" hidden="1" x14ac:dyDescent="0.2">
      <c r="A235" s="27" t="s">
        <v>13</v>
      </c>
      <c r="B235" s="52" t="s">
        <v>26</v>
      </c>
      <c r="C235" s="21"/>
      <c r="D235" s="21"/>
      <c r="E235" s="21">
        <f t="shared" ref="E235:E237" si="288">SUM(C235,D235)</f>
        <v>0</v>
      </c>
      <c r="F235" s="21"/>
      <c r="G235" s="21"/>
      <c r="H235" s="22"/>
      <c r="I235" s="3">
        <f t="shared" si="270"/>
        <v>0</v>
      </c>
    </row>
    <row r="236" spans="1:9" hidden="1" x14ac:dyDescent="0.2">
      <c r="A236" s="27" t="s">
        <v>15</v>
      </c>
      <c r="B236" s="52" t="s">
        <v>27</v>
      </c>
      <c r="C236" s="21"/>
      <c r="D236" s="21"/>
      <c r="E236" s="21">
        <f t="shared" si="288"/>
        <v>0</v>
      </c>
      <c r="F236" s="21"/>
      <c r="G236" s="21"/>
      <c r="H236" s="22"/>
      <c r="I236" s="3">
        <f t="shared" si="270"/>
        <v>0</v>
      </c>
    </row>
    <row r="237" spans="1:9" hidden="1" x14ac:dyDescent="0.2">
      <c r="A237" s="27" t="s">
        <v>17</v>
      </c>
      <c r="B237" s="52" t="s">
        <v>28</v>
      </c>
      <c r="C237" s="21"/>
      <c r="D237" s="21"/>
      <c r="E237" s="21">
        <f t="shared" si="288"/>
        <v>0</v>
      </c>
      <c r="F237" s="21"/>
      <c r="G237" s="21"/>
      <c r="H237" s="22"/>
      <c r="I237" s="3">
        <f t="shared" si="270"/>
        <v>0</v>
      </c>
    </row>
    <row r="238" spans="1:9" s="40" customFormat="1" x14ac:dyDescent="0.2">
      <c r="A238" s="36" t="s">
        <v>80</v>
      </c>
      <c r="B238" s="65"/>
      <c r="C238" s="37">
        <f>SUM(C239,C242,C265)</f>
        <v>5446</v>
      </c>
      <c r="D238" s="37">
        <f t="shared" ref="D238:H238" si="289">SUM(D239,D242,D265)</f>
        <v>0</v>
      </c>
      <c r="E238" s="37">
        <f t="shared" si="289"/>
        <v>5446</v>
      </c>
      <c r="F238" s="37">
        <f t="shared" si="289"/>
        <v>6061</v>
      </c>
      <c r="G238" s="37">
        <f t="shared" si="289"/>
        <v>0</v>
      </c>
      <c r="H238" s="38">
        <f t="shared" si="289"/>
        <v>0</v>
      </c>
      <c r="I238" s="39">
        <f t="shared" si="270"/>
        <v>11507</v>
      </c>
    </row>
    <row r="239" spans="1:9" hidden="1" x14ac:dyDescent="0.2">
      <c r="A239" s="31" t="s">
        <v>30</v>
      </c>
      <c r="B239" s="55">
        <v>20</v>
      </c>
      <c r="C239" s="24">
        <f>SUM(C240)</f>
        <v>0</v>
      </c>
      <c r="D239" s="24">
        <f t="shared" ref="D239:H239" si="290">SUM(D240)</f>
        <v>0</v>
      </c>
      <c r="E239" s="24">
        <f t="shared" si="290"/>
        <v>0</v>
      </c>
      <c r="F239" s="24">
        <f t="shared" si="290"/>
        <v>0</v>
      </c>
      <c r="G239" s="24">
        <f t="shared" si="290"/>
        <v>0</v>
      </c>
      <c r="H239" s="25">
        <f t="shared" si="290"/>
        <v>0</v>
      </c>
      <c r="I239" s="3">
        <f t="shared" si="270"/>
        <v>0</v>
      </c>
    </row>
    <row r="240" spans="1:9" hidden="1" x14ac:dyDescent="0.2">
      <c r="A240" s="27" t="s">
        <v>31</v>
      </c>
      <c r="B240" s="56" t="s">
        <v>32</v>
      </c>
      <c r="C240" s="21"/>
      <c r="D240" s="21"/>
      <c r="E240" s="21">
        <f>C240+D240</f>
        <v>0</v>
      </c>
      <c r="F240" s="21"/>
      <c r="G240" s="21"/>
      <c r="H240" s="22"/>
      <c r="I240" s="3">
        <f t="shared" si="270"/>
        <v>0</v>
      </c>
    </row>
    <row r="241" spans="1:9" hidden="1" x14ac:dyDescent="0.2">
      <c r="A241" s="27"/>
      <c r="B241" s="51"/>
      <c r="C241" s="21"/>
      <c r="D241" s="21"/>
      <c r="E241" s="21"/>
      <c r="F241" s="21"/>
      <c r="G241" s="21"/>
      <c r="H241" s="22"/>
      <c r="I241" s="3">
        <f t="shared" si="270"/>
        <v>0</v>
      </c>
    </row>
    <row r="242" spans="1:9" ht="25.5" x14ac:dyDescent="0.2">
      <c r="A242" s="31" t="s">
        <v>33</v>
      </c>
      <c r="B242" s="57">
        <v>58</v>
      </c>
      <c r="C242" s="24">
        <f>SUM(C243,C250,C257)</f>
        <v>5446</v>
      </c>
      <c r="D242" s="24">
        <f t="shared" ref="D242" si="291">SUM(D243,D250,D257)</f>
        <v>0</v>
      </c>
      <c r="E242" s="24">
        <f t="shared" ref="E242" si="292">SUM(E243,E250,E257)</f>
        <v>5446</v>
      </c>
      <c r="F242" s="24">
        <f t="shared" ref="F242" si="293">SUM(F243,F250,F257)</f>
        <v>6061</v>
      </c>
      <c r="G242" s="24">
        <f t="shared" ref="G242" si="294">SUM(G243,G250,G257)</f>
        <v>0</v>
      </c>
      <c r="H242" s="25">
        <f t="shared" ref="H242" si="295">SUM(H243,H250,H257)</f>
        <v>0</v>
      </c>
      <c r="I242" s="3">
        <f t="shared" si="270"/>
        <v>11507</v>
      </c>
    </row>
    <row r="243" spans="1:9" x14ac:dyDescent="0.2">
      <c r="A243" s="31" t="s">
        <v>34</v>
      </c>
      <c r="B243" s="58" t="s">
        <v>35</v>
      </c>
      <c r="C243" s="24">
        <f>SUM(C247,C248,C249)</f>
        <v>5446</v>
      </c>
      <c r="D243" s="24">
        <f t="shared" ref="D243:H243" si="296">SUM(D247,D248,D249)</f>
        <v>0</v>
      </c>
      <c r="E243" s="24">
        <f t="shared" si="296"/>
        <v>5446</v>
      </c>
      <c r="F243" s="24">
        <f t="shared" si="296"/>
        <v>6061</v>
      </c>
      <c r="G243" s="24">
        <f t="shared" si="296"/>
        <v>0</v>
      </c>
      <c r="H243" s="25">
        <f t="shared" si="296"/>
        <v>0</v>
      </c>
      <c r="I243" s="3">
        <f t="shared" si="270"/>
        <v>11507</v>
      </c>
    </row>
    <row r="244" spans="1:9" hidden="1" x14ac:dyDescent="0.2">
      <c r="A244" s="32" t="s">
        <v>1</v>
      </c>
      <c r="B244" s="59"/>
      <c r="C244" s="24"/>
      <c r="D244" s="24"/>
      <c r="E244" s="24"/>
      <c r="F244" s="24"/>
      <c r="G244" s="24"/>
      <c r="H244" s="25"/>
      <c r="I244" s="3">
        <f t="shared" si="270"/>
        <v>0</v>
      </c>
    </row>
    <row r="245" spans="1:9" hidden="1" x14ac:dyDescent="0.2">
      <c r="A245" s="32" t="s">
        <v>36</v>
      </c>
      <c r="B245" s="59"/>
      <c r="C245" s="24">
        <f>C247+C248+C249-C246</f>
        <v>0</v>
      </c>
      <c r="D245" s="24">
        <f t="shared" ref="D245:E245" si="297">D247+D248+D249-D246</f>
        <v>0</v>
      </c>
      <c r="E245" s="24">
        <f t="shared" si="297"/>
        <v>0</v>
      </c>
      <c r="F245" s="24">
        <f>F247+F248+F249-F246</f>
        <v>0</v>
      </c>
      <c r="G245" s="24">
        <f t="shared" ref="G245:H245" si="298">G247+G248+G249-G246</f>
        <v>0</v>
      </c>
      <c r="H245" s="25">
        <f t="shared" si="298"/>
        <v>0</v>
      </c>
      <c r="I245" s="3">
        <f t="shared" si="270"/>
        <v>0</v>
      </c>
    </row>
    <row r="246" spans="1:9" x14ac:dyDescent="0.2">
      <c r="A246" s="32" t="s">
        <v>37</v>
      </c>
      <c r="B246" s="59"/>
      <c r="C246" s="24">
        <f>5446</f>
        <v>5446</v>
      </c>
      <c r="D246" s="24"/>
      <c r="E246" s="24">
        <f t="shared" ref="E246:E249" si="299">C246+D246</f>
        <v>5446</v>
      </c>
      <c r="F246" s="24">
        <v>6061</v>
      </c>
      <c r="G246" s="24"/>
      <c r="H246" s="25"/>
      <c r="I246" s="3">
        <f t="shared" si="270"/>
        <v>11507</v>
      </c>
    </row>
    <row r="247" spans="1:9" x14ac:dyDescent="0.2">
      <c r="A247" s="20" t="s">
        <v>38</v>
      </c>
      <c r="B247" s="60" t="s">
        <v>39</v>
      </c>
      <c r="C247" s="21">
        <f>ROUND(5346*0.3,)</f>
        <v>1604</v>
      </c>
      <c r="D247" s="21"/>
      <c r="E247" s="21">
        <f t="shared" si="299"/>
        <v>1604</v>
      </c>
      <c r="F247" s="21">
        <f>ROUND((5170-4019)*0.3,2)</f>
        <v>345.3</v>
      </c>
      <c r="G247" s="21"/>
      <c r="H247" s="22"/>
      <c r="I247" s="3">
        <f t="shared" si="270"/>
        <v>1949.3</v>
      </c>
    </row>
    <row r="248" spans="1:9" x14ac:dyDescent="0.2">
      <c r="A248" s="20" t="s">
        <v>40</v>
      </c>
      <c r="B248" s="60" t="s">
        <v>41</v>
      </c>
      <c r="C248" s="21">
        <f>ROUND(5346*0.7,)</f>
        <v>3742</v>
      </c>
      <c r="D248" s="21"/>
      <c r="E248" s="21">
        <f t="shared" si="299"/>
        <v>3742</v>
      </c>
      <c r="F248" s="21">
        <f>ROUND((5170-4019)*0.7,2)</f>
        <v>805.7</v>
      </c>
      <c r="G248" s="21"/>
      <c r="H248" s="22"/>
      <c r="I248" s="3">
        <f t="shared" si="270"/>
        <v>4547.7</v>
      </c>
    </row>
    <row r="249" spans="1:9" x14ac:dyDescent="0.2">
      <c r="A249" s="20" t="s">
        <v>42</v>
      </c>
      <c r="B249" s="61" t="s">
        <v>43</v>
      </c>
      <c r="C249" s="21">
        <v>100</v>
      </c>
      <c r="D249" s="21"/>
      <c r="E249" s="21">
        <f t="shared" si="299"/>
        <v>100</v>
      </c>
      <c r="F249" s="21">
        <f>891+4019</f>
        <v>4910</v>
      </c>
      <c r="G249" s="21"/>
      <c r="H249" s="22"/>
      <c r="I249" s="3">
        <f t="shared" si="270"/>
        <v>5010</v>
      </c>
    </row>
    <row r="250" spans="1:9" hidden="1" x14ac:dyDescent="0.2">
      <c r="A250" s="31" t="s">
        <v>44</v>
      </c>
      <c r="B250" s="62" t="s">
        <v>45</v>
      </c>
      <c r="C250" s="24">
        <f>SUM(C254,C255,C256)</f>
        <v>0</v>
      </c>
      <c r="D250" s="24">
        <f t="shared" ref="D250:H250" si="300">SUM(D254,D255,D256)</f>
        <v>0</v>
      </c>
      <c r="E250" s="24">
        <f t="shared" si="300"/>
        <v>0</v>
      </c>
      <c r="F250" s="24">
        <f t="shared" si="300"/>
        <v>0</v>
      </c>
      <c r="G250" s="24">
        <f t="shared" si="300"/>
        <v>0</v>
      </c>
      <c r="H250" s="25">
        <f t="shared" si="300"/>
        <v>0</v>
      </c>
      <c r="I250" s="3">
        <f t="shared" si="270"/>
        <v>0</v>
      </c>
    </row>
    <row r="251" spans="1:9" hidden="1" x14ac:dyDescent="0.2">
      <c r="A251" s="82" t="s">
        <v>1</v>
      </c>
      <c r="B251" s="62"/>
      <c r="C251" s="24"/>
      <c r="D251" s="24"/>
      <c r="E251" s="24"/>
      <c r="F251" s="24"/>
      <c r="G251" s="24"/>
      <c r="H251" s="25"/>
      <c r="I251" s="3">
        <f t="shared" si="270"/>
        <v>0</v>
      </c>
    </row>
    <row r="252" spans="1:9" hidden="1" x14ac:dyDescent="0.2">
      <c r="A252" s="32" t="s">
        <v>36</v>
      </c>
      <c r="B252" s="59"/>
      <c r="C252" s="24">
        <f>C254+C255+C256-C253</f>
        <v>0</v>
      </c>
      <c r="D252" s="24">
        <f t="shared" ref="D252:H252" si="301">D254+D255+D256-D253</f>
        <v>0</v>
      </c>
      <c r="E252" s="24">
        <f t="shared" si="301"/>
        <v>0</v>
      </c>
      <c r="F252" s="24">
        <f t="shared" si="301"/>
        <v>0</v>
      </c>
      <c r="G252" s="24">
        <f t="shared" si="301"/>
        <v>0</v>
      </c>
      <c r="H252" s="25">
        <f t="shared" si="301"/>
        <v>0</v>
      </c>
      <c r="I252" s="3">
        <f t="shared" si="270"/>
        <v>0</v>
      </c>
    </row>
    <row r="253" spans="1:9" hidden="1" x14ac:dyDescent="0.2">
      <c r="A253" s="32" t="s">
        <v>37</v>
      </c>
      <c r="B253" s="59"/>
      <c r="C253" s="24"/>
      <c r="D253" s="24"/>
      <c r="E253" s="24"/>
      <c r="F253" s="24"/>
      <c r="G253" s="24"/>
      <c r="H253" s="25"/>
      <c r="I253" s="3">
        <f t="shared" si="270"/>
        <v>0</v>
      </c>
    </row>
    <row r="254" spans="1:9" hidden="1" x14ac:dyDescent="0.2">
      <c r="A254" s="20" t="s">
        <v>38</v>
      </c>
      <c r="B254" s="61" t="s">
        <v>46</v>
      </c>
      <c r="C254" s="21"/>
      <c r="D254" s="21"/>
      <c r="E254" s="21">
        <f t="shared" ref="E254:E256" si="302">C254+D254</f>
        <v>0</v>
      </c>
      <c r="F254" s="21"/>
      <c r="G254" s="21"/>
      <c r="H254" s="22"/>
      <c r="I254" s="3">
        <f t="shared" si="270"/>
        <v>0</v>
      </c>
    </row>
    <row r="255" spans="1:9" hidden="1" x14ac:dyDescent="0.2">
      <c r="A255" s="20" t="s">
        <v>40</v>
      </c>
      <c r="B255" s="61" t="s">
        <v>47</v>
      </c>
      <c r="C255" s="21"/>
      <c r="D255" s="21"/>
      <c r="E255" s="21">
        <f t="shared" si="302"/>
        <v>0</v>
      </c>
      <c r="F255" s="21"/>
      <c r="G255" s="21"/>
      <c r="H255" s="22"/>
      <c r="I255" s="3">
        <f t="shared" si="270"/>
        <v>0</v>
      </c>
    </row>
    <row r="256" spans="1:9" hidden="1" x14ac:dyDescent="0.2">
      <c r="A256" s="20" t="s">
        <v>42</v>
      </c>
      <c r="B256" s="61" t="s">
        <v>48</v>
      </c>
      <c r="C256" s="21"/>
      <c r="D256" s="21"/>
      <c r="E256" s="21">
        <f t="shared" si="302"/>
        <v>0</v>
      </c>
      <c r="F256" s="21"/>
      <c r="G256" s="21"/>
      <c r="H256" s="22"/>
      <c r="I256" s="3">
        <f t="shared" si="270"/>
        <v>0</v>
      </c>
    </row>
    <row r="257" spans="1:9" hidden="1" x14ac:dyDescent="0.2">
      <c r="A257" s="31" t="s">
        <v>49</v>
      </c>
      <c r="B257" s="63" t="s">
        <v>50</v>
      </c>
      <c r="C257" s="24">
        <f>SUM(C261,C262,C263)</f>
        <v>0</v>
      </c>
      <c r="D257" s="24">
        <f t="shared" ref="D257:H257" si="303">SUM(D261,D262,D263)</f>
        <v>0</v>
      </c>
      <c r="E257" s="24">
        <f t="shared" si="303"/>
        <v>0</v>
      </c>
      <c r="F257" s="24">
        <f t="shared" si="303"/>
        <v>0</v>
      </c>
      <c r="G257" s="24">
        <f t="shared" si="303"/>
        <v>0</v>
      </c>
      <c r="H257" s="25">
        <f t="shared" si="303"/>
        <v>0</v>
      </c>
      <c r="I257" s="3">
        <f t="shared" si="270"/>
        <v>0</v>
      </c>
    </row>
    <row r="258" spans="1:9" hidden="1" x14ac:dyDescent="0.2">
      <c r="A258" s="82" t="s">
        <v>1</v>
      </c>
      <c r="B258" s="63"/>
      <c r="C258" s="24"/>
      <c r="D258" s="24"/>
      <c r="E258" s="24"/>
      <c r="F258" s="24"/>
      <c r="G258" s="24"/>
      <c r="H258" s="25"/>
      <c r="I258" s="3">
        <f t="shared" si="270"/>
        <v>0</v>
      </c>
    </row>
    <row r="259" spans="1:9" hidden="1" x14ac:dyDescent="0.2">
      <c r="A259" s="32" t="s">
        <v>36</v>
      </c>
      <c r="B259" s="59"/>
      <c r="C259" s="24">
        <f>C261+C262+C263-C260</f>
        <v>0</v>
      </c>
      <c r="D259" s="24">
        <f t="shared" ref="D259" si="304">D261+D262+D263-D260</f>
        <v>0</v>
      </c>
      <c r="E259" s="24">
        <f t="shared" ref="E259" si="305">E261+E262+E263-E260</f>
        <v>0</v>
      </c>
      <c r="F259" s="24">
        <f t="shared" ref="F259" si="306">F261+F262+F263-F260</f>
        <v>0</v>
      </c>
      <c r="G259" s="24">
        <f t="shared" ref="G259" si="307">G261+G262+G263-G260</f>
        <v>0</v>
      </c>
      <c r="H259" s="25">
        <f t="shared" ref="H259" si="308">H261+H262+H263-H260</f>
        <v>0</v>
      </c>
      <c r="I259" s="3">
        <f t="shared" si="270"/>
        <v>0</v>
      </c>
    </row>
    <row r="260" spans="1:9" hidden="1" x14ac:dyDescent="0.2">
      <c r="A260" s="32" t="s">
        <v>37</v>
      </c>
      <c r="B260" s="59"/>
      <c r="C260" s="24"/>
      <c r="D260" s="24"/>
      <c r="E260" s="24"/>
      <c r="F260" s="24"/>
      <c r="G260" s="24"/>
      <c r="H260" s="25"/>
      <c r="I260" s="3">
        <f t="shared" si="270"/>
        <v>0</v>
      </c>
    </row>
    <row r="261" spans="1:9" hidden="1" x14ac:dyDescent="0.2">
      <c r="A261" s="20" t="s">
        <v>38</v>
      </c>
      <c r="B261" s="61" t="s">
        <v>51</v>
      </c>
      <c r="C261" s="21"/>
      <c r="D261" s="21"/>
      <c r="E261" s="21">
        <f t="shared" ref="E261:E263" si="309">C261+D261</f>
        <v>0</v>
      </c>
      <c r="F261" s="21"/>
      <c r="G261" s="21"/>
      <c r="H261" s="22"/>
      <c r="I261" s="3">
        <f t="shared" si="270"/>
        <v>0</v>
      </c>
    </row>
    <row r="262" spans="1:9" hidden="1" x14ac:dyDescent="0.2">
      <c r="A262" s="20" t="s">
        <v>40</v>
      </c>
      <c r="B262" s="61" t="s">
        <v>52</v>
      </c>
      <c r="C262" s="21"/>
      <c r="D262" s="21"/>
      <c r="E262" s="21">
        <f t="shared" si="309"/>
        <v>0</v>
      </c>
      <c r="F262" s="21"/>
      <c r="G262" s="21"/>
      <c r="H262" s="22"/>
      <c r="I262" s="3">
        <f t="shared" si="270"/>
        <v>0</v>
      </c>
    </row>
    <row r="263" spans="1:9" hidden="1" x14ac:dyDescent="0.2">
      <c r="A263" s="20" t="s">
        <v>42</v>
      </c>
      <c r="B263" s="61" t="s">
        <v>53</v>
      </c>
      <c r="C263" s="21"/>
      <c r="D263" s="21"/>
      <c r="E263" s="21">
        <f t="shared" si="309"/>
        <v>0</v>
      </c>
      <c r="F263" s="21"/>
      <c r="G263" s="21"/>
      <c r="H263" s="22"/>
      <c r="I263" s="3">
        <f t="shared" si="270"/>
        <v>0</v>
      </c>
    </row>
    <row r="264" spans="1:9" hidden="1" x14ac:dyDescent="0.2">
      <c r="A264" s="83"/>
      <c r="B264" s="95"/>
      <c r="C264" s="21"/>
      <c r="D264" s="21"/>
      <c r="E264" s="21"/>
      <c r="F264" s="21"/>
      <c r="G264" s="21"/>
      <c r="H264" s="22"/>
      <c r="I264" s="3">
        <f t="shared" si="270"/>
        <v>0</v>
      </c>
    </row>
    <row r="265" spans="1:9" hidden="1" x14ac:dyDescent="0.2">
      <c r="A265" s="26" t="s">
        <v>54</v>
      </c>
      <c r="B265" s="63" t="s">
        <v>55</v>
      </c>
      <c r="C265" s="24"/>
      <c r="D265" s="24"/>
      <c r="E265" s="24">
        <f>C265+D265</f>
        <v>0</v>
      </c>
      <c r="F265" s="24"/>
      <c r="G265" s="24"/>
      <c r="H265" s="25"/>
      <c r="I265" s="3">
        <f t="shared" si="270"/>
        <v>0</v>
      </c>
    </row>
    <row r="266" spans="1:9" hidden="1" x14ac:dyDescent="0.2">
      <c r="A266" s="83"/>
      <c r="B266" s="95"/>
      <c r="C266" s="21"/>
      <c r="D266" s="21"/>
      <c r="E266" s="21"/>
      <c r="F266" s="21"/>
      <c r="G266" s="21"/>
      <c r="H266" s="22"/>
      <c r="I266" s="3">
        <f t="shared" si="270"/>
        <v>0</v>
      </c>
    </row>
    <row r="267" spans="1:9" hidden="1" x14ac:dyDescent="0.2">
      <c r="A267" s="26" t="s">
        <v>56</v>
      </c>
      <c r="B267" s="63"/>
      <c r="C267" s="24">
        <f>C221-C238</f>
        <v>0</v>
      </c>
      <c r="D267" s="24">
        <f>D220-D238</f>
        <v>0</v>
      </c>
      <c r="E267" s="24">
        <f>E220-E238</f>
        <v>0</v>
      </c>
      <c r="F267" s="24">
        <f>F220-F238</f>
        <v>0</v>
      </c>
      <c r="G267" s="24">
        <f>G220-G238</f>
        <v>0</v>
      </c>
      <c r="H267" s="25">
        <f>H220-H238</f>
        <v>0</v>
      </c>
      <c r="I267" s="3">
        <f t="shared" si="270"/>
        <v>0</v>
      </c>
    </row>
    <row r="268" spans="1:9" hidden="1" x14ac:dyDescent="0.2">
      <c r="A268" s="81"/>
      <c r="B268" s="95"/>
      <c r="C268" s="21"/>
      <c r="D268" s="21"/>
      <c r="E268" s="21"/>
      <c r="F268" s="21"/>
      <c r="G268" s="21"/>
      <c r="H268" s="22"/>
      <c r="I268" s="3">
        <f t="shared" si="270"/>
        <v>0</v>
      </c>
    </row>
    <row r="269" spans="1:9" s="6" customFormat="1" x14ac:dyDescent="0.2">
      <c r="A269" s="77" t="s">
        <v>64</v>
      </c>
      <c r="B269" s="78"/>
      <c r="C269" s="79">
        <f>C270</f>
        <v>191</v>
      </c>
      <c r="D269" s="79">
        <f t="shared" ref="D269" si="310">D270</f>
        <v>0</v>
      </c>
      <c r="E269" s="79">
        <f t="shared" ref="E269" si="311">E270</f>
        <v>191</v>
      </c>
      <c r="F269" s="79">
        <f t="shared" ref="F269" si="312">F270</f>
        <v>0</v>
      </c>
      <c r="G269" s="79">
        <f t="shared" ref="G269" si="313">G270</f>
        <v>0</v>
      </c>
      <c r="H269" s="80">
        <f t="shared" ref="H269" si="314">H270</f>
        <v>0</v>
      </c>
      <c r="I269" s="19">
        <f t="shared" si="270"/>
        <v>191</v>
      </c>
    </row>
    <row r="270" spans="1:9" s="40" customFormat="1" x14ac:dyDescent="0.2">
      <c r="A270" s="36" t="s">
        <v>61</v>
      </c>
      <c r="B270" s="65"/>
      <c r="C270" s="37">
        <f t="shared" ref="C270:H270" si="315">SUM(C271,C272,C273,C274)</f>
        <v>191</v>
      </c>
      <c r="D270" s="37">
        <f t="shared" si="315"/>
        <v>0</v>
      </c>
      <c r="E270" s="37">
        <f t="shared" si="315"/>
        <v>191</v>
      </c>
      <c r="F270" s="37">
        <f t="shared" si="315"/>
        <v>0</v>
      </c>
      <c r="G270" s="37">
        <f t="shared" si="315"/>
        <v>0</v>
      </c>
      <c r="H270" s="38">
        <f t="shared" si="315"/>
        <v>0</v>
      </c>
      <c r="I270" s="39">
        <f t="shared" ref="I270:I333" si="316">SUM(E270:H270)</f>
        <v>191</v>
      </c>
    </row>
    <row r="271" spans="1:9" x14ac:dyDescent="0.2">
      <c r="A271" s="20" t="s">
        <v>6</v>
      </c>
      <c r="B271" s="48"/>
      <c r="C271" s="21">
        <f>189+2</f>
        <v>191</v>
      </c>
      <c r="D271" s="21"/>
      <c r="E271" s="21">
        <f>SUM(C271,D271)</f>
        <v>191</v>
      </c>
      <c r="F271" s="21"/>
      <c r="G271" s="21"/>
      <c r="H271" s="22"/>
      <c r="I271" s="3">
        <f t="shared" si="316"/>
        <v>191</v>
      </c>
    </row>
    <row r="272" spans="1:9" hidden="1" x14ac:dyDescent="0.2">
      <c r="A272" s="20" t="s">
        <v>7</v>
      </c>
      <c r="B272" s="94"/>
      <c r="C272" s="21"/>
      <c r="D272" s="21"/>
      <c r="E272" s="21">
        <f t="shared" ref="E272:E273" si="317">SUM(C272,D272)</f>
        <v>0</v>
      </c>
      <c r="F272" s="21"/>
      <c r="G272" s="21"/>
      <c r="H272" s="22"/>
      <c r="I272" s="3">
        <f t="shared" si="316"/>
        <v>0</v>
      </c>
    </row>
    <row r="273" spans="1:9" ht="38.25" hidden="1" x14ac:dyDescent="0.2">
      <c r="A273" s="20" t="s">
        <v>8</v>
      </c>
      <c r="B273" s="48">
        <v>420269</v>
      </c>
      <c r="C273" s="21"/>
      <c r="D273" s="21"/>
      <c r="E273" s="21">
        <f t="shared" si="317"/>
        <v>0</v>
      </c>
      <c r="F273" s="21"/>
      <c r="G273" s="21"/>
      <c r="H273" s="22"/>
      <c r="I273" s="3">
        <f t="shared" si="316"/>
        <v>0</v>
      </c>
    </row>
    <row r="274" spans="1:9" ht="25.5" hidden="1" x14ac:dyDescent="0.2">
      <c r="A274" s="23" t="s">
        <v>9</v>
      </c>
      <c r="B274" s="49" t="s">
        <v>10</v>
      </c>
      <c r="C274" s="24">
        <f>SUM(C275,C279,C283)</f>
        <v>0</v>
      </c>
      <c r="D274" s="24">
        <f t="shared" ref="D274" si="318">SUM(D275,D279,D283)</f>
        <v>0</v>
      </c>
      <c r="E274" s="24">
        <f t="shared" ref="E274" si="319">SUM(E275,E279,E283)</f>
        <v>0</v>
      </c>
      <c r="F274" s="24">
        <f t="shared" ref="F274" si="320">SUM(F275,F279,F283)</f>
        <v>0</v>
      </c>
      <c r="G274" s="24">
        <f t="shared" ref="G274" si="321">SUM(G275,G279,G283)</f>
        <v>0</v>
      </c>
      <c r="H274" s="25">
        <f t="shared" ref="H274" si="322">SUM(H275,H279,H283)</f>
        <v>0</v>
      </c>
      <c r="I274" s="3">
        <f t="shared" si="316"/>
        <v>0</v>
      </c>
    </row>
    <row r="275" spans="1:9" hidden="1" x14ac:dyDescent="0.2">
      <c r="A275" s="26" t="s">
        <v>11</v>
      </c>
      <c r="B275" s="50" t="s">
        <v>12</v>
      </c>
      <c r="C275" s="24">
        <f>SUM(C276:C278)</f>
        <v>0</v>
      </c>
      <c r="D275" s="24">
        <f t="shared" ref="D275" si="323">SUM(D276:D278)</f>
        <v>0</v>
      </c>
      <c r="E275" s="24">
        <f t="shared" ref="E275" si="324">SUM(E276:E278)</f>
        <v>0</v>
      </c>
      <c r="F275" s="24">
        <f t="shared" ref="F275" si="325">SUM(F276:F278)</f>
        <v>0</v>
      </c>
      <c r="G275" s="24">
        <f t="shared" ref="G275" si="326">SUM(G276:G278)</f>
        <v>0</v>
      </c>
      <c r="H275" s="25">
        <f t="shared" ref="H275" si="327">SUM(H276:H278)</f>
        <v>0</v>
      </c>
      <c r="I275" s="3">
        <f t="shared" si="316"/>
        <v>0</v>
      </c>
    </row>
    <row r="276" spans="1:9" hidden="1" x14ac:dyDescent="0.2">
      <c r="A276" s="27" t="s">
        <v>13</v>
      </c>
      <c r="B276" s="51" t="s">
        <v>14</v>
      </c>
      <c r="C276" s="21"/>
      <c r="D276" s="21"/>
      <c r="E276" s="21">
        <f t="shared" ref="E276:E278" si="328">SUM(C276,D276)</f>
        <v>0</v>
      </c>
      <c r="F276" s="21"/>
      <c r="G276" s="21"/>
      <c r="H276" s="22"/>
      <c r="I276" s="3">
        <f t="shared" si="316"/>
        <v>0</v>
      </c>
    </row>
    <row r="277" spans="1:9" hidden="1" x14ac:dyDescent="0.2">
      <c r="A277" s="27" t="s">
        <v>15</v>
      </c>
      <c r="B277" s="52" t="s">
        <v>16</v>
      </c>
      <c r="C277" s="21"/>
      <c r="D277" s="21"/>
      <c r="E277" s="21">
        <f t="shared" si="328"/>
        <v>0</v>
      </c>
      <c r="F277" s="21"/>
      <c r="G277" s="21"/>
      <c r="H277" s="22"/>
      <c r="I277" s="3">
        <f t="shared" si="316"/>
        <v>0</v>
      </c>
    </row>
    <row r="278" spans="1:9" hidden="1" x14ac:dyDescent="0.2">
      <c r="A278" s="27" t="s">
        <v>17</v>
      </c>
      <c r="B278" s="52" t="s">
        <v>18</v>
      </c>
      <c r="C278" s="21"/>
      <c r="D278" s="21"/>
      <c r="E278" s="21">
        <f t="shared" si="328"/>
        <v>0</v>
      </c>
      <c r="F278" s="21"/>
      <c r="G278" s="21"/>
      <c r="H278" s="22"/>
      <c r="I278" s="3">
        <f t="shared" si="316"/>
        <v>0</v>
      </c>
    </row>
    <row r="279" spans="1:9" hidden="1" x14ac:dyDescent="0.2">
      <c r="A279" s="26" t="s">
        <v>19</v>
      </c>
      <c r="B279" s="53" t="s">
        <v>20</v>
      </c>
      <c r="C279" s="24">
        <f>SUM(C280:C282)</f>
        <v>0</v>
      </c>
      <c r="D279" s="24">
        <f t="shared" ref="D279" si="329">SUM(D280:D282)</f>
        <v>0</v>
      </c>
      <c r="E279" s="24">
        <f t="shared" ref="E279" si="330">SUM(E280:E282)</f>
        <v>0</v>
      </c>
      <c r="F279" s="24">
        <f t="shared" ref="F279" si="331">SUM(F280:F282)</f>
        <v>0</v>
      </c>
      <c r="G279" s="24">
        <f t="shared" ref="G279" si="332">SUM(G280:G282)</f>
        <v>0</v>
      </c>
      <c r="H279" s="25">
        <f t="shared" ref="H279" si="333">SUM(H280:H282)</f>
        <v>0</v>
      </c>
      <c r="I279" s="3">
        <f t="shared" si="316"/>
        <v>0</v>
      </c>
    </row>
    <row r="280" spans="1:9" hidden="1" x14ac:dyDescent="0.2">
      <c r="A280" s="27" t="s">
        <v>13</v>
      </c>
      <c r="B280" s="52" t="s">
        <v>21</v>
      </c>
      <c r="C280" s="21"/>
      <c r="D280" s="21"/>
      <c r="E280" s="21">
        <f t="shared" ref="E280:E282" si="334">SUM(C280,D280)</f>
        <v>0</v>
      </c>
      <c r="F280" s="21"/>
      <c r="G280" s="21"/>
      <c r="H280" s="22"/>
      <c r="I280" s="3">
        <f t="shared" si="316"/>
        <v>0</v>
      </c>
    </row>
    <row r="281" spans="1:9" hidden="1" x14ac:dyDescent="0.2">
      <c r="A281" s="27" t="s">
        <v>15</v>
      </c>
      <c r="B281" s="52" t="s">
        <v>22</v>
      </c>
      <c r="C281" s="21"/>
      <c r="D281" s="21"/>
      <c r="E281" s="21">
        <f t="shared" si="334"/>
        <v>0</v>
      </c>
      <c r="F281" s="21"/>
      <c r="G281" s="21"/>
      <c r="H281" s="22"/>
      <c r="I281" s="3">
        <f t="shared" si="316"/>
        <v>0</v>
      </c>
    </row>
    <row r="282" spans="1:9" hidden="1" x14ac:dyDescent="0.2">
      <c r="A282" s="27" t="s">
        <v>17</v>
      </c>
      <c r="B282" s="52" t="s">
        <v>23</v>
      </c>
      <c r="C282" s="21"/>
      <c r="D282" s="21"/>
      <c r="E282" s="21">
        <f t="shared" si="334"/>
        <v>0</v>
      </c>
      <c r="F282" s="21"/>
      <c r="G282" s="21"/>
      <c r="H282" s="22"/>
      <c r="I282" s="3">
        <f t="shared" si="316"/>
        <v>0</v>
      </c>
    </row>
    <row r="283" spans="1:9" hidden="1" x14ac:dyDescent="0.2">
      <c r="A283" s="26" t="s">
        <v>24</v>
      </c>
      <c r="B283" s="53" t="s">
        <v>25</v>
      </c>
      <c r="C283" s="24">
        <f>SUM(C284:C286)</f>
        <v>0</v>
      </c>
      <c r="D283" s="24">
        <f t="shared" ref="D283" si="335">SUM(D284:D286)</f>
        <v>0</v>
      </c>
      <c r="E283" s="24">
        <f t="shared" ref="E283" si="336">SUM(E284:E286)</f>
        <v>0</v>
      </c>
      <c r="F283" s="24">
        <f t="shared" ref="F283" si="337">SUM(F284:F286)</f>
        <v>0</v>
      </c>
      <c r="G283" s="24">
        <f t="shared" ref="G283" si="338">SUM(G284:G286)</f>
        <v>0</v>
      </c>
      <c r="H283" s="25">
        <f t="shared" ref="H283" si="339">SUM(H284:H286)</f>
        <v>0</v>
      </c>
      <c r="I283" s="3">
        <f t="shared" si="316"/>
        <v>0</v>
      </c>
    </row>
    <row r="284" spans="1:9" hidden="1" x14ac:dyDescent="0.2">
      <c r="A284" s="27" t="s">
        <v>13</v>
      </c>
      <c r="B284" s="52" t="s">
        <v>26</v>
      </c>
      <c r="C284" s="21"/>
      <c r="D284" s="21"/>
      <c r="E284" s="21">
        <f t="shared" ref="E284:E286" si="340">SUM(C284,D284)</f>
        <v>0</v>
      </c>
      <c r="F284" s="21"/>
      <c r="G284" s="21"/>
      <c r="H284" s="22"/>
      <c r="I284" s="3">
        <f t="shared" si="316"/>
        <v>0</v>
      </c>
    </row>
    <row r="285" spans="1:9" hidden="1" x14ac:dyDescent="0.2">
      <c r="A285" s="27" t="s">
        <v>15</v>
      </c>
      <c r="B285" s="52" t="s">
        <v>27</v>
      </c>
      <c r="C285" s="21"/>
      <c r="D285" s="21"/>
      <c r="E285" s="21">
        <f t="shared" si="340"/>
        <v>0</v>
      </c>
      <c r="F285" s="21"/>
      <c r="G285" s="21"/>
      <c r="H285" s="22"/>
      <c r="I285" s="3">
        <f t="shared" si="316"/>
        <v>0</v>
      </c>
    </row>
    <row r="286" spans="1:9" hidden="1" x14ac:dyDescent="0.2">
      <c r="A286" s="27" t="s">
        <v>17</v>
      </c>
      <c r="B286" s="52" t="s">
        <v>28</v>
      </c>
      <c r="C286" s="21"/>
      <c r="D286" s="21"/>
      <c r="E286" s="21">
        <f t="shared" si="340"/>
        <v>0</v>
      </c>
      <c r="F286" s="21"/>
      <c r="G286" s="21"/>
      <c r="H286" s="22"/>
      <c r="I286" s="3">
        <f t="shared" si="316"/>
        <v>0</v>
      </c>
    </row>
    <row r="287" spans="1:9" s="40" customFormat="1" x14ac:dyDescent="0.2">
      <c r="A287" s="36" t="s">
        <v>80</v>
      </c>
      <c r="B287" s="65"/>
      <c r="C287" s="37">
        <f>SUM(C288,C291,C314)</f>
        <v>191</v>
      </c>
      <c r="D287" s="37">
        <f t="shared" ref="D287" si="341">SUM(D288,D291,D314)</f>
        <v>0</v>
      </c>
      <c r="E287" s="37">
        <f t="shared" ref="E287" si="342">SUM(E288,E291,E314)</f>
        <v>191</v>
      </c>
      <c r="F287" s="37">
        <f t="shared" ref="F287" si="343">SUM(F288,F291,F314)</f>
        <v>0</v>
      </c>
      <c r="G287" s="37">
        <f t="shared" ref="G287" si="344">SUM(G288,G291,G314)</f>
        <v>0</v>
      </c>
      <c r="H287" s="38">
        <f t="shared" ref="H287" si="345">SUM(H288,H291,H314)</f>
        <v>0</v>
      </c>
      <c r="I287" s="39">
        <f t="shared" si="316"/>
        <v>191</v>
      </c>
    </row>
    <row r="288" spans="1:9" x14ac:dyDescent="0.2">
      <c r="A288" s="31" t="s">
        <v>30</v>
      </c>
      <c r="B288" s="55">
        <v>20</v>
      </c>
      <c r="C288" s="24">
        <f>SUM(C289)</f>
        <v>2</v>
      </c>
      <c r="D288" s="24">
        <f t="shared" ref="D288" si="346">SUM(D289)</f>
        <v>0</v>
      </c>
      <c r="E288" s="24">
        <f t="shared" ref="E288" si="347">SUM(E289)</f>
        <v>2</v>
      </c>
      <c r="F288" s="24">
        <f t="shared" ref="F288" si="348">SUM(F289)</f>
        <v>0</v>
      </c>
      <c r="G288" s="24">
        <f t="shared" ref="G288" si="349">SUM(G289)</f>
        <v>0</v>
      </c>
      <c r="H288" s="25">
        <f t="shared" ref="H288" si="350">SUM(H289)</f>
        <v>0</v>
      </c>
      <c r="I288" s="3">
        <f t="shared" si="316"/>
        <v>2</v>
      </c>
    </row>
    <row r="289" spans="1:11" x14ac:dyDescent="0.2">
      <c r="A289" s="27" t="s">
        <v>31</v>
      </c>
      <c r="B289" s="56" t="s">
        <v>32</v>
      </c>
      <c r="C289" s="21">
        <v>2</v>
      </c>
      <c r="D289" s="21"/>
      <c r="E289" s="21">
        <f>C289+D289</f>
        <v>2</v>
      </c>
      <c r="F289" s="21"/>
      <c r="G289" s="21"/>
      <c r="H289" s="22"/>
      <c r="I289" s="3">
        <f t="shared" si="316"/>
        <v>2</v>
      </c>
    </row>
    <row r="290" spans="1:11" hidden="1" x14ac:dyDescent="0.2">
      <c r="A290" s="27"/>
      <c r="B290" s="51"/>
      <c r="C290" s="21"/>
      <c r="D290" s="21"/>
      <c r="E290" s="21"/>
      <c r="F290" s="21"/>
      <c r="G290" s="21"/>
      <c r="H290" s="22"/>
      <c r="I290" s="3">
        <f t="shared" si="316"/>
        <v>0</v>
      </c>
    </row>
    <row r="291" spans="1:11" ht="25.5" x14ac:dyDescent="0.2">
      <c r="A291" s="31" t="s">
        <v>33</v>
      </c>
      <c r="B291" s="57">
        <v>58</v>
      </c>
      <c r="C291" s="24">
        <f>SUM(C292,C299,C306)</f>
        <v>189</v>
      </c>
      <c r="D291" s="24">
        <f t="shared" ref="D291" si="351">SUM(D292,D299,D306)</f>
        <v>0</v>
      </c>
      <c r="E291" s="24">
        <f t="shared" ref="E291" si="352">SUM(E292,E299,E306)</f>
        <v>189</v>
      </c>
      <c r="F291" s="24">
        <f t="shared" ref="F291" si="353">SUM(F292,F299,F306)</f>
        <v>0</v>
      </c>
      <c r="G291" s="24">
        <f t="shared" ref="G291" si="354">SUM(G292,G299,G306)</f>
        <v>0</v>
      </c>
      <c r="H291" s="25">
        <f t="shared" ref="H291" si="355">SUM(H292,H299,H306)</f>
        <v>0</v>
      </c>
      <c r="I291" s="3">
        <f t="shared" si="316"/>
        <v>189</v>
      </c>
    </row>
    <row r="292" spans="1:11" x14ac:dyDescent="0.2">
      <c r="A292" s="31" t="s">
        <v>34</v>
      </c>
      <c r="B292" s="58" t="s">
        <v>35</v>
      </c>
      <c r="C292" s="24">
        <f>SUM(C296,C297,C298)</f>
        <v>189</v>
      </c>
      <c r="D292" s="24">
        <f t="shared" ref="D292:H292" si="356">SUM(D296,D297,D298)</f>
        <v>0</v>
      </c>
      <c r="E292" s="24">
        <f t="shared" si="356"/>
        <v>189</v>
      </c>
      <c r="F292" s="24">
        <f t="shared" si="356"/>
        <v>0</v>
      </c>
      <c r="G292" s="24">
        <f t="shared" si="356"/>
        <v>0</v>
      </c>
      <c r="H292" s="25">
        <f t="shared" si="356"/>
        <v>0</v>
      </c>
      <c r="I292" s="3">
        <f t="shared" si="316"/>
        <v>189</v>
      </c>
    </row>
    <row r="293" spans="1:11" hidden="1" x14ac:dyDescent="0.2">
      <c r="A293" s="32" t="s">
        <v>1</v>
      </c>
      <c r="B293" s="59"/>
      <c r="C293" s="24"/>
      <c r="D293" s="24"/>
      <c r="E293" s="24"/>
      <c r="F293" s="24"/>
      <c r="G293" s="24"/>
      <c r="H293" s="25"/>
      <c r="I293" s="3">
        <f t="shared" si="316"/>
        <v>0</v>
      </c>
    </row>
    <row r="294" spans="1:11" x14ac:dyDescent="0.2">
      <c r="A294" s="32" t="s">
        <v>36</v>
      </c>
      <c r="B294" s="59"/>
      <c r="C294" s="24">
        <f>C296+C297+C298-C295</f>
        <v>189</v>
      </c>
      <c r="D294" s="24">
        <f t="shared" ref="D294" si="357">D296+D297+D298-D295</f>
        <v>0</v>
      </c>
      <c r="E294" s="24">
        <f t="shared" ref="E294" si="358">E296+E297+E298-E295</f>
        <v>189</v>
      </c>
      <c r="F294" s="24">
        <f t="shared" ref="F294" si="359">F296+F297+F298-F295</f>
        <v>0</v>
      </c>
      <c r="G294" s="24">
        <f t="shared" ref="G294" si="360">G296+G297+G298-G295</f>
        <v>0</v>
      </c>
      <c r="H294" s="25">
        <f t="shared" ref="H294" si="361">H296+H297+H298-H295</f>
        <v>0</v>
      </c>
      <c r="I294" s="3">
        <f t="shared" si="316"/>
        <v>189</v>
      </c>
    </row>
    <row r="295" spans="1:11" hidden="1" x14ac:dyDescent="0.2">
      <c r="A295" s="32" t="s">
        <v>37</v>
      </c>
      <c r="B295" s="59"/>
      <c r="C295" s="24">
        <v>0</v>
      </c>
      <c r="D295" s="24"/>
      <c r="E295" s="24">
        <f t="shared" ref="E295:E298" si="362">C295+D295</f>
        <v>0</v>
      </c>
      <c r="F295" s="24"/>
      <c r="G295" s="24"/>
      <c r="H295" s="25"/>
      <c r="I295" s="3">
        <f t="shared" si="316"/>
        <v>0</v>
      </c>
    </row>
    <row r="296" spans="1:11" x14ac:dyDescent="0.2">
      <c r="A296" s="20" t="s">
        <v>38</v>
      </c>
      <c r="B296" s="60" t="s">
        <v>39</v>
      </c>
      <c r="C296" s="21">
        <f>ROUND(189*(J296+K296),)</f>
        <v>28</v>
      </c>
      <c r="D296" s="21"/>
      <c r="E296" s="21">
        <f t="shared" si="362"/>
        <v>28</v>
      </c>
      <c r="F296" s="21"/>
      <c r="G296" s="21"/>
      <c r="H296" s="22"/>
      <c r="I296" s="3">
        <f t="shared" si="316"/>
        <v>28</v>
      </c>
      <c r="J296" s="2">
        <v>0.02</v>
      </c>
      <c r="K296" s="2">
        <v>0.13</v>
      </c>
    </row>
    <row r="297" spans="1:11" x14ac:dyDescent="0.2">
      <c r="A297" s="20" t="s">
        <v>40</v>
      </c>
      <c r="B297" s="60" t="s">
        <v>41</v>
      </c>
      <c r="C297" s="21">
        <f>ROUND(189*(J297+K297),)</f>
        <v>161</v>
      </c>
      <c r="D297" s="21"/>
      <c r="E297" s="21">
        <f t="shared" si="362"/>
        <v>161</v>
      </c>
      <c r="F297" s="21"/>
      <c r="G297" s="21"/>
      <c r="H297" s="22"/>
      <c r="I297" s="3">
        <f t="shared" si="316"/>
        <v>161</v>
      </c>
      <c r="J297" s="2">
        <v>0.85</v>
      </c>
    </row>
    <row r="298" spans="1:11" hidden="1" x14ac:dyDescent="0.2">
      <c r="A298" s="20" t="s">
        <v>42</v>
      </c>
      <c r="B298" s="61" t="s">
        <v>43</v>
      </c>
      <c r="C298" s="21"/>
      <c r="D298" s="21"/>
      <c r="E298" s="21">
        <f t="shared" si="362"/>
        <v>0</v>
      </c>
      <c r="F298" s="21"/>
      <c r="G298" s="21"/>
      <c r="H298" s="22"/>
      <c r="I298" s="3">
        <f t="shared" si="316"/>
        <v>0</v>
      </c>
    </row>
    <row r="299" spans="1:11" hidden="1" x14ac:dyDescent="0.2">
      <c r="A299" s="31" t="s">
        <v>44</v>
      </c>
      <c r="B299" s="62" t="s">
        <v>45</v>
      </c>
      <c r="C299" s="24">
        <f>SUM(C303,C304,C305)</f>
        <v>0</v>
      </c>
      <c r="D299" s="24">
        <f t="shared" ref="D299:H299" si="363">SUM(D303,D304,D305)</f>
        <v>0</v>
      </c>
      <c r="E299" s="24">
        <f t="shared" si="363"/>
        <v>0</v>
      </c>
      <c r="F299" s="24">
        <f t="shared" si="363"/>
        <v>0</v>
      </c>
      <c r="G299" s="24">
        <f t="shared" si="363"/>
        <v>0</v>
      </c>
      <c r="H299" s="25">
        <f t="shared" si="363"/>
        <v>0</v>
      </c>
      <c r="I299" s="3">
        <f t="shared" si="316"/>
        <v>0</v>
      </c>
    </row>
    <row r="300" spans="1:11" hidden="1" x14ac:dyDescent="0.2">
      <c r="A300" s="82" t="s">
        <v>1</v>
      </c>
      <c r="B300" s="62"/>
      <c r="C300" s="24"/>
      <c r="D300" s="24"/>
      <c r="E300" s="24"/>
      <c r="F300" s="24"/>
      <c r="G300" s="24"/>
      <c r="H300" s="25"/>
      <c r="I300" s="3">
        <f t="shared" si="316"/>
        <v>0</v>
      </c>
    </row>
    <row r="301" spans="1:11" hidden="1" x14ac:dyDescent="0.2">
      <c r="A301" s="32" t="s">
        <v>36</v>
      </c>
      <c r="B301" s="59"/>
      <c r="C301" s="24">
        <f>C303+C304+C305-C302</f>
        <v>0</v>
      </c>
      <c r="D301" s="24">
        <f t="shared" ref="D301" si="364">D303+D304+D305-D302</f>
        <v>0</v>
      </c>
      <c r="E301" s="24">
        <f t="shared" ref="E301" si="365">E303+E304+E305-E302</f>
        <v>0</v>
      </c>
      <c r="F301" s="24">
        <f t="shared" ref="F301" si="366">F303+F304+F305-F302</f>
        <v>0</v>
      </c>
      <c r="G301" s="24">
        <f t="shared" ref="G301" si="367">G303+G304+G305-G302</f>
        <v>0</v>
      </c>
      <c r="H301" s="25">
        <f t="shared" ref="H301" si="368">H303+H304+H305-H302</f>
        <v>0</v>
      </c>
      <c r="I301" s="3">
        <f t="shared" si="316"/>
        <v>0</v>
      </c>
    </row>
    <row r="302" spans="1:11" hidden="1" x14ac:dyDescent="0.2">
      <c r="A302" s="32" t="s">
        <v>37</v>
      </c>
      <c r="B302" s="59"/>
      <c r="C302" s="24"/>
      <c r="D302" s="24"/>
      <c r="E302" s="24">
        <f t="shared" ref="E302" si="369">C302+D302</f>
        <v>0</v>
      </c>
      <c r="F302" s="24"/>
      <c r="G302" s="24"/>
      <c r="H302" s="25"/>
      <c r="I302" s="3">
        <f t="shared" si="316"/>
        <v>0</v>
      </c>
    </row>
    <row r="303" spans="1:11" hidden="1" x14ac:dyDescent="0.2">
      <c r="A303" s="20" t="s">
        <v>38</v>
      </c>
      <c r="B303" s="61" t="s">
        <v>46</v>
      </c>
      <c r="C303" s="21"/>
      <c r="D303" s="21"/>
      <c r="E303" s="21">
        <f t="shared" ref="E303:E305" si="370">C303+D303</f>
        <v>0</v>
      </c>
      <c r="F303" s="21"/>
      <c r="G303" s="21"/>
      <c r="H303" s="22"/>
      <c r="I303" s="3">
        <f t="shared" si="316"/>
        <v>0</v>
      </c>
    </row>
    <row r="304" spans="1:11" hidden="1" x14ac:dyDescent="0.2">
      <c r="A304" s="20" t="s">
        <v>40</v>
      </c>
      <c r="B304" s="61" t="s">
        <v>47</v>
      </c>
      <c r="C304" s="21"/>
      <c r="D304" s="21"/>
      <c r="E304" s="21">
        <f t="shared" si="370"/>
        <v>0</v>
      </c>
      <c r="F304" s="21"/>
      <c r="G304" s="21"/>
      <c r="H304" s="22"/>
      <c r="I304" s="3">
        <f t="shared" si="316"/>
        <v>0</v>
      </c>
    </row>
    <row r="305" spans="1:9" hidden="1" x14ac:dyDescent="0.2">
      <c r="A305" s="20" t="s">
        <v>42</v>
      </c>
      <c r="B305" s="61" t="s">
        <v>48</v>
      </c>
      <c r="C305" s="21"/>
      <c r="D305" s="21"/>
      <c r="E305" s="21">
        <f t="shared" si="370"/>
        <v>0</v>
      </c>
      <c r="F305" s="21"/>
      <c r="G305" s="21"/>
      <c r="H305" s="22"/>
      <c r="I305" s="3">
        <f t="shared" si="316"/>
        <v>0</v>
      </c>
    </row>
    <row r="306" spans="1:9" hidden="1" x14ac:dyDescent="0.2">
      <c r="A306" s="31" t="s">
        <v>49</v>
      </c>
      <c r="B306" s="63" t="s">
        <v>50</v>
      </c>
      <c r="C306" s="24">
        <f>SUM(C310,C311,C312)</f>
        <v>0</v>
      </c>
      <c r="D306" s="24">
        <f t="shared" ref="D306:H306" si="371">SUM(D310,D311,D312)</f>
        <v>0</v>
      </c>
      <c r="E306" s="24">
        <f t="shared" si="371"/>
        <v>0</v>
      </c>
      <c r="F306" s="24">
        <f t="shared" si="371"/>
        <v>0</v>
      </c>
      <c r="G306" s="24">
        <f t="shared" si="371"/>
        <v>0</v>
      </c>
      <c r="H306" s="25">
        <f t="shared" si="371"/>
        <v>0</v>
      </c>
      <c r="I306" s="3">
        <f t="shared" si="316"/>
        <v>0</v>
      </c>
    </row>
    <row r="307" spans="1:9" hidden="1" x14ac:dyDescent="0.2">
      <c r="A307" s="82" t="s">
        <v>1</v>
      </c>
      <c r="B307" s="63"/>
      <c r="C307" s="24"/>
      <c r="D307" s="24"/>
      <c r="E307" s="24"/>
      <c r="F307" s="24"/>
      <c r="G307" s="24"/>
      <c r="H307" s="25"/>
      <c r="I307" s="3">
        <f t="shared" si="316"/>
        <v>0</v>
      </c>
    </row>
    <row r="308" spans="1:9" hidden="1" x14ac:dyDescent="0.2">
      <c r="A308" s="32" t="s">
        <v>36</v>
      </c>
      <c r="B308" s="59"/>
      <c r="C308" s="24">
        <f>C310+C311+C312-C309</f>
        <v>0</v>
      </c>
      <c r="D308" s="24">
        <f t="shared" ref="D308" si="372">D310+D311+D312-D309</f>
        <v>0</v>
      </c>
      <c r="E308" s="24">
        <f t="shared" ref="E308" si="373">E310+E311+E312-E309</f>
        <v>0</v>
      </c>
      <c r="F308" s="24">
        <f t="shared" ref="F308" si="374">F310+F311+F312-F309</f>
        <v>0</v>
      </c>
      <c r="G308" s="24">
        <f t="shared" ref="G308" si="375">G310+G311+G312-G309</f>
        <v>0</v>
      </c>
      <c r="H308" s="25">
        <f t="shared" ref="H308" si="376">H310+H311+H312-H309</f>
        <v>0</v>
      </c>
      <c r="I308" s="3">
        <f t="shared" si="316"/>
        <v>0</v>
      </c>
    </row>
    <row r="309" spans="1:9" hidden="1" x14ac:dyDescent="0.2">
      <c r="A309" s="32" t="s">
        <v>37</v>
      </c>
      <c r="B309" s="59"/>
      <c r="C309" s="24"/>
      <c r="D309" s="24"/>
      <c r="E309" s="24">
        <f t="shared" ref="E309" si="377">C309+D309</f>
        <v>0</v>
      </c>
      <c r="F309" s="24"/>
      <c r="G309" s="24"/>
      <c r="H309" s="25"/>
      <c r="I309" s="3">
        <f t="shared" si="316"/>
        <v>0</v>
      </c>
    </row>
    <row r="310" spans="1:9" hidden="1" x14ac:dyDescent="0.2">
      <c r="A310" s="20" t="s">
        <v>38</v>
      </c>
      <c r="B310" s="61" t="s">
        <v>51</v>
      </c>
      <c r="C310" s="21"/>
      <c r="D310" s="21"/>
      <c r="E310" s="21">
        <f t="shared" ref="E310:E312" si="378">C310+D310</f>
        <v>0</v>
      </c>
      <c r="F310" s="21"/>
      <c r="G310" s="21"/>
      <c r="H310" s="22"/>
      <c r="I310" s="3">
        <f t="shared" si="316"/>
        <v>0</v>
      </c>
    </row>
    <row r="311" spans="1:9" hidden="1" x14ac:dyDescent="0.2">
      <c r="A311" s="20" t="s">
        <v>40</v>
      </c>
      <c r="B311" s="61" t="s">
        <v>52</v>
      </c>
      <c r="C311" s="21"/>
      <c r="D311" s="21"/>
      <c r="E311" s="21">
        <f t="shared" si="378"/>
        <v>0</v>
      </c>
      <c r="F311" s="21"/>
      <c r="G311" s="21"/>
      <c r="H311" s="22"/>
      <c r="I311" s="3">
        <f t="shared" si="316"/>
        <v>0</v>
      </c>
    </row>
    <row r="312" spans="1:9" hidden="1" x14ac:dyDescent="0.2">
      <c r="A312" s="20" t="s">
        <v>42</v>
      </c>
      <c r="B312" s="61" t="s">
        <v>53</v>
      </c>
      <c r="C312" s="21"/>
      <c r="D312" s="21"/>
      <c r="E312" s="21">
        <f t="shared" si="378"/>
        <v>0</v>
      </c>
      <c r="F312" s="21"/>
      <c r="G312" s="21"/>
      <c r="H312" s="22"/>
      <c r="I312" s="3">
        <f t="shared" si="316"/>
        <v>0</v>
      </c>
    </row>
    <row r="313" spans="1:9" hidden="1" x14ac:dyDescent="0.2">
      <c r="A313" s="83"/>
      <c r="B313" s="95"/>
      <c r="C313" s="21"/>
      <c r="D313" s="21"/>
      <c r="E313" s="21"/>
      <c r="F313" s="21"/>
      <c r="G313" s="21"/>
      <c r="H313" s="22"/>
      <c r="I313" s="3">
        <f t="shared" si="316"/>
        <v>0</v>
      </c>
    </row>
    <row r="314" spans="1:9" hidden="1" x14ac:dyDescent="0.2">
      <c r="A314" s="26" t="s">
        <v>54</v>
      </c>
      <c r="B314" s="63" t="s">
        <v>55</v>
      </c>
      <c r="C314" s="24"/>
      <c r="D314" s="24"/>
      <c r="E314" s="24">
        <f>C314+D314</f>
        <v>0</v>
      </c>
      <c r="F314" s="24"/>
      <c r="G314" s="24"/>
      <c r="H314" s="25"/>
      <c r="I314" s="3">
        <f t="shared" si="316"/>
        <v>0</v>
      </c>
    </row>
    <row r="315" spans="1:9" hidden="1" x14ac:dyDescent="0.2">
      <c r="A315" s="83"/>
      <c r="B315" s="95"/>
      <c r="C315" s="21"/>
      <c r="D315" s="21"/>
      <c r="E315" s="21"/>
      <c r="F315" s="21"/>
      <c r="G315" s="21"/>
      <c r="H315" s="22"/>
      <c r="I315" s="3">
        <f t="shared" si="316"/>
        <v>0</v>
      </c>
    </row>
    <row r="316" spans="1:9" hidden="1" x14ac:dyDescent="0.2">
      <c r="A316" s="26" t="s">
        <v>56</v>
      </c>
      <c r="B316" s="63"/>
      <c r="C316" s="24">
        <f t="shared" ref="C316:H316" si="379">C269-C287</f>
        <v>0</v>
      </c>
      <c r="D316" s="24">
        <f t="shared" si="379"/>
        <v>0</v>
      </c>
      <c r="E316" s="24">
        <f t="shared" si="379"/>
        <v>0</v>
      </c>
      <c r="F316" s="24">
        <f t="shared" si="379"/>
        <v>0</v>
      </c>
      <c r="G316" s="24">
        <f t="shared" si="379"/>
        <v>0</v>
      </c>
      <c r="H316" s="25">
        <f t="shared" si="379"/>
        <v>0</v>
      </c>
      <c r="I316" s="3">
        <f t="shared" si="316"/>
        <v>0</v>
      </c>
    </row>
    <row r="317" spans="1:9" hidden="1" x14ac:dyDescent="0.2">
      <c r="A317" s="81"/>
      <c r="B317" s="95"/>
      <c r="C317" s="21"/>
      <c r="D317" s="21"/>
      <c r="E317" s="21"/>
      <c r="F317" s="21"/>
      <c r="G317" s="21"/>
      <c r="H317" s="22"/>
      <c r="I317" s="3">
        <f t="shared" si="316"/>
        <v>0</v>
      </c>
    </row>
    <row r="318" spans="1:9" hidden="1" x14ac:dyDescent="0.2">
      <c r="A318" s="81"/>
      <c r="B318" s="95"/>
      <c r="C318" s="21"/>
      <c r="D318" s="21"/>
      <c r="E318" s="21"/>
      <c r="F318" s="21"/>
      <c r="G318" s="21"/>
      <c r="H318" s="22"/>
      <c r="I318" s="3">
        <f t="shared" si="316"/>
        <v>0</v>
      </c>
    </row>
    <row r="319" spans="1:9" s="6" customFormat="1" x14ac:dyDescent="0.2">
      <c r="A319" s="28" t="s">
        <v>76</v>
      </c>
      <c r="B319" s="54" t="s">
        <v>3</v>
      </c>
      <c r="C319" s="29">
        <f>SUM(C349)</f>
        <v>4113</v>
      </c>
      <c r="D319" s="29">
        <f t="shared" ref="D319:H319" si="380">SUM(D349)</f>
        <v>0</v>
      </c>
      <c r="E319" s="29">
        <f t="shared" si="380"/>
        <v>4113</v>
      </c>
      <c r="F319" s="29">
        <f t="shared" si="380"/>
        <v>8235</v>
      </c>
      <c r="G319" s="29">
        <f t="shared" si="380"/>
        <v>0</v>
      </c>
      <c r="H319" s="30">
        <f t="shared" si="380"/>
        <v>0</v>
      </c>
      <c r="I319" s="19">
        <f t="shared" si="316"/>
        <v>12348</v>
      </c>
    </row>
    <row r="320" spans="1:9" x14ac:dyDescent="0.2">
      <c r="A320" s="33" t="s">
        <v>80</v>
      </c>
      <c r="B320" s="64"/>
      <c r="C320" s="34">
        <f>SUM(C321,C324,C347)</f>
        <v>4113</v>
      </c>
      <c r="D320" s="34">
        <f t="shared" ref="D320" si="381">SUM(D321,D324,D347)</f>
        <v>0</v>
      </c>
      <c r="E320" s="34">
        <f t="shared" ref="E320" si="382">SUM(E321,E324,E347)</f>
        <v>4113</v>
      </c>
      <c r="F320" s="34">
        <f t="shared" ref="F320" si="383">SUM(F321,F324,F347)</f>
        <v>8235</v>
      </c>
      <c r="G320" s="34">
        <f t="shared" ref="G320" si="384">SUM(G321,G324,G347)</f>
        <v>0</v>
      </c>
      <c r="H320" s="35">
        <f t="shared" ref="H320" si="385">SUM(H321,H324,H347)</f>
        <v>0</v>
      </c>
      <c r="I320" s="3">
        <f t="shared" si="316"/>
        <v>12348</v>
      </c>
    </row>
    <row r="321" spans="1:9" x14ac:dyDescent="0.2">
      <c r="A321" s="31" t="s">
        <v>30</v>
      </c>
      <c r="B321" s="55">
        <v>20</v>
      </c>
      <c r="C321" s="24">
        <f>SUM(C322)</f>
        <v>2</v>
      </c>
      <c r="D321" s="24">
        <f t="shared" ref="D321" si="386">SUM(D322)</f>
        <v>0</v>
      </c>
      <c r="E321" s="24">
        <f t="shared" ref="E321" si="387">SUM(E322)</f>
        <v>2</v>
      </c>
      <c r="F321" s="24">
        <f t="shared" ref="F321" si="388">SUM(F322)</f>
        <v>0</v>
      </c>
      <c r="G321" s="24">
        <f t="shared" ref="G321" si="389">SUM(G322)</f>
        <v>0</v>
      </c>
      <c r="H321" s="25">
        <f t="shared" ref="H321" si="390">SUM(H322)</f>
        <v>0</v>
      </c>
      <c r="I321" s="3">
        <f t="shared" si="316"/>
        <v>2</v>
      </c>
    </row>
    <row r="322" spans="1:9" x14ac:dyDescent="0.2">
      <c r="A322" s="27" t="s">
        <v>31</v>
      </c>
      <c r="B322" s="56" t="s">
        <v>32</v>
      </c>
      <c r="C322" s="21">
        <f>C369</f>
        <v>2</v>
      </c>
      <c r="D322" s="21">
        <f>D369</f>
        <v>0</v>
      </c>
      <c r="E322" s="21">
        <f>C322+D322</f>
        <v>2</v>
      </c>
      <c r="F322" s="21">
        <f t="shared" ref="F322:H322" si="391">F369</f>
        <v>0</v>
      </c>
      <c r="G322" s="21">
        <f t="shared" si="391"/>
        <v>0</v>
      </c>
      <c r="H322" s="22">
        <f t="shared" si="391"/>
        <v>0</v>
      </c>
      <c r="I322" s="3">
        <f t="shared" si="316"/>
        <v>2</v>
      </c>
    </row>
    <row r="323" spans="1:9" hidden="1" x14ac:dyDescent="0.2">
      <c r="A323" s="27"/>
      <c r="B323" s="51"/>
      <c r="C323" s="21"/>
      <c r="D323" s="21"/>
      <c r="E323" s="21"/>
      <c r="F323" s="21"/>
      <c r="G323" s="21"/>
      <c r="H323" s="22"/>
      <c r="I323" s="3">
        <f t="shared" si="316"/>
        <v>0</v>
      </c>
    </row>
    <row r="324" spans="1:9" ht="25.5" x14ac:dyDescent="0.2">
      <c r="A324" s="31" t="s">
        <v>33</v>
      </c>
      <c r="B324" s="57">
        <v>58</v>
      </c>
      <c r="C324" s="24">
        <f>SUM(C325,C332,C339)</f>
        <v>4111</v>
      </c>
      <c r="D324" s="24">
        <f t="shared" ref="D324" si="392">SUM(D325,D332,D339)</f>
        <v>0</v>
      </c>
      <c r="E324" s="24">
        <f t="shared" ref="E324" si="393">SUM(E325,E332,E339)</f>
        <v>4111</v>
      </c>
      <c r="F324" s="24">
        <f t="shared" ref="F324" si="394">SUM(F325,F332,F339)</f>
        <v>8235</v>
      </c>
      <c r="G324" s="24">
        <f t="shared" ref="G324" si="395">SUM(G325,G332,G339)</f>
        <v>0</v>
      </c>
      <c r="H324" s="25">
        <f t="shared" ref="H324" si="396">SUM(H325,H332,H339)</f>
        <v>0</v>
      </c>
      <c r="I324" s="3">
        <f t="shared" si="316"/>
        <v>12346</v>
      </c>
    </row>
    <row r="325" spans="1:9" x14ac:dyDescent="0.2">
      <c r="A325" s="31" t="s">
        <v>34</v>
      </c>
      <c r="B325" s="58" t="s">
        <v>35</v>
      </c>
      <c r="C325" s="24">
        <f>SUM(C329,C330,C331)</f>
        <v>4111</v>
      </c>
      <c r="D325" s="24">
        <f t="shared" ref="D325:H325" si="397">SUM(D329,D330,D331)</f>
        <v>0</v>
      </c>
      <c r="E325" s="24">
        <f t="shared" si="397"/>
        <v>4111</v>
      </c>
      <c r="F325" s="24">
        <f t="shared" si="397"/>
        <v>8235</v>
      </c>
      <c r="G325" s="24">
        <f t="shared" si="397"/>
        <v>0</v>
      </c>
      <c r="H325" s="25">
        <f t="shared" si="397"/>
        <v>0</v>
      </c>
      <c r="I325" s="3">
        <f t="shared" si="316"/>
        <v>12346</v>
      </c>
    </row>
    <row r="326" spans="1:9" hidden="1" x14ac:dyDescent="0.2">
      <c r="A326" s="32" t="s">
        <v>1</v>
      </c>
      <c r="B326" s="59"/>
      <c r="C326" s="24"/>
      <c r="D326" s="24"/>
      <c r="E326" s="24"/>
      <c r="F326" s="24"/>
      <c r="G326" s="24"/>
      <c r="H326" s="25"/>
      <c r="I326" s="3">
        <f t="shared" si="316"/>
        <v>0</v>
      </c>
    </row>
    <row r="327" spans="1:9" hidden="1" x14ac:dyDescent="0.2">
      <c r="A327" s="32" t="s">
        <v>36</v>
      </c>
      <c r="B327" s="59"/>
      <c r="C327" s="24">
        <f>C329+C330+C331-C328</f>
        <v>0</v>
      </c>
      <c r="D327" s="24">
        <f t="shared" ref="D327" si="398">D329+D330+D331-D328</f>
        <v>0</v>
      </c>
      <c r="E327" s="24">
        <f t="shared" ref="E327" si="399">E329+E330+E331-E328</f>
        <v>0</v>
      </c>
      <c r="F327" s="24">
        <f>F329+F330+F331-F328</f>
        <v>0</v>
      </c>
      <c r="G327" s="24">
        <f t="shared" ref="G327" si="400">G329+G330+G331-G328</f>
        <v>0</v>
      </c>
      <c r="H327" s="25">
        <f t="shared" ref="H327" si="401">H329+H330+H331-H328</f>
        <v>0</v>
      </c>
      <c r="I327" s="3">
        <f t="shared" si="316"/>
        <v>0</v>
      </c>
    </row>
    <row r="328" spans="1:9" x14ac:dyDescent="0.2">
      <c r="A328" s="32" t="s">
        <v>37</v>
      </c>
      <c r="B328" s="59"/>
      <c r="C328" s="24">
        <f t="shared" ref="C328:H328" si="402">C375</f>
        <v>4111</v>
      </c>
      <c r="D328" s="24">
        <f t="shared" si="402"/>
        <v>0</v>
      </c>
      <c r="E328" s="24">
        <f t="shared" si="402"/>
        <v>4111</v>
      </c>
      <c r="F328" s="24">
        <f t="shared" si="402"/>
        <v>8235</v>
      </c>
      <c r="G328" s="24">
        <f t="shared" si="402"/>
        <v>0</v>
      </c>
      <c r="H328" s="25">
        <f t="shared" si="402"/>
        <v>0</v>
      </c>
      <c r="I328" s="3">
        <f t="shared" si="316"/>
        <v>12346</v>
      </c>
    </row>
    <row r="329" spans="1:9" x14ac:dyDescent="0.2">
      <c r="A329" s="20" t="s">
        <v>38</v>
      </c>
      <c r="B329" s="60" t="s">
        <v>39</v>
      </c>
      <c r="C329" s="21">
        <f t="shared" ref="C329:D329" si="403">C376</f>
        <v>638</v>
      </c>
      <c r="D329" s="21">
        <f t="shared" si="403"/>
        <v>0</v>
      </c>
      <c r="E329" s="21">
        <f t="shared" ref="E329:E331" si="404">C329+D329</f>
        <v>638</v>
      </c>
      <c r="F329" s="21">
        <f>F376</f>
        <v>1277</v>
      </c>
      <c r="G329" s="21">
        <f>G376</f>
        <v>0</v>
      </c>
      <c r="H329" s="22">
        <f>H376</f>
        <v>0</v>
      </c>
      <c r="I329" s="3">
        <f t="shared" si="316"/>
        <v>1915</v>
      </c>
    </row>
    <row r="330" spans="1:9" x14ac:dyDescent="0.2">
      <c r="A330" s="20" t="s">
        <v>40</v>
      </c>
      <c r="B330" s="60" t="s">
        <v>41</v>
      </c>
      <c r="C330" s="21">
        <f t="shared" ref="C330:D330" si="405">C377</f>
        <v>3473</v>
      </c>
      <c r="D330" s="21">
        <f t="shared" si="405"/>
        <v>0</v>
      </c>
      <c r="E330" s="21">
        <f t="shared" si="404"/>
        <v>3473</v>
      </c>
      <c r="F330" s="21">
        <f t="shared" ref="F330:H330" si="406">F377</f>
        <v>6958</v>
      </c>
      <c r="G330" s="21">
        <f t="shared" si="406"/>
        <v>0</v>
      </c>
      <c r="H330" s="22">
        <f t="shared" si="406"/>
        <v>0</v>
      </c>
      <c r="I330" s="3">
        <f t="shared" si="316"/>
        <v>10431</v>
      </c>
    </row>
    <row r="331" spans="1:9" hidden="1" x14ac:dyDescent="0.2">
      <c r="A331" s="20" t="s">
        <v>42</v>
      </c>
      <c r="B331" s="61" t="s">
        <v>43</v>
      </c>
      <c r="C331" s="21">
        <f t="shared" ref="C331:D331" si="407">C378</f>
        <v>0</v>
      </c>
      <c r="D331" s="21">
        <f t="shared" si="407"/>
        <v>0</v>
      </c>
      <c r="E331" s="21">
        <f t="shared" si="404"/>
        <v>0</v>
      </c>
      <c r="F331" s="21">
        <f t="shared" ref="F331:H331" si="408">F378</f>
        <v>0</v>
      </c>
      <c r="G331" s="21">
        <f t="shared" si="408"/>
        <v>0</v>
      </c>
      <c r="H331" s="22">
        <f t="shared" si="408"/>
        <v>0</v>
      </c>
      <c r="I331" s="3">
        <f t="shared" si="316"/>
        <v>0</v>
      </c>
    </row>
    <row r="332" spans="1:9" hidden="1" x14ac:dyDescent="0.2">
      <c r="A332" s="31" t="s">
        <v>44</v>
      </c>
      <c r="B332" s="62" t="s">
        <v>45</v>
      </c>
      <c r="C332" s="24">
        <f>SUM(C336,C337,C338)</f>
        <v>0</v>
      </c>
      <c r="D332" s="24">
        <f t="shared" ref="D332:H332" si="409">SUM(D336,D337,D338)</f>
        <v>0</v>
      </c>
      <c r="E332" s="24">
        <f t="shared" si="409"/>
        <v>0</v>
      </c>
      <c r="F332" s="24">
        <f t="shared" si="409"/>
        <v>0</v>
      </c>
      <c r="G332" s="24">
        <f t="shared" si="409"/>
        <v>0</v>
      </c>
      <c r="H332" s="25">
        <f t="shared" si="409"/>
        <v>0</v>
      </c>
      <c r="I332" s="3">
        <f t="shared" si="316"/>
        <v>0</v>
      </c>
    </row>
    <row r="333" spans="1:9" hidden="1" x14ac:dyDescent="0.2">
      <c r="A333" s="82" t="s">
        <v>1</v>
      </c>
      <c r="B333" s="62"/>
      <c r="C333" s="24"/>
      <c r="D333" s="24"/>
      <c r="E333" s="24"/>
      <c r="F333" s="24"/>
      <c r="G333" s="24"/>
      <c r="H333" s="25"/>
      <c r="I333" s="3">
        <f t="shared" si="316"/>
        <v>0</v>
      </c>
    </row>
    <row r="334" spans="1:9" hidden="1" x14ac:dyDescent="0.2">
      <c r="A334" s="32" t="s">
        <v>36</v>
      </c>
      <c r="B334" s="59"/>
      <c r="C334" s="24">
        <f>C336+C337+C338-C335</f>
        <v>0</v>
      </c>
      <c r="D334" s="24">
        <f t="shared" ref="D334" si="410">D336+D337+D338-D335</f>
        <v>0</v>
      </c>
      <c r="E334" s="24">
        <f t="shared" ref="E334" si="411">E336+E337+E338-E335</f>
        <v>0</v>
      </c>
      <c r="F334" s="24">
        <f t="shared" ref="F334" si="412">F336+F337+F338-F335</f>
        <v>0</v>
      </c>
      <c r="G334" s="24">
        <f t="shared" ref="G334" si="413">G336+G337+G338-G335</f>
        <v>0</v>
      </c>
      <c r="H334" s="25">
        <f t="shared" ref="H334" si="414">H336+H337+H338-H335</f>
        <v>0</v>
      </c>
      <c r="I334" s="3">
        <f t="shared" ref="I334:I397" si="415">SUM(E334:H334)</f>
        <v>0</v>
      </c>
    </row>
    <row r="335" spans="1:9" hidden="1" x14ac:dyDescent="0.2">
      <c r="A335" s="32" t="s">
        <v>37</v>
      </c>
      <c r="B335" s="59"/>
      <c r="C335" s="24">
        <f t="shared" ref="C335:H335" si="416">C382</f>
        <v>0</v>
      </c>
      <c r="D335" s="24">
        <f t="shared" si="416"/>
        <v>0</v>
      </c>
      <c r="E335" s="24">
        <f t="shared" si="416"/>
        <v>0</v>
      </c>
      <c r="F335" s="24">
        <f t="shared" si="416"/>
        <v>0</v>
      </c>
      <c r="G335" s="24">
        <f t="shared" si="416"/>
        <v>0</v>
      </c>
      <c r="H335" s="25">
        <f t="shared" si="416"/>
        <v>0</v>
      </c>
      <c r="I335" s="3">
        <f t="shared" si="415"/>
        <v>0</v>
      </c>
    </row>
    <row r="336" spans="1:9" hidden="1" x14ac:dyDescent="0.2">
      <c r="A336" s="20" t="s">
        <v>38</v>
      </c>
      <c r="B336" s="61" t="s">
        <v>46</v>
      </c>
      <c r="C336" s="21">
        <f t="shared" ref="C336:D336" si="417">C383</f>
        <v>0</v>
      </c>
      <c r="D336" s="21">
        <f t="shared" si="417"/>
        <v>0</v>
      </c>
      <c r="E336" s="21">
        <f t="shared" ref="E336:E338" si="418">C336+D336</f>
        <v>0</v>
      </c>
      <c r="F336" s="21">
        <f t="shared" ref="F336:H336" si="419">F383</f>
        <v>0</v>
      </c>
      <c r="G336" s="21">
        <f t="shared" si="419"/>
        <v>0</v>
      </c>
      <c r="H336" s="22">
        <f t="shared" si="419"/>
        <v>0</v>
      </c>
      <c r="I336" s="3">
        <f t="shared" si="415"/>
        <v>0</v>
      </c>
    </row>
    <row r="337" spans="1:11" hidden="1" x14ac:dyDescent="0.2">
      <c r="A337" s="20" t="s">
        <v>40</v>
      </c>
      <c r="B337" s="61" t="s">
        <v>47</v>
      </c>
      <c r="C337" s="21">
        <f t="shared" ref="C337:D337" si="420">C384</f>
        <v>0</v>
      </c>
      <c r="D337" s="21">
        <f t="shared" si="420"/>
        <v>0</v>
      </c>
      <c r="E337" s="21">
        <f t="shared" si="418"/>
        <v>0</v>
      </c>
      <c r="F337" s="21">
        <f t="shared" ref="F337:H337" si="421">F384</f>
        <v>0</v>
      </c>
      <c r="G337" s="21">
        <f t="shared" si="421"/>
        <v>0</v>
      </c>
      <c r="H337" s="22">
        <f t="shared" si="421"/>
        <v>0</v>
      </c>
      <c r="I337" s="3">
        <f t="shared" si="415"/>
        <v>0</v>
      </c>
    </row>
    <row r="338" spans="1:11" hidden="1" x14ac:dyDescent="0.2">
      <c r="A338" s="20" t="s">
        <v>42</v>
      </c>
      <c r="B338" s="61" t="s">
        <v>48</v>
      </c>
      <c r="C338" s="21">
        <f t="shared" ref="C338:D338" si="422">C385</f>
        <v>0</v>
      </c>
      <c r="D338" s="21">
        <f t="shared" si="422"/>
        <v>0</v>
      </c>
      <c r="E338" s="21">
        <f t="shared" si="418"/>
        <v>0</v>
      </c>
      <c r="F338" s="21">
        <f t="shared" ref="F338:H338" si="423">F385</f>
        <v>0</v>
      </c>
      <c r="G338" s="21">
        <f t="shared" si="423"/>
        <v>0</v>
      </c>
      <c r="H338" s="22">
        <f t="shared" si="423"/>
        <v>0</v>
      </c>
      <c r="I338" s="3">
        <f t="shared" si="415"/>
        <v>0</v>
      </c>
    </row>
    <row r="339" spans="1:11" hidden="1" x14ac:dyDescent="0.2">
      <c r="A339" s="31" t="s">
        <v>49</v>
      </c>
      <c r="B339" s="63" t="s">
        <v>50</v>
      </c>
      <c r="C339" s="24">
        <f>SUM(C343,C344,C345)</f>
        <v>0</v>
      </c>
      <c r="D339" s="24">
        <f t="shared" ref="D339:H339" si="424">SUM(D343,D344,D345)</f>
        <v>0</v>
      </c>
      <c r="E339" s="24">
        <f t="shared" si="424"/>
        <v>0</v>
      </c>
      <c r="F339" s="24">
        <f t="shared" si="424"/>
        <v>0</v>
      </c>
      <c r="G339" s="24">
        <f t="shared" si="424"/>
        <v>0</v>
      </c>
      <c r="H339" s="25">
        <f t="shared" si="424"/>
        <v>0</v>
      </c>
      <c r="I339" s="3">
        <f t="shared" si="415"/>
        <v>0</v>
      </c>
    </row>
    <row r="340" spans="1:11" hidden="1" x14ac:dyDescent="0.2">
      <c r="A340" s="82" t="s">
        <v>1</v>
      </c>
      <c r="B340" s="63"/>
      <c r="C340" s="24"/>
      <c r="D340" s="24"/>
      <c r="E340" s="24"/>
      <c r="F340" s="24"/>
      <c r="G340" s="24"/>
      <c r="H340" s="25"/>
      <c r="I340" s="3">
        <f t="shared" si="415"/>
        <v>0</v>
      </c>
    </row>
    <row r="341" spans="1:11" hidden="1" x14ac:dyDescent="0.2">
      <c r="A341" s="32" t="s">
        <v>36</v>
      </c>
      <c r="B341" s="59"/>
      <c r="C341" s="24">
        <f>C343+C344+C345-C342</f>
        <v>0</v>
      </c>
      <c r="D341" s="24">
        <f t="shared" ref="D341" si="425">D343+D344+D345-D342</f>
        <v>0</v>
      </c>
      <c r="E341" s="24">
        <f t="shared" ref="E341" si="426">E343+E344+E345-E342</f>
        <v>0</v>
      </c>
      <c r="F341" s="24">
        <f t="shared" ref="F341" si="427">F343+F344+F345-F342</f>
        <v>0</v>
      </c>
      <c r="G341" s="24">
        <f t="shared" ref="G341" si="428">G343+G344+G345-G342</f>
        <v>0</v>
      </c>
      <c r="H341" s="25">
        <f t="shared" ref="H341" si="429">H343+H344+H345-H342</f>
        <v>0</v>
      </c>
      <c r="I341" s="3">
        <f t="shared" si="415"/>
        <v>0</v>
      </c>
    </row>
    <row r="342" spans="1:11" hidden="1" x14ac:dyDescent="0.2">
      <c r="A342" s="32" t="s">
        <v>37</v>
      </c>
      <c r="B342" s="59"/>
      <c r="C342" s="24">
        <f t="shared" ref="C342:H342" si="430">C389</f>
        <v>0</v>
      </c>
      <c r="D342" s="24">
        <f t="shared" si="430"/>
        <v>0</v>
      </c>
      <c r="E342" s="24">
        <f t="shared" si="430"/>
        <v>0</v>
      </c>
      <c r="F342" s="24">
        <f t="shared" si="430"/>
        <v>0</v>
      </c>
      <c r="G342" s="24">
        <f t="shared" si="430"/>
        <v>0</v>
      </c>
      <c r="H342" s="25">
        <f t="shared" si="430"/>
        <v>0</v>
      </c>
      <c r="I342" s="3">
        <f t="shared" si="415"/>
        <v>0</v>
      </c>
    </row>
    <row r="343" spans="1:11" hidden="1" x14ac:dyDescent="0.2">
      <c r="A343" s="20" t="s">
        <v>38</v>
      </c>
      <c r="B343" s="61" t="s">
        <v>51</v>
      </c>
      <c r="C343" s="21">
        <f t="shared" ref="C343:D343" si="431">C390</f>
        <v>0</v>
      </c>
      <c r="D343" s="21">
        <f t="shared" si="431"/>
        <v>0</v>
      </c>
      <c r="E343" s="21">
        <f t="shared" ref="E343:E345" si="432">C343+D343</f>
        <v>0</v>
      </c>
      <c r="F343" s="21">
        <f t="shared" ref="F343:H343" si="433">F390</f>
        <v>0</v>
      </c>
      <c r="G343" s="21">
        <f t="shared" si="433"/>
        <v>0</v>
      </c>
      <c r="H343" s="22">
        <f t="shared" si="433"/>
        <v>0</v>
      </c>
      <c r="I343" s="3">
        <f t="shared" si="415"/>
        <v>0</v>
      </c>
    </row>
    <row r="344" spans="1:11" hidden="1" x14ac:dyDescent="0.2">
      <c r="A344" s="20" t="s">
        <v>40</v>
      </c>
      <c r="B344" s="61" t="s">
        <v>52</v>
      </c>
      <c r="C344" s="21">
        <f t="shared" ref="C344:D344" si="434">C391</f>
        <v>0</v>
      </c>
      <c r="D344" s="21">
        <f t="shared" si="434"/>
        <v>0</v>
      </c>
      <c r="E344" s="21">
        <f t="shared" si="432"/>
        <v>0</v>
      </c>
      <c r="F344" s="21">
        <f t="shared" ref="F344:H344" si="435">F391</f>
        <v>0</v>
      </c>
      <c r="G344" s="21">
        <f t="shared" si="435"/>
        <v>0</v>
      </c>
      <c r="H344" s="22">
        <f t="shared" si="435"/>
        <v>0</v>
      </c>
      <c r="I344" s="3">
        <f t="shared" si="415"/>
        <v>0</v>
      </c>
    </row>
    <row r="345" spans="1:11" hidden="1" x14ac:dyDescent="0.2">
      <c r="A345" s="20" t="s">
        <v>42</v>
      </c>
      <c r="B345" s="61" t="s">
        <v>53</v>
      </c>
      <c r="C345" s="21">
        <f t="shared" ref="C345:D345" si="436">C392</f>
        <v>0</v>
      </c>
      <c r="D345" s="21">
        <f t="shared" si="436"/>
        <v>0</v>
      </c>
      <c r="E345" s="21">
        <f t="shared" si="432"/>
        <v>0</v>
      </c>
      <c r="F345" s="21">
        <f t="shared" ref="F345:H345" si="437">F392</f>
        <v>0</v>
      </c>
      <c r="G345" s="21">
        <f t="shared" si="437"/>
        <v>0</v>
      </c>
      <c r="H345" s="22">
        <f t="shared" si="437"/>
        <v>0</v>
      </c>
      <c r="I345" s="3">
        <f t="shared" si="415"/>
        <v>0</v>
      </c>
    </row>
    <row r="346" spans="1:11" hidden="1" x14ac:dyDescent="0.2">
      <c r="A346" s="83"/>
      <c r="B346" s="95"/>
      <c r="C346" s="21"/>
      <c r="D346" s="21"/>
      <c r="E346" s="21"/>
      <c r="F346" s="21"/>
      <c r="G346" s="21"/>
      <c r="H346" s="22"/>
      <c r="I346" s="3">
        <f t="shared" si="415"/>
        <v>0</v>
      </c>
    </row>
    <row r="347" spans="1:11" hidden="1" x14ac:dyDescent="0.2">
      <c r="A347" s="26" t="s">
        <v>54</v>
      </c>
      <c r="B347" s="63" t="s">
        <v>55</v>
      </c>
      <c r="C347" s="24">
        <f t="shared" ref="C347:D347" si="438">C394</f>
        <v>0</v>
      </c>
      <c r="D347" s="24">
        <f t="shared" si="438"/>
        <v>0</v>
      </c>
      <c r="E347" s="24">
        <f>C347+D347</f>
        <v>0</v>
      </c>
      <c r="F347" s="24">
        <f t="shared" ref="F347:H347" si="439">F394</f>
        <v>0</v>
      </c>
      <c r="G347" s="24">
        <f t="shared" si="439"/>
        <v>0</v>
      </c>
      <c r="H347" s="25">
        <f t="shared" si="439"/>
        <v>0</v>
      </c>
      <c r="I347" s="3">
        <f t="shared" si="415"/>
        <v>0</v>
      </c>
    </row>
    <row r="348" spans="1:11" hidden="1" x14ac:dyDescent="0.2">
      <c r="A348" s="81"/>
      <c r="B348" s="95"/>
      <c r="C348" s="21"/>
      <c r="D348" s="21"/>
      <c r="E348" s="21"/>
      <c r="F348" s="21"/>
      <c r="G348" s="21"/>
      <c r="H348" s="22"/>
      <c r="I348" s="3">
        <f t="shared" si="415"/>
        <v>0</v>
      </c>
    </row>
    <row r="349" spans="1:11" s="6" customFormat="1" ht="25.5" x14ac:dyDescent="0.2">
      <c r="A349" s="77" t="s">
        <v>65</v>
      </c>
      <c r="B349" s="78"/>
      <c r="C349" s="79">
        <f>C350</f>
        <v>4113</v>
      </c>
      <c r="D349" s="79">
        <f t="shared" ref="D349" si="440">D350</f>
        <v>0</v>
      </c>
      <c r="E349" s="79">
        <f t="shared" ref="E349" si="441">E350</f>
        <v>4113</v>
      </c>
      <c r="F349" s="79">
        <f t="shared" ref="F349" si="442">F350</f>
        <v>8235</v>
      </c>
      <c r="G349" s="79">
        <f t="shared" ref="G349" si="443">G350</f>
        <v>0</v>
      </c>
      <c r="H349" s="80">
        <f t="shared" ref="H349" si="444">H350</f>
        <v>0</v>
      </c>
      <c r="I349" s="19">
        <f t="shared" si="415"/>
        <v>12348</v>
      </c>
    </row>
    <row r="350" spans="1:11" s="40" customFormat="1" x14ac:dyDescent="0.2">
      <c r="A350" s="36" t="s">
        <v>61</v>
      </c>
      <c r="B350" s="65"/>
      <c r="C350" s="37">
        <f t="shared" ref="C350:H350" si="445">SUM(C351,C352,C353,C354)</f>
        <v>4113</v>
      </c>
      <c r="D350" s="37">
        <f t="shared" si="445"/>
        <v>0</v>
      </c>
      <c r="E350" s="37">
        <f t="shared" si="445"/>
        <v>4113</v>
      </c>
      <c r="F350" s="37">
        <f t="shared" si="445"/>
        <v>8235</v>
      </c>
      <c r="G350" s="37">
        <f t="shared" si="445"/>
        <v>0</v>
      </c>
      <c r="H350" s="38">
        <f t="shared" si="445"/>
        <v>0</v>
      </c>
      <c r="I350" s="39">
        <f t="shared" si="415"/>
        <v>12348</v>
      </c>
    </row>
    <row r="351" spans="1:11" x14ac:dyDescent="0.2">
      <c r="A351" s="20" t="s">
        <v>6</v>
      </c>
      <c r="B351" s="48"/>
      <c r="C351" s="21">
        <v>1502</v>
      </c>
      <c r="D351" s="21"/>
      <c r="E351" s="21">
        <f>SUM(C351,D351)</f>
        <v>1502</v>
      </c>
      <c r="F351" s="21">
        <f>ROUND(8235*K351,)</f>
        <v>213</v>
      </c>
      <c r="G351" s="21"/>
      <c r="H351" s="22"/>
      <c r="I351" s="3">
        <f t="shared" si="415"/>
        <v>1715</v>
      </c>
      <c r="K351" s="2">
        <v>2.5899999999999999E-2</v>
      </c>
    </row>
    <row r="352" spans="1:11" hidden="1" x14ac:dyDescent="0.2">
      <c r="A352" s="20" t="s">
        <v>7</v>
      </c>
      <c r="B352" s="94"/>
      <c r="C352" s="21"/>
      <c r="D352" s="21"/>
      <c r="E352" s="21">
        <f t="shared" ref="E352:E353" si="446">SUM(C352,D352)</f>
        <v>0</v>
      </c>
      <c r="F352" s="21"/>
      <c r="G352" s="21"/>
      <c r="H352" s="22"/>
      <c r="I352" s="3">
        <f t="shared" si="415"/>
        <v>0</v>
      </c>
    </row>
    <row r="353" spans="1:11" ht="38.25" x14ac:dyDescent="0.2">
      <c r="A353" s="20" t="s">
        <v>8</v>
      </c>
      <c r="B353" s="48">
        <v>420269</v>
      </c>
      <c r="C353" s="21">
        <f>ROUND((4111-1500)*K353/(K353+K355),)</f>
        <v>346</v>
      </c>
      <c r="D353" s="21"/>
      <c r="E353" s="21">
        <f t="shared" si="446"/>
        <v>346</v>
      </c>
      <c r="F353" s="21">
        <f>ROUND(8235*K353,)</f>
        <v>1064</v>
      </c>
      <c r="G353" s="21"/>
      <c r="H353" s="22"/>
      <c r="I353" s="3">
        <f t="shared" si="415"/>
        <v>1410</v>
      </c>
      <c r="K353" s="2">
        <v>0.12920000000000001</v>
      </c>
    </row>
    <row r="354" spans="1:11" ht="25.5" x14ac:dyDescent="0.2">
      <c r="A354" s="23" t="s">
        <v>9</v>
      </c>
      <c r="B354" s="49" t="s">
        <v>10</v>
      </c>
      <c r="C354" s="24">
        <f>SUM(C355,C359,C363)</f>
        <v>2265</v>
      </c>
      <c r="D354" s="24">
        <f t="shared" ref="D354" si="447">SUM(D355,D359,D363)</f>
        <v>0</v>
      </c>
      <c r="E354" s="24">
        <f t="shared" ref="E354:F354" si="448">SUM(E355,E359,E363)</f>
        <v>2265</v>
      </c>
      <c r="F354" s="24">
        <f t="shared" si="448"/>
        <v>6958</v>
      </c>
      <c r="G354" s="24">
        <f t="shared" ref="G354" si="449">SUM(G355,G359,G363)</f>
        <v>0</v>
      </c>
      <c r="H354" s="25">
        <f t="shared" ref="H354" si="450">SUM(H355,H359,H363)</f>
        <v>0</v>
      </c>
      <c r="I354" s="3">
        <f t="shared" si="415"/>
        <v>9223</v>
      </c>
    </row>
    <row r="355" spans="1:11" x14ac:dyDescent="0.2">
      <c r="A355" s="26" t="s">
        <v>11</v>
      </c>
      <c r="B355" s="50" t="s">
        <v>12</v>
      </c>
      <c r="C355" s="24">
        <f>SUM(C356:C358)</f>
        <v>2265</v>
      </c>
      <c r="D355" s="24">
        <f t="shared" ref="D355" si="451">SUM(D356:D358)</f>
        <v>0</v>
      </c>
      <c r="E355" s="24">
        <f t="shared" ref="E355:F355" si="452">SUM(E356:E358)</f>
        <v>2265</v>
      </c>
      <c r="F355" s="24">
        <f t="shared" si="452"/>
        <v>6958</v>
      </c>
      <c r="G355" s="24">
        <f t="shared" ref="G355" si="453">SUM(G356:G358)</f>
        <v>0</v>
      </c>
      <c r="H355" s="25">
        <f t="shared" ref="H355" si="454">SUM(H356:H358)</f>
        <v>0</v>
      </c>
      <c r="I355" s="3">
        <f t="shared" si="415"/>
        <v>9223</v>
      </c>
      <c r="K355" s="2">
        <v>0.84489999999999998</v>
      </c>
    </row>
    <row r="356" spans="1:11" x14ac:dyDescent="0.2">
      <c r="A356" s="27" t="s">
        <v>13</v>
      </c>
      <c r="B356" s="51" t="s">
        <v>14</v>
      </c>
      <c r="C356" s="21">
        <f>ROUND((4111-1500)*K355/(K353+K355),)</f>
        <v>2265</v>
      </c>
      <c r="D356" s="21"/>
      <c r="E356" s="21">
        <f t="shared" ref="E356:E358" si="455">SUM(C356,D356)</f>
        <v>2265</v>
      </c>
      <c r="F356" s="21">
        <f>ROUND(8235*K355,)</f>
        <v>6958</v>
      </c>
      <c r="G356" s="21"/>
      <c r="H356" s="22"/>
      <c r="I356" s="3">
        <f t="shared" si="415"/>
        <v>9223</v>
      </c>
    </row>
    <row r="357" spans="1:11" hidden="1" x14ac:dyDescent="0.2">
      <c r="A357" s="27" t="s">
        <v>15</v>
      </c>
      <c r="B357" s="52" t="s">
        <v>16</v>
      </c>
      <c r="C357" s="21"/>
      <c r="D357" s="21"/>
      <c r="E357" s="21">
        <f t="shared" si="455"/>
        <v>0</v>
      </c>
      <c r="F357" s="21"/>
      <c r="G357" s="21"/>
      <c r="H357" s="22"/>
      <c r="I357" s="3">
        <f t="shared" si="415"/>
        <v>0</v>
      </c>
    </row>
    <row r="358" spans="1:11" hidden="1" x14ac:dyDescent="0.2">
      <c r="A358" s="27" t="s">
        <v>17</v>
      </c>
      <c r="B358" s="52" t="s">
        <v>18</v>
      </c>
      <c r="C358" s="21"/>
      <c r="D358" s="21"/>
      <c r="E358" s="21">
        <f t="shared" si="455"/>
        <v>0</v>
      </c>
      <c r="F358" s="21"/>
      <c r="G358" s="21"/>
      <c r="H358" s="22"/>
      <c r="I358" s="3">
        <f t="shared" si="415"/>
        <v>0</v>
      </c>
    </row>
    <row r="359" spans="1:11" hidden="1" x14ac:dyDescent="0.2">
      <c r="A359" s="26" t="s">
        <v>19</v>
      </c>
      <c r="B359" s="53" t="s">
        <v>20</v>
      </c>
      <c r="C359" s="24">
        <f>SUM(C360:C362)</f>
        <v>0</v>
      </c>
      <c r="D359" s="24">
        <f t="shared" ref="D359" si="456">SUM(D360:D362)</f>
        <v>0</v>
      </c>
      <c r="E359" s="24">
        <f t="shared" ref="E359" si="457">SUM(E360:E362)</f>
        <v>0</v>
      </c>
      <c r="F359" s="24">
        <f t="shared" ref="F359" si="458">SUM(F360:F362)</f>
        <v>0</v>
      </c>
      <c r="G359" s="24">
        <f t="shared" ref="G359" si="459">SUM(G360:G362)</f>
        <v>0</v>
      </c>
      <c r="H359" s="25">
        <f t="shared" ref="H359" si="460">SUM(H360:H362)</f>
        <v>0</v>
      </c>
      <c r="I359" s="3">
        <f t="shared" si="415"/>
        <v>0</v>
      </c>
    </row>
    <row r="360" spans="1:11" hidden="1" x14ac:dyDescent="0.2">
      <c r="A360" s="27" t="s">
        <v>13</v>
      </c>
      <c r="B360" s="52" t="s">
        <v>21</v>
      </c>
      <c r="C360" s="21"/>
      <c r="D360" s="21"/>
      <c r="E360" s="21">
        <f t="shared" ref="E360:E362" si="461">SUM(C360,D360)</f>
        <v>0</v>
      </c>
      <c r="F360" s="21"/>
      <c r="G360" s="21"/>
      <c r="H360" s="22"/>
      <c r="I360" s="3">
        <f t="shared" si="415"/>
        <v>0</v>
      </c>
    </row>
    <row r="361" spans="1:11" hidden="1" x14ac:dyDescent="0.2">
      <c r="A361" s="27" t="s">
        <v>15</v>
      </c>
      <c r="B361" s="52" t="s">
        <v>22</v>
      </c>
      <c r="C361" s="21"/>
      <c r="D361" s="21"/>
      <c r="E361" s="21">
        <f t="shared" si="461"/>
        <v>0</v>
      </c>
      <c r="F361" s="21"/>
      <c r="G361" s="21"/>
      <c r="H361" s="22"/>
      <c r="I361" s="3">
        <f t="shared" si="415"/>
        <v>0</v>
      </c>
    </row>
    <row r="362" spans="1:11" hidden="1" x14ac:dyDescent="0.2">
      <c r="A362" s="27" t="s">
        <v>17</v>
      </c>
      <c r="B362" s="52" t="s">
        <v>23</v>
      </c>
      <c r="C362" s="21"/>
      <c r="D362" s="21"/>
      <c r="E362" s="21">
        <f t="shared" si="461"/>
        <v>0</v>
      </c>
      <c r="F362" s="21"/>
      <c r="G362" s="21"/>
      <c r="H362" s="22"/>
      <c r="I362" s="3">
        <f t="shared" si="415"/>
        <v>0</v>
      </c>
    </row>
    <row r="363" spans="1:11" hidden="1" x14ac:dyDescent="0.2">
      <c r="A363" s="26" t="s">
        <v>24</v>
      </c>
      <c r="B363" s="53" t="s">
        <v>25</v>
      </c>
      <c r="C363" s="24">
        <f>SUM(C364:C366)</f>
        <v>0</v>
      </c>
      <c r="D363" s="24">
        <f t="shared" ref="D363" si="462">SUM(D364:D366)</f>
        <v>0</v>
      </c>
      <c r="E363" s="24">
        <f t="shared" ref="E363" si="463">SUM(E364:E366)</f>
        <v>0</v>
      </c>
      <c r="F363" s="24">
        <f t="shared" ref="F363" si="464">SUM(F364:F366)</f>
        <v>0</v>
      </c>
      <c r="G363" s="24">
        <f t="shared" ref="G363" si="465">SUM(G364:G366)</f>
        <v>0</v>
      </c>
      <c r="H363" s="25">
        <f t="shared" ref="H363" si="466">SUM(H364:H366)</f>
        <v>0</v>
      </c>
      <c r="I363" s="3">
        <f t="shared" si="415"/>
        <v>0</v>
      </c>
    </row>
    <row r="364" spans="1:11" hidden="1" x14ac:dyDescent="0.2">
      <c r="A364" s="27" t="s">
        <v>13</v>
      </c>
      <c r="B364" s="52" t="s">
        <v>26</v>
      </c>
      <c r="C364" s="21"/>
      <c r="D364" s="21"/>
      <c r="E364" s="21">
        <f t="shared" ref="E364:E366" si="467">SUM(C364,D364)</f>
        <v>0</v>
      </c>
      <c r="F364" s="21"/>
      <c r="G364" s="21"/>
      <c r="H364" s="22"/>
      <c r="I364" s="3">
        <f t="shared" si="415"/>
        <v>0</v>
      </c>
    </row>
    <row r="365" spans="1:11" hidden="1" x14ac:dyDescent="0.2">
      <c r="A365" s="27" t="s">
        <v>15</v>
      </c>
      <c r="B365" s="52" t="s">
        <v>27</v>
      </c>
      <c r="C365" s="21"/>
      <c r="D365" s="21"/>
      <c r="E365" s="21">
        <f t="shared" si="467"/>
        <v>0</v>
      </c>
      <c r="F365" s="21"/>
      <c r="G365" s="21"/>
      <c r="H365" s="22"/>
      <c r="I365" s="3">
        <f t="shared" si="415"/>
        <v>0</v>
      </c>
    </row>
    <row r="366" spans="1:11" hidden="1" x14ac:dyDescent="0.2">
      <c r="A366" s="27" t="s">
        <v>17</v>
      </c>
      <c r="B366" s="52" t="s">
        <v>28</v>
      </c>
      <c r="C366" s="21"/>
      <c r="D366" s="21"/>
      <c r="E366" s="21">
        <f t="shared" si="467"/>
        <v>0</v>
      </c>
      <c r="F366" s="21"/>
      <c r="G366" s="21"/>
      <c r="H366" s="22"/>
      <c r="I366" s="3">
        <f t="shared" si="415"/>
        <v>0</v>
      </c>
    </row>
    <row r="367" spans="1:11" s="40" customFormat="1" x14ac:dyDescent="0.2">
      <c r="A367" s="36" t="s">
        <v>80</v>
      </c>
      <c r="B367" s="65"/>
      <c r="C367" s="37">
        <f>SUM(C368,C371,C394)</f>
        <v>4113</v>
      </c>
      <c r="D367" s="37">
        <f t="shared" ref="D367" si="468">SUM(D368,D371,D394)</f>
        <v>0</v>
      </c>
      <c r="E367" s="37">
        <f t="shared" ref="E367" si="469">SUM(E368,E371,E394)</f>
        <v>4113</v>
      </c>
      <c r="F367" s="37">
        <f t="shared" ref="F367" si="470">SUM(F368,F371,F394)</f>
        <v>8235</v>
      </c>
      <c r="G367" s="37">
        <f t="shared" ref="G367" si="471">SUM(G368,G371,G394)</f>
        <v>0</v>
      </c>
      <c r="H367" s="38">
        <f t="shared" ref="H367" si="472">SUM(H368,H371,H394)</f>
        <v>0</v>
      </c>
      <c r="I367" s="39">
        <f t="shared" si="415"/>
        <v>12348</v>
      </c>
    </row>
    <row r="368" spans="1:11" x14ac:dyDescent="0.2">
      <c r="A368" s="31" t="s">
        <v>30</v>
      </c>
      <c r="B368" s="55">
        <v>20</v>
      </c>
      <c r="C368" s="24">
        <f>SUM(C369)</f>
        <v>2</v>
      </c>
      <c r="D368" s="24">
        <f t="shared" ref="D368" si="473">SUM(D369)</f>
        <v>0</v>
      </c>
      <c r="E368" s="24">
        <f t="shared" ref="E368" si="474">SUM(E369)</f>
        <v>2</v>
      </c>
      <c r="F368" s="24">
        <f t="shared" ref="F368" si="475">SUM(F369)</f>
        <v>0</v>
      </c>
      <c r="G368" s="24">
        <f t="shared" ref="G368" si="476">SUM(G369)</f>
        <v>0</v>
      </c>
      <c r="H368" s="25">
        <f t="shared" ref="H368" si="477">SUM(H369)</f>
        <v>0</v>
      </c>
      <c r="I368" s="3">
        <f t="shared" si="415"/>
        <v>2</v>
      </c>
    </row>
    <row r="369" spans="1:11" x14ac:dyDescent="0.2">
      <c r="A369" s="27" t="s">
        <v>31</v>
      </c>
      <c r="B369" s="56" t="s">
        <v>32</v>
      </c>
      <c r="C369" s="21">
        <v>2</v>
      </c>
      <c r="D369" s="21"/>
      <c r="E369" s="21">
        <f>C369+D369</f>
        <v>2</v>
      </c>
      <c r="F369" s="21"/>
      <c r="G369" s="21"/>
      <c r="H369" s="22"/>
      <c r="I369" s="3">
        <f t="shared" si="415"/>
        <v>2</v>
      </c>
    </row>
    <row r="370" spans="1:11" hidden="1" x14ac:dyDescent="0.2">
      <c r="A370" s="27"/>
      <c r="B370" s="51"/>
      <c r="C370" s="21"/>
      <c r="D370" s="21"/>
      <c r="E370" s="21"/>
      <c r="F370" s="21"/>
      <c r="G370" s="21"/>
      <c r="H370" s="22"/>
      <c r="I370" s="3">
        <f t="shared" si="415"/>
        <v>0</v>
      </c>
    </row>
    <row r="371" spans="1:11" ht="25.5" x14ac:dyDescent="0.2">
      <c r="A371" s="31" t="s">
        <v>33</v>
      </c>
      <c r="B371" s="57">
        <v>58</v>
      </c>
      <c r="C371" s="24">
        <f>SUM(C372,C379,C386)</f>
        <v>4111</v>
      </c>
      <c r="D371" s="24">
        <f t="shared" ref="D371" si="478">SUM(D372,D379,D386)</f>
        <v>0</v>
      </c>
      <c r="E371" s="24">
        <f t="shared" ref="E371" si="479">SUM(E372,E379,E386)</f>
        <v>4111</v>
      </c>
      <c r="F371" s="24">
        <f t="shared" ref="F371" si="480">SUM(F372,F379,F386)</f>
        <v>8235</v>
      </c>
      <c r="G371" s="24">
        <f t="shared" ref="G371" si="481">SUM(G372,G379,G386)</f>
        <v>0</v>
      </c>
      <c r="H371" s="25">
        <f t="shared" ref="H371" si="482">SUM(H372,H379,H386)</f>
        <v>0</v>
      </c>
      <c r="I371" s="3">
        <f t="shared" si="415"/>
        <v>12346</v>
      </c>
    </row>
    <row r="372" spans="1:11" x14ac:dyDescent="0.2">
      <c r="A372" s="31" t="s">
        <v>34</v>
      </c>
      <c r="B372" s="58" t="s">
        <v>35</v>
      </c>
      <c r="C372" s="24">
        <f>SUM(C376,C377,C378)</f>
        <v>4111</v>
      </c>
      <c r="D372" s="24">
        <f t="shared" ref="D372:H372" si="483">SUM(D376,D377,D378)</f>
        <v>0</v>
      </c>
      <c r="E372" s="24">
        <f t="shared" si="483"/>
        <v>4111</v>
      </c>
      <c r="F372" s="24">
        <f t="shared" si="483"/>
        <v>8235</v>
      </c>
      <c r="G372" s="24">
        <f t="shared" si="483"/>
        <v>0</v>
      </c>
      <c r="H372" s="25">
        <f t="shared" si="483"/>
        <v>0</v>
      </c>
      <c r="I372" s="3">
        <f t="shared" si="415"/>
        <v>12346</v>
      </c>
    </row>
    <row r="373" spans="1:11" hidden="1" x14ac:dyDescent="0.2">
      <c r="A373" s="32" t="s">
        <v>1</v>
      </c>
      <c r="B373" s="59"/>
      <c r="C373" s="24"/>
      <c r="D373" s="24"/>
      <c r="E373" s="24"/>
      <c r="F373" s="24"/>
      <c r="G373" s="24"/>
      <c r="H373" s="25"/>
      <c r="I373" s="3">
        <f t="shared" si="415"/>
        <v>0</v>
      </c>
    </row>
    <row r="374" spans="1:11" hidden="1" x14ac:dyDescent="0.2">
      <c r="A374" s="32" t="s">
        <v>36</v>
      </c>
      <c r="B374" s="59"/>
      <c r="C374" s="24">
        <f>C376+C377+C378-C375</f>
        <v>0</v>
      </c>
      <c r="D374" s="24">
        <f t="shared" ref="D374" si="484">D376+D377+D378-D375</f>
        <v>0</v>
      </c>
      <c r="E374" s="24">
        <f t="shared" ref="E374" si="485">E376+E377+E378-E375</f>
        <v>0</v>
      </c>
      <c r="F374" s="24">
        <f t="shared" ref="F374" si="486">F376+F377+F378-F375</f>
        <v>0</v>
      </c>
      <c r="G374" s="24">
        <f t="shared" ref="G374" si="487">G376+G377+G378-G375</f>
        <v>0</v>
      </c>
      <c r="H374" s="25">
        <f t="shared" ref="H374" si="488">H376+H377+H378-H375</f>
        <v>0</v>
      </c>
      <c r="I374" s="3">
        <f t="shared" si="415"/>
        <v>0</v>
      </c>
    </row>
    <row r="375" spans="1:11" x14ac:dyDescent="0.2">
      <c r="A375" s="32" t="s">
        <v>37</v>
      </c>
      <c r="B375" s="59"/>
      <c r="C375" s="24">
        <v>4111</v>
      </c>
      <c r="D375" s="24"/>
      <c r="E375" s="24">
        <f t="shared" ref="E375:E378" si="489">C375+D375</f>
        <v>4111</v>
      </c>
      <c r="F375" s="24">
        <v>8235</v>
      </c>
      <c r="G375" s="24"/>
      <c r="H375" s="25"/>
      <c r="I375" s="3">
        <f t="shared" si="415"/>
        <v>12346</v>
      </c>
    </row>
    <row r="376" spans="1:11" x14ac:dyDescent="0.2">
      <c r="A376" s="20" t="s">
        <v>38</v>
      </c>
      <c r="B376" s="60" t="s">
        <v>39</v>
      </c>
      <c r="C376" s="21">
        <f>ROUND(4111*(J376+K376),)</f>
        <v>638</v>
      </c>
      <c r="D376" s="21"/>
      <c r="E376" s="21">
        <f t="shared" si="489"/>
        <v>638</v>
      </c>
      <c r="F376" s="21">
        <f>ROUND(8235*(J376+K376),)</f>
        <v>1277</v>
      </c>
      <c r="G376" s="21"/>
      <c r="H376" s="22"/>
      <c r="I376" s="3">
        <f t="shared" si="415"/>
        <v>1915</v>
      </c>
      <c r="J376" s="2">
        <v>2.5899999999999999E-2</v>
      </c>
      <c r="K376" s="2">
        <v>0.12920000000000001</v>
      </c>
    </row>
    <row r="377" spans="1:11" x14ac:dyDescent="0.2">
      <c r="A377" s="20" t="s">
        <v>40</v>
      </c>
      <c r="B377" s="60" t="s">
        <v>41</v>
      </c>
      <c r="C377" s="21">
        <f>ROUND(4111*(J377+K377),)</f>
        <v>3473</v>
      </c>
      <c r="D377" s="21"/>
      <c r="E377" s="21">
        <f t="shared" si="489"/>
        <v>3473</v>
      </c>
      <c r="F377" s="21">
        <f>ROUND(8235*(J377+K377),)</f>
        <v>6958</v>
      </c>
      <c r="G377" s="21"/>
      <c r="H377" s="22"/>
      <c r="I377" s="3">
        <f t="shared" si="415"/>
        <v>10431</v>
      </c>
      <c r="J377" s="2">
        <v>0.84489999999999998</v>
      </c>
    </row>
    <row r="378" spans="1:11" hidden="1" x14ac:dyDescent="0.2">
      <c r="A378" s="20" t="s">
        <v>42</v>
      </c>
      <c r="B378" s="61" t="s">
        <v>43</v>
      </c>
      <c r="C378" s="21"/>
      <c r="D378" s="21"/>
      <c r="E378" s="21">
        <f t="shared" si="489"/>
        <v>0</v>
      </c>
      <c r="F378" s="21"/>
      <c r="G378" s="21"/>
      <c r="H378" s="22"/>
      <c r="I378" s="3">
        <f t="shared" si="415"/>
        <v>0</v>
      </c>
    </row>
    <row r="379" spans="1:11" hidden="1" x14ac:dyDescent="0.2">
      <c r="A379" s="31" t="s">
        <v>44</v>
      </c>
      <c r="B379" s="62" t="s">
        <v>45</v>
      </c>
      <c r="C379" s="24">
        <f>SUM(C383,C384,C385)</f>
        <v>0</v>
      </c>
      <c r="D379" s="24">
        <f t="shared" ref="D379:H379" si="490">SUM(D383,D384,D385)</f>
        <v>0</v>
      </c>
      <c r="E379" s="24">
        <f t="shared" si="490"/>
        <v>0</v>
      </c>
      <c r="F379" s="24">
        <f t="shared" si="490"/>
        <v>0</v>
      </c>
      <c r="G379" s="24">
        <f t="shared" si="490"/>
        <v>0</v>
      </c>
      <c r="H379" s="25">
        <f t="shared" si="490"/>
        <v>0</v>
      </c>
      <c r="I379" s="3">
        <f t="shared" si="415"/>
        <v>0</v>
      </c>
    </row>
    <row r="380" spans="1:11" hidden="1" x14ac:dyDescent="0.2">
      <c r="A380" s="82" t="s">
        <v>1</v>
      </c>
      <c r="B380" s="62"/>
      <c r="C380" s="24"/>
      <c r="D380" s="24"/>
      <c r="E380" s="24"/>
      <c r="F380" s="24"/>
      <c r="G380" s="24"/>
      <c r="H380" s="25"/>
      <c r="I380" s="3">
        <f t="shared" si="415"/>
        <v>0</v>
      </c>
    </row>
    <row r="381" spans="1:11" hidden="1" x14ac:dyDescent="0.2">
      <c r="A381" s="32" t="s">
        <v>36</v>
      </c>
      <c r="B381" s="59"/>
      <c r="C381" s="24">
        <f>C383+C384+C385-C382</f>
        <v>0</v>
      </c>
      <c r="D381" s="24">
        <f t="shared" ref="D381" si="491">D383+D384+D385-D382</f>
        <v>0</v>
      </c>
      <c r="E381" s="24">
        <f t="shared" ref="E381" si="492">E383+E384+E385-E382</f>
        <v>0</v>
      </c>
      <c r="F381" s="24">
        <f t="shared" ref="F381" si="493">F383+F384+F385-F382</f>
        <v>0</v>
      </c>
      <c r="G381" s="24">
        <f t="shared" ref="G381" si="494">G383+G384+G385-G382</f>
        <v>0</v>
      </c>
      <c r="H381" s="25">
        <f t="shared" ref="H381" si="495">H383+H384+H385-H382</f>
        <v>0</v>
      </c>
      <c r="I381" s="3">
        <f t="shared" si="415"/>
        <v>0</v>
      </c>
    </row>
    <row r="382" spans="1:11" hidden="1" x14ac:dyDescent="0.2">
      <c r="A382" s="32" t="s">
        <v>37</v>
      </c>
      <c r="B382" s="59"/>
      <c r="C382" s="24"/>
      <c r="D382" s="24"/>
      <c r="E382" s="24">
        <f t="shared" ref="E382" si="496">C382+D382</f>
        <v>0</v>
      </c>
      <c r="F382" s="24"/>
      <c r="G382" s="24"/>
      <c r="H382" s="25"/>
      <c r="I382" s="3">
        <f t="shared" si="415"/>
        <v>0</v>
      </c>
    </row>
    <row r="383" spans="1:11" hidden="1" x14ac:dyDescent="0.2">
      <c r="A383" s="20" t="s">
        <v>38</v>
      </c>
      <c r="B383" s="61" t="s">
        <v>46</v>
      </c>
      <c r="C383" s="21"/>
      <c r="D383" s="21"/>
      <c r="E383" s="21">
        <f t="shared" ref="E383:E385" si="497">C383+D383</f>
        <v>0</v>
      </c>
      <c r="F383" s="21"/>
      <c r="G383" s="21"/>
      <c r="H383" s="22"/>
      <c r="I383" s="3">
        <f t="shared" si="415"/>
        <v>0</v>
      </c>
    </row>
    <row r="384" spans="1:11" hidden="1" x14ac:dyDescent="0.2">
      <c r="A384" s="20" t="s">
        <v>40</v>
      </c>
      <c r="B384" s="61" t="s">
        <v>47</v>
      </c>
      <c r="C384" s="21"/>
      <c r="D384" s="21"/>
      <c r="E384" s="21">
        <f t="shared" si="497"/>
        <v>0</v>
      </c>
      <c r="F384" s="21"/>
      <c r="G384" s="21"/>
      <c r="H384" s="22"/>
      <c r="I384" s="3">
        <f t="shared" si="415"/>
        <v>0</v>
      </c>
    </row>
    <row r="385" spans="1:9" hidden="1" x14ac:dyDescent="0.2">
      <c r="A385" s="20" t="s">
        <v>42</v>
      </c>
      <c r="B385" s="61" t="s">
        <v>48</v>
      </c>
      <c r="C385" s="21"/>
      <c r="D385" s="21"/>
      <c r="E385" s="21">
        <f t="shared" si="497"/>
        <v>0</v>
      </c>
      <c r="F385" s="21"/>
      <c r="G385" s="21"/>
      <c r="H385" s="22"/>
      <c r="I385" s="3">
        <f t="shared" si="415"/>
        <v>0</v>
      </c>
    </row>
    <row r="386" spans="1:9" hidden="1" x14ac:dyDescent="0.2">
      <c r="A386" s="31" t="s">
        <v>49</v>
      </c>
      <c r="B386" s="63" t="s">
        <v>50</v>
      </c>
      <c r="C386" s="24">
        <f>SUM(C390,C391,C392)</f>
        <v>0</v>
      </c>
      <c r="D386" s="24">
        <f t="shared" ref="D386:H386" si="498">SUM(D390,D391,D392)</f>
        <v>0</v>
      </c>
      <c r="E386" s="24">
        <f t="shared" si="498"/>
        <v>0</v>
      </c>
      <c r="F386" s="24">
        <f t="shared" si="498"/>
        <v>0</v>
      </c>
      <c r="G386" s="24">
        <f t="shared" si="498"/>
        <v>0</v>
      </c>
      <c r="H386" s="25">
        <f t="shared" si="498"/>
        <v>0</v>
      </c>
      <c r="I386" s="3">
        <f t="shared" si="415"/>
        <v>0</v>
      </c>
    </row>
    <row r="387" spans="1:9" hidden="1" x14ac:dyDescent="0.2">
      <c r="A387" s="82" t="s">
        <v>1</v>
      </c>
      <c r="B387" s="63"/>
      <c r="C387" s="24"/>
      <c r="D387" s="24"/>
      <c r="E387" s="24"/>
      <c r="F387" s="24"/>
      <c r="G387" s="24"/>
      <c r="H387" s="25"/>
      <c r="I387" s="3">
        <f t="shared" si="415"/>
        <v>0</v>
      </c>
    </row>
    <row r="388" spans="1:9" hidden="1" x14ac:dyDescent="0.2">
      <c r="A388" s="32" t="s">
        <v>36</v>
      </c>
      <c r="B388" s="59"/>
      <c r="C388" s="24">
        <f>C390+C391+C392-C389</f>
        <v>0</v>
      </c>
      <c r="D388" s="24">
        <f t="shared" ref="D388" si="499">D390+D391+D392-D389</f>
        <v>0</v>
      </c>
      <c r="E388" s="24">
        <f t="shared" ref="E388" si="500">E390+E391+E392-E389</f>
        <v>0</v>
      </c>
      <c r="F388" s="24">
        <f t="shared" ref="F388" si="501">F390+F391+F392-F389</f>
        <v>0</v>
      </c>
      <c r="G388" s="24">
        <f t="shared" ref="G388" si="502">G390+G391+G392-G389</f>
        <v>0</v>
      </c>
      <c r="H388" s="25">
        <f t="shared" ref="H388" si="503">H390+H391+H392-H389</f>
        <v>0</v>
      </c>
      <c r="I388" s="3">
        <f t="shared" si="415"/>
        <v>0</v>
      </c>
    </row>
    <row r="389" spans="1:9" hidden="1" x14ac:dyDescent="0.2">
      <c r="A389" s="32" t="s">
        <v>37</v>
      </c>
      <c r="B389" s="59"/>
      <c r="C389" s="24"/>
      <c r="D389" s="24"/>
      <c r="E389" s="24">
        <f t="shared" ref="E389" si="504">C389+D389</f>
        <v>0</v>
      </c>
      <c r="F389" s="24"/>
      <c r="G389" s="24"/>
      <c r="H389" s="25"/>
      <c r="I389" s="3">
        <f t="shared" si="415"/>
        <v>0</v>
      </c>
    </row>
    <row r="390" spans="1:9" hidden="1" x14ac:dyDescent="0.2">
      <c r="A390" s="20" t="s">
        <v>38</v>
      </c>
      <c r="B390" s="61" t="s">
        <v>51</v>
      </c>
      <c r="C390" s="21"/>
      <c r="D390" s="21"/>
      <c r="E390" s="21">
        <f t="shared" ref="E390:E392" si="505">C390+D390</f>
        <v>0</v>
      </c>
      <c r="F390" s="21"/>
      <c r="G390" s="21"/>
      <c r="H390" s="22"/>
      <c r="I390" s="3">
        <f t="shared" si="415"/>
        <v>0</v>
      </c>
    </row>
    <row r="391" spans="1:9" hidden="1" x14ac:dyDescent="0.2">
      <c r="A391" s="20" t="s">
        <v>40</v>
      </c>
      <c r="B391" s="61" t="s">
        <v>52</v>
      </c>
      <c r="C391" s="21"/>
      <c r="D391" s="21"/>
      <c r="E391" s="21">
        <f t="shared" si="505"/>
        <v>0</v>
      </c>
      <c r="F391" s="21"/>
      <c r="G391" s="21"/>
      <c r="H391" s="22"/>
      <c r="I391" s="3">
        <f t="shared" si="415"/>
        <v>0</v>
      </c>
    </row>
    <row r="392" spans="1:9" hidden="1" x14ac:dyDescent="0.2">
      <c r="A392" s="20" t="s">
        <v>42</v>
      </c>
      <c r="B392" s="61" t="s">
        <v>53</v>
      </c>
      <c r="C392" s="21"/>
      <c r="D392" s="21"/>
      <c r="E392" s="21">
        <f t="shared" si="505"/>
        <v>0</v>
      </c>
      <c r="F392" s="21"/>
      <c r="G392" s="21"/>
      <c r="H392" s="22"/>
      <c r="I392" s="3">
        <f t="shared" si="415"/>
        <v>0</v>
      </c>
    </row>
    <row r="393" spans="1:9" hidden="1" x14ac:dyDescent="0.2">
      <c r="A393" s="83"/>
      <c r="B393" s="95"/>
      <c r="C393" s="21"/>
      <c r="D393" s="21"/>
      <c r="E393" s="21"/>
      <c r="F393" s="21"/>
      <c r="G393" s="21"/>
      <c r="H393" s="22"/>
      <c r="I393" s="3">
        <f t="shared" si="415"/>
        <v>0</v>
      </c>
    </row>
    <row r="394" spans="1:9" hidden="1" x14ac:dyDescent="0.2">
      <c r="A394" s="26" t="s">
        <v>54</v>
      </c>
      <c r="B394" s="63" t="s">
        <v>55</v>
      </c>
      <c r="C394" s="24"/>
      <c r="D394" s="24"/>
      <c r="E394" s="24">
        <f>C394+D394</f>
        <v>0</v>
      </c>
      <c r="F394" s="24"/>
      <c r="G394" s="24"/>
      <c r="H394" s="25"/>
      <c r="I394" s="3">
        <f t="shared" si="415"/>
        <v>0</v>
      </c>
    </row>
    <row r="395" spans="1:9" hidden="1" x14ac:dyDescent="0.2">
      <c r="A395" s="83"/>
      <c r="B395" s="95"/>
      <c r="C395" s="21"/>
      <c r="D395" s="21"/>
      <c r="E395" s="21"/>
      <c r="F395" s="21"/>
      <c r="G395" s="21"/>
      <c r="H395" s="22"/>
      <c r="I395" s="3">
        <f t="shared" si="415"/>
        <v>0</v>
      </c>
    </row>
    <row r="396" spans="1:9" hidden="1" x14ac:dyDescent="0.2">
      <c r="A396" s="26" t="s">
        <v>56</v>
      </c>
      <c r="B396" s="63"/>
      <c r="C396" s="24">
        <f t="shared" ref="C396:H396" si="506">C349-C367</f>
        <v>0</v>
      </c>
      <c r="D396" s="24">
        <f t="shared" si="506"/>
        <v>0</v>
      </c>
      <c r="E396" s="24">
        <f t="shared" si="506"/>
        <v>0</v>
      </c>
      <c r="F396" s="24">
        <f t="shared" si="506"/>
        <v>0</v>
      </c>
      <c r="G396" s="24">
        <f t="shared" si="506"/>
        <v>0</v>
      </c>
      <c r="H396" s="25">
        <f t="shared" si="506"/>
        <v>0</v>
      </c>
      <c r="I396" s="3">
        <f t="shared" si="415"/>
        <v>0</v>
      </c>
    </row>
    <row r="397" spans="1:9" hidden="1" x14ac:dyDescent="0.2">
      <c r="A397" s="81"/>
      <c r="B397" s="95"/>
      <c r="C397" s="21"/>
      <c r="D397" s="21"/>
      <c r="E397" s="21"/>
      <c r="F397" s="21"/>
      <c r="G397" s="21"/>
      <c r="H397" s="22"/>
      <c r="I397" s="3">
        <f t="shared" si="415"/>
        <v>0</v>
      </c>
    </row>
    <row r="398" spans="1:9" x14ac:dyDescent="0.2">
      <c r="A398" s="88" t="s">
        <v>83</v>
      </c>
      <c r="B398" s="97" t="s">
        <v>4</v>
      </c>
      <c r="C398" s="89">
        <f t="shared" ref="C398:H398" si="507">SUM(C428,C477,C525,C574)</f>
        <v>8000</v>
      </c>
      <c r="D398" s="89">
        <f t="shared" si="507"/>
        <v>0</v>
      </c>
      <c r="E398" s="89">
        <f t="shared" si="507"/>
        <v>8000</v>
      </c>
      <c r="F398" s="89">
        <f t="shared" si="507"/>
        <v>3626</v>
      </c>
      <c r="G398" s="89">
        <f t="shared" si="507"/>
        <v>0</v>
      </c>
      <c r="H398" s="90">
        <f t="shared" si="507"/>
        <v>0</v>
      </c>
      <c r="I398" s="3">
        <f t="shared" ref="I398:I461" si="508">SUM(E398:H398)</f>
        <v>11626</v>
      </c>
    </row>
    <row r="399" spans="1:9" x14ac:dyDescent="0.2">
      <c r="A399" s="33" t="s">
        <v>84</v>
      </c>
      <c r="B399" s="64"/>
      <c r="C399" s="34">
        <f>SUM(C400,C403,C426)</f>
        <v>8000</v>
      </c>
      <c r="D399" s="34">
        <f t="shared" ref="D399" si="509">SUM(D400,D403,D426)</f>
        <v>0</v>
      </c>
      <c r="E399" s="34">
        <f t="shared" ref="E399" si="510">SUM(E400,E403,E426)</f>
        <v>8000</v>
      </c>
      <c r="F399" s="34">
        <f t="shared" ref="F399" si="511">SUM(F400,F403,F426)</f>
        <v>3626</v>
      </c>
      <c r="G399" s="34">
        <f t="shared" ref="G399" si="512">SUM(G400,G403,G426)</f>
        <v>0</v>
      </c>
      <c r="H399" s="35">
        <f t="shared" ref="H399" si="513">SUM(H400,H403,H426)</f>
        <v>0</v>
      </c>
      <c r="I399" s="3">
        <f t="shared" si="508"/>
        <v>11626</v>
      </c>
    </row>
    <row r="400" spans="1:9" hidden="1" x14ac:dyDescent="0.2">
      <c r="A400" s="31" t="s">
        <v>30</v>
      </c>
      <c r="B400" s="55">
        <v>20</v>
      </c>
      <c r="C400" s="24">
        <f>SUM(C401)</f>
        <v>0</v>
      </c>
      <c r="D400" s="24">
        <f t="shared" ref="D400" si="514">SUM(D401)</f>
        <v>0</v>
      </c>
      <c r="E400" s="24">
        <f t="shared" ref="E400" si="515">SUM(E401)</f>
        <v>0</v>
      </c>
      <c r="F400" s="24">
        <f t="shared" ref="F400" si="516">SUM(F401)</f>
        <v>0</v>
      </c>
      <c r="G400" s="24">
        <f t="shared" ref="G400" si="517">SUM(G401)</f>
        <v>0</v>
      </c>
      <c r="H400" s="25">
        <f t="shared" ref="H400" si="518">SUM(H401)</f>
        <v>0</v>
      </c>
      <c r="I400" s="3">
        <f t="shared" si="508"/>
        <v>0</v>
      </c>
    </row>
    <row r="401" spans="1:9" hidden="1" x14ac:dyDescent="0.2">
      <c r="A401" s="27" t="s">
        <v>31</v>
      </c>
      <c r="B401" s="56" t="s">
        <v>32</v>
      </c>
      <c r="C401" s="21">
        <f>SUM(C448,C497,C545,C594)</f>
        <v>0</v>
      </c>
      <c r="D401" s="21">
        <f>SUM(D448,D497,D545,D594)</f>
        <v>0</v>
      </c>
      <c r="E401" s="21">
        <f>C401+D401</f>
        <v>0</v>
      </c>
      <c r="F401" s="21">
        <f>SUM(F448,F497,F545,F594)</f>
        <v>0</v>
      </c>
      <c r="G401" s="21">
        <f>SUM(G448,G497,G545,G594)</f>
        <v>0</v>
      </c>
      <c r="H401" s="22">
        <f>SUM(H448,H497,H545,H594)</f>
        <v>0</v>
      </c>
      <c r="I401" s="3">
        <f t="shared" si="508"/>
        <v>0</v>
      </c>
    </row>
    <row r="402" spans="1:9" hidden="1" x14ac:dyDescent="0.2">
      <c r="A402" s="27"/>
      <c r="B402" s="51"/>
      <c r="C402" s="21"/>
      <c r="D402" s="21"/>
      <c r="E402" s="21"/>
      <c r="F402" s="21"/>
      <c r="G402" s="21"/>
      <c r="H402" s="22"/>
      <c r="I402" s="3">
        <f t="shared" si="508"/>
        <v>0</v>
      </c>
    </row>
    <row r="403" spans="1:9" ht="25.5" x14ac:dyDescent="0.2">
      <c r="A403" s="31" t="s">
        <v>33</v>
      </c>
      <c r="B403" s="57">
        <v>58</v>
      </c>
      <c r="C403" s="24">
        <f>SUM(C404,C411,C418)</f>
        <v>8000</v>
      </c>
      <c r="D403" s="24">
        <f t="shared" ref="D403" si="519">SUM(D404,D411,D418)</f>
        <v>0</v>
      </c>
      <c r="E403" s="24">
        <f t="shared" ref="E403" si="520">SUM(E404,E411,E418)</f>
        <v>8000</v>
      </c>
      <c r="F403" s="24">
        <f t="shared" ref="F403" si="521">SUM(F404,F411,F418)</f>
        <v>3626</v>
      </c>
      <c r="G403" s="24">
        <f t="shared" ref="G403" si="522">SUM(G404,G411,G418)</f>
        <v>0</v>
      </c>
      <c r="H403" s="25">
        <f t="shared" ref="H403" si="523">SUM(H404,H411,H418)</f>
        <v>0</v>
      </c>
      <c r="I403" s="3">
        <f t="shared" si="508"/>
        <v>11626</v>
      </c>
    </row>
    <row r="404" spans="1:9" x14ac:dyDescent="0.2">
      <c r="A404" s="31" t="s">
        <v>34</v>
      </c>
      <c r="B404" s="58" t="s">
        <v>35</v>
      </c>
      <c r="C404" s="24">
        <f>SUM(C408,C409,C410)</f>
        <v>4000</v>
      </c>
      <c r="D404" s="24">
        <f t="shared" ref="D404:H404" si="524">SUM(D408,D409,D410)</f>
        <v>0</v>
      </c>
      <c r="E404" s="24">
        <f t="shared" si="524"/>
        <v>4000</v>
      </c>
      <c r="F404" s="24">
        <f t="shared" si="524"/>
        <v>3626</v>
      </c>
      <c r="G404" s="24">
        <f t="shared" si="524"/>
        <v>0</v>
      </c>
      <c r="H404" s="25">
        <f t="shared" si="524"/>
        <v>0</v>
      </c>
      <c r="I404" s="3">
        <f t="shared" si="508"/>
        <v>7626</v>
      </c>
    </row>
    <row r="405" spans="1:9" hidden="1" x14ac:dyDescent="0.2">
      <c r="A405" s="32" t="s">
        <v>1</v>
      </c>
      <c r="B405" s="59"/>
      <c r="C405" s="24"/>
      <c r="D405" s="24"/>
      <c r="E405" s="24"/>
      <c r="F405" s="24"/>
      <c r="G405" s="24"/>
      <c r="H405" s="25"/>
      <c r="I405" s="3">
        <f t="shared" si="508"/>
        <v>0</v>
      </c>
    </row>
    <row r="406" spans="1:9" hidden="1" x14ac:dyDescent="0.2">
      <c r="A406" s="32" t="s">
        <v>36</v>
      </c>
      <c r="B406" s="59"/>
      <c r="C406" s="24">
        <f>C408+C409+C410-C407</f>
        <v>0</v>
      </c>
      <c r="D406" s="24">
        <f t="shared" ref="D406" si="525">D408+D409+D410-D407</f>
        <v>0</v>
      </c>
      <c r="E406" s="24">
        <f t="shared" ref="E406" si="526">E408+E409+E410-E407</f>
        <v>0</v>
      </c>
      <c r="F406" s="24">
        <f t="shared" ref="F406" si="527">F408+F409+F410-F407</f>
        <v>0</v>
      </c>
      <c r="G406" s="24">
        <f t="shared" ref="G406" si="528">G408+G409+G410-G407</f>
        <v>0</v>
      </c>
      <c r="H406" s="25">
        <f t="shared" ref="H406" si="529">H408+H409+H410-H407</f>
        <v>0</v>
      </c>
      <c r="I406" s="3">
        <f t="shared" si="508"/>
        <v>0</v>
      </c>
    </row>
    <row r="407" spans="1:9" x14ac:dyDescent="0.2">
      <c r="A407" s="32" t="s">
        <v>37</v>
      </c>
      <c r="B407" s="59"/>
      <c r="C407" s="24">
        <f t="shared" ref="C407:H407" si="530">SUM(C454,C503,C551,C600)</f>
        <v>4000</v>
      </c>
      <c r="D407" s="24">
        <f t="shared" si="530"/>
        <v>0</v>
      </c>
      <c r="E407" s="24">
        <f t="shared" si="530"/>
        <v>4000</v>
      </c>
      <c r="F407" s="24">
        <f t="shared" si="530"/>
        <v>3626</v>
      </c>
      <c r="G407" s="24">
        <f t="shared" si="530"/>
        <v>0</v>
      </c>
      <c r="H407" s="25">
        <f t="shared" si="530"/>
        <v>0</v>
      </c>
      <c r="I407" s="3">
        <f t="shared" si="508"/>
        <v>7626</v>
      </c>
    </row>
    <row r="408" spans="1:9" x14ac:dyDescent="0.2">
      <c r="A408" s="20" t="s">
        <v>38</v>
      </c>
      <c r="B408" s="60" t="s">
        <v>39</v>
      </c>
      <c r="C408" s="21">
        <f t="shared" ref="C408:D410" si="531">SUM(C455,C504,C552,C601)</f>
        <v>711</v>
      </c>
      <c r="D408" s="21">
        <f t="shared" si="531"/>
        <v>0</v>
      </c>
      <c r="E408" s="21">
        <f t="shared" ref="E408:E410" si="532">C408+D408</f>
        <v>711</v>
      </c>
      <c r="F408" s="21">
        <f t="shared" ref="F408:H410" si="533">SUM(F455,F504,F552,F601)</f>
        <v>644</v>
      </c>
      <c r="G408" s="21">
        <f t="shared" si="533"/>
        <v>0</v>
      </c>
      <c r="H408" s="22">
        <f t="shared" si="533"/>
        <v>0</v>
      </c>
      <c r="I408" s="3">
        <f t="shared" si="508"/>
        <v>1355</v>
      </c>
    </row>
    <row r="409" spans="1:9" x14ac:dyDescent="0.2">
      <c r="A409" s="20" t="s">
        <v>40</v>
      </c>
      <c r="B409" s="60" t="s">
        <v>41</v>
      </c>
      <c r="C409" s="21">
        <f t="shared" si="531"/>
        <v>1658.6</v>
      </c>
      <c r="D409" s="21">
        <f t="shared" si="531"/>
        <v>0</v>
      </c>
      <c r="E409" s="21">
        <f t="shared" si="532"/>
        <v>1658.6</v>
      </c>
      <c r="F409" s="21">
        <f t="shared" si="533"/>
        <v>1504</v>
      </c>
      <c r="G409" s="21">
        <f t="shared" si="533"/>
        <v>0</v>
      </c>
      <c r="H409" s="22">
        <f t="shared" si="533"/>
        <v>0</v>
      </c>
      <c r="I409" s="3">
        <f t="shared" si="508"/>
        <v>3162.6</v>
      </c>
    </row>
    <row r="410" spans="1:9" x14ac:dyDescent="0.2">
      <c r="A410" s="20" t="s">
        <v>42</v>
      </c>
      <c r="B410" s="61" t="s">
        <v>43</v>
      </c>
      <c r="C410" s="21">
        <f t="shared" si="531"/>
        <v>1630.4</v>
      </c>
      <c r="D410" s="21">
        <f t="shared" si="531"/>
        <v>0</v>
      </c>
      <c r="E410" s="21">
        <f t="shared" si="532"/>
        <v>1630.4</v>
      </c>
      <c r="F410" s="21">
        <f t="shared" si="533"/>
        <v>1478</v>
      </c>
      <c r="G410" s="21">
        <f t="shared" si="533"/>
        <v>0</v>
      </c>
      <c r="H410" s="22">
        <f t="shared" si="533"/>
        <v>0</v>
      </c>
      <c r="I410" s="3">
        <f t="shared" si="508"/>
        <v>3108.4</v>
      </c>
    </row>
    <row r="411" spans="1:9" x14ac:dyDescent="0.2">
      <c r="A411" s="31" t="s">
        <v>44</v>
      </c>
      <c r="B411" s="62" t="s">
        <v>45</v>
      </c>
      <c r="C411" s="24">
        <f>SUM(C415,C416,C417)</f>
        <v>4000</v>
      </c>
      <c r="D411" s="24">
        <f t="shared" ref="D411:H411" si="534">SUM(D415,D416,D417)</f>
        <v>0</v>
      </c>
      <c r="E411" s="24">
        <f t="shared" si="534"/>
        <v>4000</v>
      </c>
      <c r="F411" s="24">
        <f t="shared" si="534"/>
        <v>0</v>
      </c>
      <c r="G411" s="24">
        <f t="shared" si="534"/>
        <v>0</v>
      </c>
      <c r="H411" s="25">
        <f t="shared" si="534"/>
        <v>0</v>
      </c>
      <c r="I411" s="3">
        <f t="shared" si="508"/>
        <v>4000</v>
      </c>
    </row>
    <row r="412" spans="1:9" hidden="1" x14ac:dyDescent="0.2">
      <c r="A412" s="82" t="s">
        <v>1</v>
      </c>
      <c r="B412" s="62"/>
      <c r="C412" s="24"/>
      <c r="D412" s="24"/>
      <c r="E412" s="24"/>
      <c r="F412" s="24"/>
      <c r="G412" s="24"/>
      <c r="H412" s="25"/>
      <c r="I412" s="3">
        <f t="shared" si="508"/>
        <v>0</v>
      </c>
    </row>
    <row r="413" spans="1:9" x14ac:dyDescent="0.2">
      <c r="A413" s="32" t="s">
        <v>36</v>
      </c>
      <c r="B413" s="59"/>
      <c r="C413" s="24">
        <f>C415+C416+C417-C414</f>
        <v>3942</v>
      </c>
      <c r="D413" s="24">
        <f t="shared" ref="D413" si="535">D415+D416+D417-D414</f>
        <v>0</v>
      </c>
      <c r="E413" s="24">
        <f t="shared" ref="E413" si="536">E415+E416+E417-E414</f>
        <v>3942</v>
      </c>
      <c r="F413" s="24">
        <f t="shared" ref="F413" si="537">F415+F416+F417-F414</f>
        <v>0</v>
      </c>
      <c r="G413" s="24">
        <f t="shared" ref="G413" si="538">G415+G416+G417-G414</f>
        <v>0</v>
      </c>
      <c r="H413" s="25">
        <f t="shared" ref="H413" si="539">H415+H416+H417-H414</f>
        <v>0</v>
      </c>
      <c r="I413" s="3">
        <f t="shared" si="508"/>
        <v>3942</v>
      </c>
    </row>
    <row r="414" spans="1:9" x14ac:dyDescent="0.2">
      <c r="A414" s="32" t="s">
        <v>37</v>
      </c>
      <c r="B414" s="59"/>
      <c r="C414" s="24">
        <f t="shared" ref="C414:H414" si="540">SUM(C461,C510,C558,C607)</f>
        <v>58</v>
      </c>
      <c r="D414" s="24">
        <f t="shared" si="540"/>
        <v>0</v>
      </c>
      <c r="E414" s="24">
        <f t="shared" si="540"/>
        <v>58</v>
      </c>
      <c r="F414" s="24">
        <f t="shared" si="540"/>
        <v>0</v>
      </c>
      <c r="G414" s="24">
        <f t="shared" si="540"/>
        <v>0</v>
      </c>
      <c r="H414" s="25">
        <f t="shared" si="540"/>
        <v>0</v>
      </c>
      <c r="I414" s="3">
        <f t="shared" si="508"/>
        <v>58</v>
      </c>
    </row>
    <row r="415" spans="1:9" x14ac:dyDescent="0.2">
      <c r="A415" s="20" t="s">
        <v>38</v>
      </c>
      <c r="B415" s="61" t="s">
        <v>46</v>
      </c>
      <c r="C415" s="21">
        <f t="shared" ref="C415:D417" si="541">SUM(C462,C511,C559,C608)</f>
        <v>614</v>
      </c>
      <c r="D415" s="21">
        <f t="shared" si="541"/>
        <v>0</v>
      </c>
      <c r="E415" s="21">
        <f t="shared" ref="E415:E417" si="542">C415+D415</f>
        <v>614</v>
      </c>
      <c r="F415" s="21">
        <f t="shared" ref="F415:H417" si="543">SUM(F462,F511,F559,F608)</f>
        <v>0</v>
      </c>
      <c r="G415" s="21">
        <f t="shared" si="543"/>
        <v>0</v>
      </c>
      <c r="H415" s="22">
        <f t="shared" si="543"/>
        <v>0</v>
      </c>
      <c r="I415" s="3">
        <f t="shared" si="508"/>
        <v>614</v>
      </c>
    </row>
    <row r="416" spans="1:9" x14ac:dyDescent="0.2">
      <c r="A416" s="20" t="s">
        <v>40</v>
      </c>
      <c r="B416" s="61" t="s">
        <v>47</v>
      </c>
      <c r="C416" s="21">
        <f t="shared" si="541"/>
        <v>3386</v>
      </c>
      <c r="D416" s="21">
        <f t="shared" si="541"/>
        <v>0</v>
      </c>
      <c r="E416" s="21">
        <f t="shared" si="542"/>
        <v>3386</v>
      </c>
      <c r="F416" s="21">
        <f t="shared" si="543"/>
        <v>0</v>
      </c>
      <c r="G416" s="21">
        <f t="shared" si="543"/>
        <v>0</v>
      </c>
      <c r="H416" s="22">
        <f t="shared" si="543"/>
        <v>0</v>
      </c>
      <c r="I416" s="3">
        <f t="shared" si="508"/>
        <v>3386</v>
      </c>
    </row>
    <row r="417" spans="1:9" hidden="1" x14ac:dyDescent="0.2">
      <c r="A417" s="20" t="s">
        <v>42</v>
      </c>
      <c r="B417" s="61" t="s">
        <v>48</v>
      </c>
      <c r="C417" s="21">
        <f t="shared" si="541"/>
        <v>0</v>
      </c>
      <c r="D417" s="21">
        <f t="shared" si="541"/>
        <v>0</v>
      </c>
      <c r="E417" s="21">
        <f t="shared" si="542"/>
        <v>0</v>
      </c>
      <c r="F417" s="21">
        <f t="shared" si="543"/>
        <v>0</v>
      </c>
      <c r="G417" s="21">
        <f t="shared" si="543"/>
        <v>0</v>
      </c>
      <c r="H417" s="22">
        <f t="shared" si="543"/>
        <v>0</v>
      </c>
      <c r="I417" s="3">
        <f t="shared" si="508"/>
        <v>0</v>
      </c>
    </row>
    <row r="418" spans="1:9" hidden="1" x14ac:dyDescent="0.2">
      <c r="A418" s="31" t="s">
        <v>49</v>
      </c>
      <c r="B418" s="63" t="s">
        <v>50</v>
      </c>
      <c r="C418" s="24">
        <f>SUM(C422,C423,C424)</f>
        <v>0</v>
      </c>
      <c r="D418" s="24">
        <f t="shared" ref="D418:H418" si="544">SUM(D422,D423,D424)</f>
        <v>0</v>
      </c>
      <c r="E418" s="24">
        <f t="shared" si="544"/>
        <v>0</v>
      </c>
      <c r="F418" s="24">
        <f t="shared" si="544"/>
        <v>0</v>
      </c>
      <c r="G418" s="24">
        <f t="shared" si="544"/>
        <v>0</v>
      </c>
      <c r="H418" s="25">
        <f t="shared" si="544"/>
        <v>0</v>
      </c>
      <c r="I418" s="3">
        <f t="shared" si="508"/>
        <v>0</v>
      </c>
    </row>
    <row r="419" spans="1:9" hidden="1" x14ac:dyDescent="0.2">
      <c r="A419" s="82" t="s">
        <v>1</v>
      </c>
      <c r="B419" s="63"/>
      <c r="C419" s="24"/>
      <c r="D419" s="24"/>
      <c r="E419" s="24"/>
      <c r="F419" s="24"/>
      <c r="G419" s="24"/>
      <c r="H419" s="25"/>
      <c r="I419" s="3">
        <f t="shared" si="508"/>
        <v>0</v>
      </c>
    </row>
    <row r="420" spans="1:9" hidden="1" x14ac:dyDescent="0.2">
      <c r="A420" s="32" t="s">
        <v>36</v>
      </c>
      <c r="B420" s="59"/>
      <c r="C420" s="24">
        <f>C422+C423+C424-C421</f>
        <v>0</v>
      </c>
      <c r="D420" s="24">
        <f t="shared" ref="D420" si="545">D422+D423+D424-D421</f>
        <v>0</v>
      </c>
      <c r="E420" s="24">
        <f t="shared" ref="E420" si="546">E422+E423+E424-E421</f>
        <v>0</v>
      </c>
      <c r="F420" s="24">
        <f t="shared" ref="F420" si="547">F422+F423+F424-F421</f>
        <v>0</v>
      </c>
      <c r="G420" s="24">
        <f t="shared" ref="G420" si="548">G422+G423+G424-G421</f>
        <v>0</v>
      </c>
      <c r="H420" s="25">
        <f t="shared" ref="H420" si="549">H422+H423+H424-H421</f>
        <v>0</v>
      </c>
      <c r="I420" s="3">
        <f t="shared" si="508"/>
        <v>0</v>
      </c>
    </row>
    <row r="421" spans="1:9" hidden="1" x14ac:dyDescent="0.2">
      <c r="A421" s="32" t="s">
        <v>37</v>
      </c>
      <c r="B421" s="59"/>
      <c r="C421" s="24">
        <f t="shared" ref="C421:H421" si="550">SUM(C468,C517,C565,C614)</f>
        <v>0</v>
      </c>
      <c r="D421" s="24">
        <f t="shared" si="550"/>
        <v>0</v>
      </c>
      <c r="E421" s="24">
        <f t="shared" si="550"/>
        <v>0</v>
      </c>
      <c r="F421" s="24">
        <f t="shared" si="550"/>
        <v>0</v>
      </c>
      <c r="G421" s="24">
        <f t="shared" si="550"/>
        <v>0</v>
      </c>
      <c r="H421" s="25">
        <f t="shared" si="550"/>
        <v>0</v>
      </c>
      <c r="I421" s="3">
        <f t="shared" si="508"/>
        <v>0</v>
      </c>
    </row>
    <row r="422" spans="1:9" hidden="1" x14ac:dyDescent="0.2">
      <c r="A422" s="20" t="s">
        <v>38</v>
      </c>
      <c r="B422" s="61" t="s">
        <v>51</v>
      </c>
      <c r="C422" s="21">
        <f t="shared" ref="C422:D424" si="551">SUM(C469,C518,C566,C615)</f>
        <v>0</v>
      </c>
      <c r="D422" s="21">
        <f t="shared" si="551"/>
        <v>0</v>
      </c>
      <c r="E422" s="21">
        <f t="shared" ref="E422:E424" si="552">C422+D422</f>
        <v>0</v>
      </c>
      <c r="F422" s="21">
        <f t="shared" ref="F422:H424" si="553">SUM(F469,F518,F566,F615)</f>
        <v>0</v>
      </c>
      <c r="G422" s="21">
        <f t="shared" si="553"/>
        <v>0</v>
      </c>
      <c r="H422" s="22">
        <f t="shared" si="553"/>
        <v>0</v>
      </c>
      <c r="I422" s="3">
        <f t="shared" si="508"/>
        <v>0</v>
      </c>
    </row>
    <row r="423" spans="1:9" hidden="1" x14ac:dyDescent="0.2">
      <c r="A423" s="20" t="s">
        <v>40</v>
      </c>
      <c r="B423" s="61" t="s">
        <v>52</v>
      </c>
      <c r="C423" s="21">
        <f t="shared" si="551"/>
        <v>0</v>
      </c>
      <c r="D423" s="21">
        <f t="shared" si="551"/>
        <v>0</v>
      </c>
      <c r="E423" s="21">
        <f t="shared" si="552"/>
        <v>0</v>
      </c>
      <c r="F423" s="21">
        <f t="shared" si="553"/>
        <v>0</v>
      </c>
      <c r="G423" s="21">
        <f t="shared" si="553"/>
        <v>0</v>
      </c>
      <c r="H423" s="22">
        <f t="shared" si="553"/>
        <v>0</v>
      </c>
      <c r="I423" s="3">
        <f t="shared" si="508"/>
        <v>0</v>
      </c>
    </row>
    <row r="424" spans="1:9" hidden="1" x14ac:dyDescent="0.2">
      <c r="A424" s="20" t="s">
        <v>42</v>
      </c>
      <c r="B424" s="61" t="s">
        <v>53</v>
      </c>
      <c r="C424" s="21">
        <f t="shared" si="551"/>
        <v>0</v>
      </c>
      <c r="D424" s="21">
        <f t="shared" si="551"/>
        <v>0</v>
      </c>
      <c r="E424" s="21">
        <f t="shared" si="552"/>
        <v>0</v>
      </c>
      <c r="F424" s="21">
        <f t="shared" si="553"/>
        <v>0</v>
      </c>
      <c r="G424" s="21">
        <f t="shared" si="553"/>
        <v>0</v>
      </c>
      <c r="H424" s="22">
        <f t="shared" si="553"/>
        <v>0</v>
      </c>
      <c r="I424" s="3">
        <f t="shared" si="508"/>
        <v>0</v>
      </c>
    </row>
    <row r="425" spans="1:9" hidden="1" x14ac:dyDescent="0.2">
      <c r="A425" s="83"/>
      <c r="B425" s="95"/>
      <c r="C425" s="21"/>
      <c r="D425" s="21"/>
      <c r="E425" s="21"/>
      <c r="F425" s="21"/>
      <c r="G425" s="21"/>
      <c r="H425" s="22"/>
      <c r="I425" s="3">
        <f t="shared" si="508"/>
        <v>0</v>
      </c>
    </row>
    <row r="426" spans="1:9" hidden="1" x14ac:dyDescent="0.2">
      <c r="A426" s="26" t="s">
        <v>54</v>
      </c>
      <c r="B426" s="63" t="s">
        <v>55</v>
      </c>
      <c r="C426" s="24">
        <f>SUM(C473,C522,C570,C619)</f>
        <v>0</v>
      </c>
      <c r="D426" s="24">
        <f>SUM(D473,D522,D570,D619)</f>
        <v>0</v>
      </c>
      <c r="E426" s="24">
        <f>C426+D426</f>
        <v>0</v>
      </c>
      <c r="F426" s="24">
        <f>SUM(F473,F522,F570,F619)</f>
        <v>0</v>
      </c>
      <c r="G426" s="24">
        <f>SUM(G473,G522,G570,G619)</f>
        <v>0</v>
      </c>
      <c r="H426" s="25">
        <f>SUM(H473,H522,H570,H619)</f>
        <v>0</v>
      </c>
      <c r="I426" s="3">
        <f t="shared" si="508"/>
        <v>0</v>
      </c>
    </row>
    <row r="427" spans="1:9" hidden="1" x14ac:dyDescent="0.2">
      <c r="A427" s="81"/>
      <c r="B427" s="95"/>
      <c r="C427" s="21"/>
      <c r="D427" s="21"/>
      <c r="E427" s="21"/>
      <c r="F427" s="21"/>
      <c r="G427" s="21"/>
      <c r="H427" s="22"/>
      <c r="I427" s="3">
        <f t="shared" si="508"/>
        <v>0</v>
      </c>
    </row>
    <row r="428" spans="1:9" s="6" customFormat="1" ht="25.5" x14ac:dyDescent="0.2">
      <c r="A428" s="77" t="s">
        <v>66</v>
      </c>
      <c r="B428" s="78"/>
      <c r="C428" s="79">
        <f>C429</f>
        <v>4000</v>
      </c>
      <c r="D428" s="79">
        <f t="shared" ref="D428" si="554">D429</f>
        <v>0</v>
      </c>
      <c r="E428" s="79">
        <f t="shared" ref="E428" si="555">E429</f>
        <v>4000</v>
      </c>
      <c r="F428" s="79">
        <f t="shared" ref="F428" si="556">F429</f>
        <v>3626</v>
      </c>
      <c r="G428" s="79">
        <f t="shared" ref="G428" si="557">G429</f>
        <v>0</v>
      </c>
      <c r="H428" s="80">
        <f t="shared" ref="H428" si="558">H429</f>
        <v>0</v>
      </c>
      <c r="I428" s="19">
        <f t="shared" si="508"/>
        <v>7626</v>
      </c>
    </row>
    <row r="429" spans="1:9" x14ac:dyDescent="0.2">
      <c r="A429" s="33" t="s">
        <v>61</v>
      </c>
      <c r="B429" s="64"/>
      <c r="C429" s="34">
        <f t="shared" ref="C429:H429" si="559">SUM(C430,C431,C432,C433)</f>
        <v>4000</v>
      </c>
      <c r="D429" s="34">
        <f t="shared" si="559"/>
        <v>0</v>
      </c>
      <c r="E429" s="34">
        <f t="shared" si="559"/>
        <v>4000</v>
      </c>
      <c r="F429" s="34">
        <f t="shared" si="559"/>
        <v>3626</v>
      </c>
      <c r="G429" s="34">
        <f t="shared" si="559"/>
        <v>0</v>
      </c>
      <c r="H429" s="35">
        <f t="shared" si="559"/>
        <v>0</v>
      </c>
      <c r="I429" s="3">
        <f t="shared" si="508"/>
        <v>7626</v>
      </c>
    </row>
    <row r="430" spans="1:9" x14ac:dyDescent="0.2">
      <c r="A430" s="20" t="s">
        <v>6</v>
      </c>
      <c r="B430" s="48"/>
      <c r="C430" s="21">
        <v>4000</v>
      </c>
      <c r="D430" s="21"/>
      <c r="E430" s="21">
        <f t="shared" ref="E430" si="560">C430+D430</f>
        <v>4000</v>
      </c>
      <c r="F430" s="21">
        <v>3626</v>
      </c>
      <c r="G430" s="21"/>
      <c r="H430" s="22"/>
      <c r="I430" s="3">
        <f t="shared" si="508"/>
        <v>7626</v>
      </c>
    </row>
    <row r="431" spans="1:9" hidden="1" x14ac:dyDescent="0.2">
      <c r="A431" s="20" t="s">
        <v>7</v>
      </c>
      <c r="B431" s="94"/>
      <c r="C431" s="21"/>
      <c r="D431" s="21"/>
      <c r="E431" s="21">
        <v>0</v>
      </c>
      <c r="F431" s="21"/>
      <c r="G431" s="21"/>
      <c r="H431" s="22"/>
      <c r="I431" s="3">
        <f t="shared" si="508"/>
        <v>0</v>
      </c>
    </row>
    <row r="432" spans="1:9" ht="38.25" hidden="1" x14ac:dyDescent="0.2">
      <c r="A432" s="20" t="s">
        <v>8</v>
      </c>
      <c r="B432" s="48">
        <v>420269</v>
      </c>
      <c r="C432" s="21"/>
      <c r="D432" s="21"/>
      <c r="E432" s="21">
        <v>0</v>
      </c>
      <c r="F432" s="21"/>
      <c r="G432" s="21"/>
      <c r="H432" s="22"/>
      <c r="I432" s="3">
        <f t="shared" si="508"/>
        <v>0</v>
      </c>
    </row>
    <row r="433" spans="1:9" ht="25.5" hidden="1" x14ac:dyDescent="0.2">
      <c r="A433" s="23" t="s">
        <v>9</v>
      </c>
      <c r="B433" s="49" t="s">
        <v>10</v>
      </c>
      <c r="C433" s="24">
        <v>0</v>
      </c>
      <c r="D433" s="24">
        <v>0</v>
      </c>
      <c r="E433" s="24">
        <v>0</v>
      </c>
      <c r="F433" s="24">
        <v>0</v>
      </c>
      <c r="G433" s="24">
        <v>0</v>
      </c>
      <c r="H433" s="25">
        <v>0</v>
      </c>
      <c r="I433" s="3">
        <f t="shared" si="508"/>
        <v>0</v>
      </c>
    </row>
    <row r="434" spans="1:9" hidden="1" x14ac:dyDescent="0.2">
      <c r="A434" s="26" t="s">
        <v>11</v>
      </c>
      <c r="B434" s="50" t="s">
        <v>12</v>
      </c>
      <c r="C434" s="24">
        <v>0</v>
      </c>
      <c r="D434" s="24">
        <v>0</v>
      </c>
      <c r="E434" s="24">
        <v>0</v>
      </c>
      <c r="F434" s="24">
        <v>0</v>
      </c>
      <c r="G434" s="24">
        <v>0</v>
      </c>
      <c r="H434" s="25">
        <v>0</v>
      </c>
      <c r="I434" s="3">
        <f t="shared" si="508"/>
        <v>0</v>
      </c>
    </row>
    <row r="435" spans="1:9" hidden="1" x14ac:dyDescent="0.2">
      <c r="A435" s="27" t="s">
        <v>13</v>
      </c>
      <c r="B435" s="51" t="s">
        <v>14</v>
      </c>
      <c r="C435" s="21"/>
      <c r="D435" s="21"/>
      <c r="E435" s="21">
        <v>0</v>
      </c>
      <c r="F435" s="21"/>
      <c r="G435" s="21"/>
      <c r="H435" s="22"/>
      <c r="I435" s="3">
        <f t="shared" si="508"/>
        <v>0</v>
      </c>
    </row>
    <row r="436" spans="1:9" hidden="1" x14ac:dyDescent="0.2">
      <c r="A436" s="27" t="s">
        <v>15</v>
      </c>
      <c r="B436" s="52" t="s">
        <v>16</v>
      </c>
      <c r="C436" s="21"/>
      <c r="D436" s="21"/>
      <c r="E436" s="21">
        <v>0</v>
      </c>
      <c r="F436" s="21"/>
      <c r="G436" s="21"/>
      <c r="H436" s="22"/>
      <c r="I436" s="3">
        <f t="shared" si="508"/>
        <v>0</v>
      </c>
    </row>
    <row r="437" spans="1:9" hidden="1" x14ac:dyDescent="0.2">
      <c r="A437" s="27" t="s">
        <v>17</v>
      </c>
      <c r="B437" s="52" t="s">
        <v>18</v>
      </c>
      <c r="C437" s="21"/>
      <c r="D437" s="21"/>
      <c r="E437" s="21">
        <v>0</v>
      </c>
      <c r="F437" s="21"/>
      <c r="G437" s="21"/>
      <c r="H437" s="22"/>
      <c r="I437" s="3">
        <f t="shared" si="508"/>
        <v>0</v>
      </c>
    </row>
    <row r="438" spans="1:9" hidden="1" x14ac:dyDescent="0.2">
      <c r="A438" s="26" t="s">
        <v>19</v>
      </c>
      <c r="B438" s="53" t="s">
        <v>20</v>
      </c>
      <c r="C438" s="24">
        <v>0</v>
      </c>
      <c r="D438" s="24">
        <v>0</v>
      </c>
      <c r="E438" s="24">
        <v>0</v>
      </c>
      <c r="F438" s="24">
        <v>0</v>
      </c>
      <c r="G438" s="24">
        <v>0</v>
      </c>
      <c r="H438" s="25">
        <v>0</v>
      </c>
      <c r="I438" s="3">
        <f t="shared" si="508"/>
        <v>0</v>
      </c>
    </row>
    <row r="439" spans="1:9" hidden="1" x14ac:dyDescent="0.2">
      <c r="A439" s="27" t="s">
        <v>13</v>
      </c>
      <c r="B439" s="52" t="s">
        <v>21</v>
      </c>
      <c r="C439" s="21"/>
      <c r="D439" s="21"/>
      <c r="E439" s="21">
        <v>0</v>
      </c>
      <c r="F439" s="21"/>
      <c r="G439" s="21"/>
      <c r="H439" s="22"/>
      <c r="I439" s="3">
        <f t="shared" si="508"/>
        <v>0</v>
      </c>
    </row>
    <row r="440" spans="1:9" hidden="1" x14ac:dyDescent="0.2">
      <c r="A440" s="27" t="s">
        <v>15</v>
      </c>
      <c r="B440" s="52" t="s">
        <v>22</v>
      </c>
      <c r="C440" s="21"/>
      <c r="D440" s="21"/>
      <c r="E440" s="21">
        <v>0</v>
      </c>
      <c r="F440" s="21"/>
      <c r="G440" s="21"/>
      <c r="H440" s="22"/>
      <c r="I440" s="3">
        <f t="shared" si="508"/>
        <v>0</v>
      </c>
    </row>
    <row r="441" spans="1:9" hidden="1" x14ac:dyDescent="0.2">
      <c r="A441" s="27" t="s">
        <v>17</v>
      </c>
      <c r="B441" s="52" t="s">
        <v>23</v>
      </c>
      <c r="C441" s="21"/>
      <c r="D441" s="21"/>
      <c r="E441" s="21">
        <v>0</v>
      </c>
      <c r="F441" s="21"/>
      <c r="G441" s="21"/>
      <c r="H441" s="22"/>
      <c r="I441" s="3">
        <f t="shared" si="508"/>
        <v>0</v>
      </c>
    </row>
    <row r="442" spans="1:9" hidden="1" x14ac:dyDescent="0.2">
      <c r="A442" s="26" t="s">
        <v>24</v>
      </c>
      <c r="B442" s="53" t="s">
        <v>25</v>
      </c>
      <c r="C442" s="24">
        <v>0</v>
      </c>
      <c r="D442" s="24">
        <v>0</v>
      </c>
      <c r="E442" s="24">
        <v>0</v>
      </c>
      <c r="F442" s="24">
        <v>0</v>
      </c>
      <c r="G442" s="24">
        <v>0</v>
      </c>
      <c r="H442" s="25">
        <v>0</v>
      </c>
      <c r="I442" s="3">
        <f t="shared" si="508"/>
        <v>0</v>
      </c>
    </row>
    <row r="443" spans="1:9" hidden="1" x14ac:dyDescent="0.2">
      <c r="A443" s="27" t="s">
        <v>13</v>
      </c>
      <c r="B443" s="52" t="s">
        <v>26</v>
      </c>
      <c r="C443" s="21"/>
      <c r="D443" s="21"/>
      <c r="E443" s="21">
        <v>0</v>
      </c>
      <c r="F443" s="21"/>
      <c r="G443" s="21"/>
      <c r="H443" s="22"/>
      <c r="I443" s="3">
        <f t="shared" si="508"/>
        <v>0</v>
      </c>
    </row>
    <row r="444" spans="1:9" hidden="1" x14ac:dyDescent="0.2">
      <c r="A444" s="27" t="s">
        <v>15</v>
      </c>
      <c r="B444" s="52" t="s">
        <v>27</v>
      </c>
      <c r="C444" s="21"/>
      <c r="D444" s="21"/>
      <c r="E444" s="21">
        <v>0</v>
      </c>
      <c r="F444" s="21"/>
      <c r="G444" s="21"/>
      <c r="H444" s="22"/>
      <c r="I444" s="3">
        <f t="shared" si="508"/>
        <v>0</v>
      </c>
    </row>
    <row r="445" spans="1:9" hidden="1" x14ac:dyDescent="0.2">
      <c r="A445" s="27" t="s">
        <v>17</v>
      </c>
      <c r="B445" s="52" t="s">
        <v>28</v>
      </c>
      <c r="C445" s="21"/>
      <c r="D445" s="21"/>
      <c r="E445" s="21">
        <v>0</v>
      </c>
      <c r="F445" s="21"/>
      <c r="G445" s="21"/>
      <c r="H445" s="22"/>
      <c r="I445" s="3">
        <f t="shared" si="508"/>
        <v>0</v>
      </c>
    </row>
    <row r="446" spans="1:9" x14ac:dyDescent="0.2">
      <c r="A446" s="33" t="s">
        <v>80</v>
      </c>
      <c r="B446" s="64"/>
      <c r="C446" s="34">
        <f>SUM(C447,C450,C473)</f>
        <v>4000</v>
      </c>
      <c r="D446" s="34">
        <f t="shared" ref="D446" si="561">SUM(D447,D450,D473)</f>
        <v>0</v>
      </c>
      <c r="E446" s="34">
        <f t="shared" ref="E446" si="562">SUM(E447,E450,E473)</f>
        <v>4000</v>
      </c>
      <c r="F446" s="34">
        <f t="shared" ref="F446" si="563">SUM(F447,F450,F473)</f>
        <v>3626</v>
      </c>
      <c r="G446" s="34">
        <f t="shared" ref="G446" si="564">SUM(G447,G450,G473)</f>
        <v>0</v>
      </c>
      <c r="H446" s="35">
        <f t="shared" ref="H446" si="565">SUM(H447,H450,H473)</f>
        <v>0</v>
      </c>
      <c r="I446" s="3">
        <f t="shared" si="508"/>
        <v>7626</v>
      </c>
    </row>
    <row r="447" spans="1:9" hidden="1" x14ac:dyDescent="0.2">
      <c r="A447" s="31" t="s">
        <v>30</v>
      </c>
      <c r="B447" s="55">
        <v>20</v>
      </c>
      <c r="C447" s="24">
        <f>SUM(C448)</f>
        <v>0</v>
      </c>
      <c r="D447" s="24">
        <f t="shared" ref="D447" si="566">SUM(D448)</f>
        <v>0</v>
      </c>
      <c r="E447" s="24">
        <f t="shared" ref="E447" si="567">SUM(E448)</f>
        <v>0</v>
      </c>
      <c r="F447" s="24">
        <f t="shared" ref="F447" si="568">SUM(F448)</f>
        <v>0</v>
      </c>
      <c r="G447" s="24">
        <f t="shared" ref="G447" si="569">SUM(G448)</f>
        <v>0</v>
      </c>
      <c r="H447" s="25">
        <f t="shared" ref="H447" si="570">SUM(H448)</f>
        <v>0</v>
      </c>
      <c r="I447" s="3">
        <f t="shared" si="508"/>
        <v>0</v>
      </c>
    </row>
    <row r="448" spans="1:9" hidden="1" x14ac:dyDescent="0.2">
      <c r="A448" s="27" t="s">
        <v>31</v>
      </c>
      <c r="B448" s="56" t="s">
        <v>32</v>
      </c>
      <c r="C448" s="21"/>
      <c r="D448" s="21"/>
      <c r="E448" s="21">
        <f>C448+D448</f>
        <v>0</v>
      </c>
      <c r="F448" s="21"/>
      <c r="G448" s="21"/>
      <c r="H448" s="22"/>
      <c r="I448" s="3">
        <f t="shared" si="508"/>
        <v>0</v>
      </c>
    </row>
    <row r="449" spans="1:9" hidden="1" x14ac:dyDescent="0.2">
      <c r="A449" s="27"/>
      <c r="B449" s="51"/>
      <c r="C449" s="21"/>
      <c r="D449" s="21"/>
      <c r="E449" s="21"/>
      <c r="F449" s="21"/>
      <c r="G449" s="21"/>
      <c r="H449" s="22"/>
      <c r="I449" s="3">
        <f t="shared" si="508"/>
        <v>0</v>
      </c>
    </row>
    <row r="450" spans="1:9" ht="25.5" x14ac:dyDescent="0.2">
      <c r="A450" s="31" t="s">
        <v>33</v>
      </c>
      <c r="B450" s="57">
        <v>58</v>
      </c>
      <c r="C450" s="24">
        <f>SUM(C451,C458,C465)</f>
        <v>4000</v>
      </c>
      <c r="D450" s="24">
        <f t="shared" ref="D450" si="571">SUM(D451,D458,D465)</f>
        <v>0</v>
      </c>
      <c r="E450" s="24">
        <f t="shared" ref="E450" si="572">SUM(E451,E458,E465)</f>
        <v>4000</v>
      </c>
      <c r="F450" s="24">
        <f t="shared" ref="F450" si="573">SUM(F451,F458,F465)</f>
        <v>3626</v>
      </c>
      <c r="G450" s="24">
        <f t="shared" ref="G450" si="574">SUM(G451,G458,G465)</f>
        <v>0</v>
      </c>
      <c r="H450" s="25">
        <f t="shared" ref="H450" si="575">SUM(H451,H458,H465)</f>
        <v>0</v>
      </c>
      <c r="I450" s="3">
        <f t="shared" si="508"/>
        <v>7626</v>
      </c>
    </row>
    <row r="451" spans="1:9" x14ac:dyDescent="0.2">
      <c r="A451" s="31" t="s">
        <v>34</v>
      </c>
      <c r="B451" s="58" t="s">
        <v>35</v>
      </c>
      <c r="C451" s="24">
        <f>SUM(C455,C456,C457)</f>
        <v>4000</v>
      </c>
      <c r="D451" s="24">
        <f t="shared" ref="D451:H451" si="576">SUM(D455,D456,D457)</f>
        <v>0</v>
      </c>
      <c r="E451" s="24">
        <f t="shared" si="576"/>
        <v>4000</v>
      </c>
      <c r="F451" s="24">
        <f t="shared" si="576"/>
        <v>3626</v>
      </c>
      <c r="G451" s="24">
        <f t="shared" si="576"/>
        <v>0</v>
      </c>
      <c r="H451" s="25">
        <f t="shared" si="576"/>
        <v>0</v>
      </c>
      <c r="I451" s="3">
        <f t="shared" si="508"/>
        <v>7626</v>
      </c>
    </row>
    <row r="452" spans="1:9" hidden="1" x14ac:dyDescent="0.2">
      <c r="A452" s="32" t="s">
        <v>1</v>
      </c>
      <c r="B452" s="59"/>
      <c r="C452" s="24"/>
      <c r="D452" s="24"/>
      <c r="E452" s="24"/>
      <c r="F452" s="24"/>
      <c r="G452" s="24"/>
      <c r="H452" s="25"/>
      <c r="I452" s="3">
        <f t="shared" si="508"/>
        <v>0</v>
      </c>
    </row>
    <row r="453" spans="1:9" hidden="1" x14ac:dyDescent="0.2">
      <c r="A453" s="32" t="s">
        <v>36</v>
      </c>
      <c r="B453" s="59"/>
      <c r="C453" s="24">
        <f>C455+C456+C457-C454</f>
        <v>0</v>
      </c>
      <c r="D453" s="24">
        <f t="shared" ref="D453" si="577">D455+D456+D457-D454</f>
        <v>0</v>
      </c>
      <c r="E453" s="24">
        <f t="shared" ref="E453" si="578">E455+E456+E457-E454</f>
        <v>0</v>
      </c>
      <c r="F453" s="24">
        <f t="shared" ref="F453" si="579">F455+F456+F457-F454</f>
        <v>0</v>
      </c>
      <c r="G453" s="24">
        <f t="shared" ref="G453" si="580">G455+G456+G457-G454</f>
        <v>0</v>
      </c>
      <c r="H453" s="25">
        <f t="shared" ref="H453" si="581">H455+H456+H457-H454</f>
        <v>0</v>
      </c>
      <c r="I453" s="3">
        <f t="shared" si="508"/>
        <v>0</v>
      </c>
    </row>
    <row r="454" spans="1:9" x14ac:dyDescent="0.2">
      <c r="A454" s="32" t="s">
        <v>37</v>
      </c>
      <c r="B454" s="59"/>
      <c r="C454" s="24">
        <v>4000</v>
      </c>
      <c r="D454" s="24"/>
      <c r="E454" s="24">
        <f t="shared" ref="E454" si="582">C454+D454</f>
        <v>4000</v>
      </c>
      <c r="F454" s="24">
        <v>3626</v>
      </c>
      <c r="G454" s="24"/>
      <c r="H454" s="25"/>
      <c r="I454" s="3">
        <f t="shared" si="508"/>
        <v>7626</v>
      </c>
    </row>
    <row r="455" spans="1:9" x14ac:dyDescent="0.2">
      <c r="A455" s="20" t="s">
        <v>38</v>
      </c>
      <c r="B455" s="60" t="s">
        <v>39</v>
      </c>
      <c r="C455" s="21">
        <v>711</v>
      </c>
      <c r="D455" s="21"/>
      <c r="E455" s="21">
        <f t="shared" ref="E455:E457" si="583">C455+D455</f>
        <v>711</v>
      </c>
      <c r="F455" s="21">
        <f>ROUND(3626*E455/E$451,)-1</f>
        <v>644</v>
      </c>
      <c r="G455" s="21"/>
      <c r="H455" s="22"/>
      <c r="I455" s="3">
        <f t="shared" si="508"/>
        <v>1355</v>
      </c>
    </row>
    <row r="456" spans="1:9" x14ac:dyDescent="0.2">
      <c r="A456" s="20" t="s">
        <v>40</v>
      </c>
      <c r="B456" s="60" t="s">
        <v>41</v>
      </c>
      <c r="C456" s="21">
        <v>1658.6</v>
      </c>
      <c r="D456" s="21"/>
      <c r="E456" s="21">
        <f t="shared" si="583"/>
        <v>1658.6</v>
      </c>
      <c r="F456" s="21">
        <f t="shared" ref="F456:F457" si="584">ROUND(3626*E456/E$451,)</f>
        <v>1504</v>
      </c>
      <c r="G456" s="21"/>
      <c r="H456" s="22"/>
      <c r="I456" s="3">
        <f t="shared" si="508"/>
        <v>3162.6</v>
      </c>
    </row>
    <row r="457" spans="1:9" x14ac:dyDescent="0.2">
      <c r="A457" s="20" t="s">
        <v>42</v>
      </c>
      <c r="B457" s="61" t="s">
        <v>43</v>
      </c>
      <c r="C457" s="21">
        <v>1630.4</v>
      </c>
      <c r="D457" s="21"/>
      <c r="E457" s="21">
        <f t="shared" si="583"/>
        <v>1630.4</v>
      </c>
      <c r="F457" s="21">
        <f t="shared" si="584"/>
        <v>1478</v>
      </c>
      <c r="G457" s="21"/>
      <c r="H457" s="22"/>
      <c r="I457" s="3">
        <f t="shared" si="508"/>
        <v>3108.4</v>
      </c>
    </row>
    <row r="458" spans="1:9" hidden="1" x14ac:dyDescent="0.2">
      <c r="A458" s="31" t="s">
        <v>44</v>
      </c>
      <c r="B458" s="62" t="s">
        <v>45</v>
      </c>
      <c r="C458" s="24">
        <f>SUM(C462,C463,C464)</f>
        <v>0</v>
      </c>
      <c r="D458" s="24">
        <f t="shared" ref="D458:H458" si="585">SUM(D462,D463,D464)</f>
        <v>0</v>
      </c>
      <c r="E458" s="24">
        <f t="shared" si="585"/>
        <v>0</v>
      </c>
      <c r="F458" s="24">
        <f t="shared" si="585"/>
        <v>0</v>
      </c>
      <c r="G458" s="24">
        <f t="shared" si="585"/>
        <v>0</v>
      </c>
      <c r="H458" s="25">
        <f t="shared" si="585"/>
        <v>0</v>
      </c>
      <c r="I458" s="3">
        <f t="shared" si="508"/>
        <v>0</v>
      </c>
    </row>
    <row r="459" spans="1:9" hidden="1" x14ac:dyDescent="0.2">
      <c r="A459" s="82" t="s">
        <v>1</v>
      </c>
      <c r="B459" s="62"/>
      <c r="C459" s="24"/>
      <c r="D459" s="24"/>
      <c r="E459" s="24"/>
      <c r="F459" s="24"/>
      <c r="G459" s="24"/>
      <c r="H459" s="25"/>
      <c r="I459" s="3">
        <f t="shared" si="508"/>
        <v>0</v>
      </c>
    </row>
    <row r="460" spans="1:9" hidden="1" x14ac:dyDescent="0.2">
      <c r="A460" s="32" t="s">
        <v>36</v>
      </c>
      <c r="B460" s="59"/>
      <c r="C460" s="24">
        <f>C462+C463+C464-C461</f>
        <v>0</v>
      </c>
      <c r="D460" s="24">
        <f t="shared" ref="D460" si="586">D462+D463+D464-D461</f>
        <v>0</v>
      </c>
      <c r="E460" s="24">
        <f t="shared" ref="E460" si="587">E462+E463+E464-E461</f>
        <v>0</v>
      </c>
      <c r="F460" s="24">
        <f t="shared" ref="F460" si="588">F462+F463+F464-F461</f>
        <v>0</v>
      </c>
      <c r="G460" s="24">
        <f t="shared" ref="G460" si="589">G462+G463+G464-G461</f>
        <v>0</v>
      </c>
      <c r="H460" s="25">
        <f t="shared" ref="H460" si="590">H462+H463+H464-H461</f>
        <v>0</v>
      </c>
      <c r="I460" s="3">
        <f t="shared" si="508"/>
        <v>0</v>
      </c>
    </row>
    <row r="461" spans="1:9" hidden="1" x14ac:dyDescent="0.2">
      <c r="A461" s="32" t="s">
        <v>37</v>
      </c>
      <c r="B461" s="59"/>
      <c r="C461" s="24"/>
      <c r="D461" s="24"/>
      <c r="E461" s="24">
        <f t="shared" ref="E461" si="591">C461+D461</f>
        <v>0</v>
      </c>
      <c r="F461" s="24"/>
      <c r="G461" s="24"/>
      <c r="H461" s="25"/>
      <c r="I461" s="3">
        <f t="shared" si="508"/>
        <v>0</v>
      </c>
    </row>
    <row r="462" spans="1:9" hidden="1" x14ac:dyDescent="0.2">
      <c r="A462" s="20" t="s">
        <v>38</v>
      </c>
      <c r="B462" s="61" t="s">
        <v>46</v>
      </c>
      <c r="C462" s="21"/>
      <c r="D462" s="21"/>
      <c r="E462" s="21">
        <f t="shared" ref="E462:E464" si="592">C462+D462</f>
        <v>0</v>
      </c>
      <c r="F462" s="21"/>
      <c r="G462" s="21"/>
      <c r="H462" s="22"/>
      <c r="I462" s="3">
        <f t="shared" ref="I462:I525" si="593">SUM(E462:H462)</f>
        <v>0</v>
      </c>
    </row>
    <row r="463" spans="1:9" hidden="1" x14ac:dyDescent="0.2">
      <c r="A463" s="20" t="s">
        <v>40</v>
      </c>
      <c r="B463" s="61" t="s">
        <v>47</v>
      </c>
      <c r="C463" s="21"/>
      <c r="D463" s="21"/>
      <c r="E463" s="21">
        <f t="shared" si="592"/>
        <v>0</v>
      </c>
      <c r="F463" s="21"/>
      <c r="G463" s="21"/>
      <c r="H463" s="22"/>
      <c r="I463" s="3">
        <f t="shared" si="593"/>
        <v>0</v>
      </c>
    </row>
    <row r="464" spans="1:9" hidden="1" x14ac:dyDescent="0.2">
      <c r="A464" s="20" t="s">
        <v>42</v>
      </c>
      <c r="B464" s="61" t="s">
        <v>48</v>
      </c>
      <c r="C464" s="21"/>
      <c r="D464" s="21"/>
      <c r="E464" s="21">
        <f t="shared" si="592"/>
        <v>0</v>
      </c>
      <c r="F464" s="21"/>
      <c r="G464" s="21"/>
      <c r="H464" s="22"/>
      <c r="I464" s="3">
        <f t="shared" si="593"/>
        <v>0</v>
      </c>
    </row>
    <row r="465" spans="1:9" hidden="1" x14ac:dyDescent="0.2">
      <c r="A465" s="31" t="s">
        <v>49</v>
      </c>
      <c r="B465" s="63" t="s">
        <v>50</v>
      </c>
      <c r="C465" s="24">
        <f>SUM(C469,C470,C471)</f>
        <v>0</v>
      </c>
      <c r="D465" s="24">
        <f t="shared" ref="D465:H465" si="594">SUM(D469,D470,D471)</f>
        <v>0</v>
      </c>
      <c r="E465" s="24">
        <f t="shared" si="594"/>
        <v>0</v>
      </c>
      <c r="F465" s="24">
        <f t="shared" si="594"/>
        <v>0</v>
      </c>
      <c r="G465" s="24">
        <f t="shared" si="594"/>
        <v>0</v>
      </c>
      <c r="H465" s="25">
        <f t="shared" si="594"/>
        <v>0</v>
      </c>
      <c r="I465" s="3">
        <f t="shared" si="593"/>
        <v>0</v>
      </c>
    </row>
    <row r="466" spans="1:9" hidden="1" x14ac:dyDescent="0.2">
      <c r="A466" s="82" t="s">
        <v>1</v>
      </c>
      <c r="B466" s="63"/>
      <c r="C466" s="24"/>
      <c r="D466" s="24"/>
      <c r="E466" s="24"/>
      <c r="F466" s="24"/>
      <c r="G466" s="24"/>
      <c r="H466" s="25"/>
      <c r="I466" s="3">
        <f t="shared" si="593"/>
        <v>0</v>
      </c>
    </row>
    <row r="467" spans="1:9" hidden="1" x14ac:dyDescent="0.2">
      <c r="A467" s="32" t="s">
        <v>36</v>
      </c>
      <c r="B467" s="59"/>
      <c r="C467" s="24">
        <f>C469+C470+C471-C468</f>
        <v>0</v>
      </c>
      <c r="D467" s="24">
        <f t="shared" ref="D467" si="595">D469+D470+D471-D468</f>
        <v>0</v>
      </c>
      <c r="E467" s="24">
        <f t="shared" ref="E467" si="596">E469+E470+E471-E468</f>
        <v>0</v>
      </c>
      <c r="F467" s="24">
        <f t="shared" ref="F467" si="597">F469+F470+F471-F468</f>
        <v>0</v>
      </c>
      <c r="G467" s="24">
        <f t="shared" ref="G467" si="598">G469+G470+G471-G468</f>
        <v>0</v>
      </c>
      <c r="H467" s="25">
        <f t="shared" ref="H467" si="599">H469+H470+H471-H468</f>
        <v>0</v>
      </c>
      <c r="I467" s="3">
        <f t="shared" si="593"/>
        <v>0</v>
      </c>
    </row>
    <row r="468" spans="1:9" hidden="1" x14ac:dyDescent="0.2">
      <c r="A468" s="32" t="s">
        <v>37</v>
      </c>
      <c r="B468" s="59"/>
      <c r="C468" s="24"/>
      <c r="D468" s="24"/>
      <c r="E468" s="24">
        <f t="shared" ref="E468" si="600">C468+D468</f>
        <v>0</v>
      </c>
      <c r="F468" s="24"/>
      <c r="G468" s="24"/>
      <c r="H468" s="25"/>
      <c r="I468" s="3">
        <f t="shared" si="593"/>
        <v>0</v>
      </c>
    </row>
    <row r="469" spans="1:9" hidden="1" x14ac:dyDescent="0.2">
      <c r="A469" s="20" t="s">
        <v>38</v>
      </c>
      <c r="B469" s="61" t="s">
        <v>51</v>
      </c>
      <c r="C469" s="21"/>
      <c r="D469" s="21"/>
      <c r="E469" s="21">
        <f t="shared" ref="E469:E471" si="601">C469+D469</f>
        <v>0</v>
      </c>
      <c r="F469" s="21"/>
      <c r="G469" s="21"/>
      <c r="H469" s="22"/>
      <c r="I469" s="3">
        <f t="shared" si="593"/>
        <v>0</v>
      </c>
    </row>
    <row r="470" spans="1:9" hidden="1" x14ac:dyDescent="0.2">
      <c r="A470" s="20" t="s">
        <v>40</v>
      </c>
      <c r="B470" s="61" t="s">
        <v>52</v>
      </c>
      <c r="C470" s="21"/>
      <c r="D470" s="21"/>
      <c r="E470" s="21">
        <f t="shared" si="601"/>
        <v>0</v>
      </c>
      <c r="F470" s="21"/>
      <c r="G470" s="21"/>
      <c r="H470" s="22"/>
      <c r="I470" s="3">
        <f t="shared" si="593"/>
        <v>0</v>
      </c>
    </row>
    <row r="471" spans="1:9" hidden="1" x14ac:dyDescent="0.2">
      <c r="A471" s="20" t="s">
        <v>42</v>
      </c>
      <c r="B471" s="61" t="s">
        <v>53</v>
      </c>
      <c r="C471" s="21"/>
      <c r="D471" s="21"/>
      <c r="E471" s="21">
        <f t="shared" si="601"/>
        <v>0</v>
      </c>
      <c r="F471" s="21"/>
      <c r="G471" s="21"/>
      <c r="H471" s="22"/>
      <c r="I471" s="3">
        <f t="shared" si="593"/>
        <v>0</v>
      </c>
    </row>
    <row r="472" spans="1:9" hidden="1" x14ac:dyDescent="0.2">
      <c r="A472" s="83"/>
      <c r="B472" s="95"/>
      <c r="C472" s="21"/>
      <c r="D472" s="21"/>
      <c r="E472" s="21"/>
      <c r="F472" s="21"/>
      <c r="G472" s="21"/>
      <c r="H472" s="22"/>
      <c r="I472" s="3">
        <f t="shared" si="593"/>
        <v>0</v>
      </c>
    </row>
    <row r="473" spans="1:9" hidden="1" x14ac:dyDescent="0.2">
      <c r="A473" s="26" t="s">
        <v>54</v>
      </c>
      <c r="B473" s="63" t="s">
        <v>55</v>
      </c>
      <c r="C473" s="24"/>
      <c r="D473" s="24"/>
      <c r="E473" s="24">
        <f>C473+D473</f>
        <v>0</v>
      </c>
      <c r="F473" s="24"/>
      <c r="G473" s="24"/>
      <c r="H473" s="25"/>
      <c r="I473" s="3">
        <f t="shared" si="593"/>
        <v>0</v>
      </c>
    </row>
    <row r="474" spans="1:9" hidden="1" x14ac:dyDescent="0.2">
      <c r="A474" s="83"/>
      <c r="B474" s="95"/>
      <c r="C474" s="21"/>
      <c r="D474" s="21"/>
      <c r="E474" s="21"/>
      <c r="F474" s="21"/>
      <c r="G474" s="21"/>
      <c r="H474" s="22"/>
      <c r="I474" s="3">
        <f t="shared" si="593"/>
        <v>0</v>
      </c>
    </row>
    <row r="475" spans="1:9" hidden="1" x14ac:dyDescent="0.2">
      <c r="A475" s="26" t="s">
        <v>56</v>
      </c>
      <c r="B475" s="63"/>
      <c r="C475" s="24">
        <f t="shared" ref="C475:H475" si="602">C428-C446</f>
        <v>0</v>
      </c>
      <c r="D475" s="24">
        <f t="shared" si="602"/>
        <v>0</v>
      </c>
      <c r="E475" s="24">
        <f t="shared" si="602"/>
        <v>0</v>
      </c>
      <c r="F475" s="24">
        <f t="shared" si="602"/>
        <v>0</v>
      </c>
      <c r="G475" s="24">
        <f t="shared" si="602"/>
        <v>0</v>
      </c>
      <c r="H475" s="25">
        <f t="shared" si="602"/>
        <v>0</v>
      </c>
      <c r="I475" s="3">
        <f t="shared" si="593"/>
        <v>0</v>
      </c>
    </row>
    <row r="476" spans="1:9" hidden="1" x14ac:dyDescent="0.2">
      <c r="A476" s="81"/>
      <c r="B476" s="95"/>
      <c r="C476" s="21"/>
      <c r="D476" s="21"/>
      <c r="E476" s="21"/>
      <c r="F476" s="21"/>
      <c r="G476" s="21"/>
      <c r="H476" s="22"/>
      <c r="I476" s="3">
        <f t="shared" si="593"/>
        <v>0</v>
      </c>
    </row>
    <row r="477" spans="1:9" s="6" customFormat="1" ht="25.5" x14ac:dyDescent="0.2">
      <c r="A477" s="77" t="s">
        <v>67</v>
      </c>
      <c r="B477" s="78"/>
      <c r="C477" s="79">
        <f>C478</f>
        <v>3230</v>
      </c>
      <c r="D477" s="79">
        <f t="shared" ref="D477" si="603">D478</f>
        <v>0</v>
      </c>
      <c r="E477" s="79">
        <f t="shared" ref="E477" si="604">E478</f>
        <v>3230</v>
      </c>
      <c r="F477" s="79">
        <f t="shared" ref="F477" si="605">F478</f>
        <v>0</v>
      </c>
      <c r="G477" s="79">
        <f t="shared" ref="G477" si="606">G478</f>
        <v>0</v>
      </c>
      <c r="H477" s="80">
        <f t="shared" ref="H477" si="607">H478</f>
        <v>0</v>
      </c>
      <c r="I477" s="19">
        <f t="shared" si="593"/>
        <v>3230</v>
      </c>
    </row>
    <row r="478" spans="1:9" x14ac:dyDescent="0.2">
      <c r="A478" s="33" t="s">
        <v>61</v>
      </c>
      <c r="B478" s="64"/>
      <c r="C478" s="34">
        <f t="shared" ref="C478:H478" si="608">SUM(C479,C480,C481,C482)</f>
        <v>3230</v>
      </c>
      <c r="D478" s="34">
        <f t="shared" si="608"/>
        <v>0</v>
      </c>
      <c r="E478" s="34">
        <f t="shared" si="608"/>
        <v>3230</v>
      </c>
      <c r="F478" s="34">
        <f t="shared" si="608"/>
        <v>0</v>
      </c>
      <c r="G478" s="34">
        <f t="shared" si="608"/>
        <v>0</v>
      </c>
      <c r="H478" s="35">
        <f t="shared" si="608"/>
        <v>0</v>
      </c>
      <c r="I478" s="3">
        <f t="shared" si="593"/>
        <v>3230</v>
      </c>
    </row>
    <row r="479" spans="1:9" x14ac:dyDescent="0.2">
      <c r="A479" s="20" t="s">
        <v>6</v>
      </c>
      <c r="B479" s="48"/>
      <c r="C479" s="21">
        <v>3230</v>
      </c>
      <c r="D479" s="21"/>
      <c r="E479" s="21">
        <f>SUM(C479,D479)</f>
        <v>3230</v>
      </c>
      <c r="F479" s="21"/>
      <c r="G479" s="21"/>
      <c r="H479" s="22"/>
      <c r="I479" s="3">
        <f t="shared" si="593"/>
        <v>3230</v>
      </c>
    </row>
    <row r="480" spans="1:9" hidden="1" x14ac:dyDescent="0.2">
      <c r="A480" s="20" t="s">
        <v>7</v>
      </c>
      <c r="B480" s="94"/>
      <c r="C480" s="21"/>
      <c r="D480" s="21"/>
      <c r="E480" s="21">
        <f t="shared" ref="E480:E481" si="609">SUM(C480,D480)</f>
        <v>0</v>
      </c>
      <c r="F480" s="21"/>
      <c r="G480" s="21"/>
      <c r="H480" s="22"/>
      <c r="I480" s="3">
        <f t="shared" si="593"/>
        <v>0</v>
      </c>
    </row>
    <row r="481" spans="1:9" ht="38.25" hidden="1" x14ac:dyDescent="0.2">
      <c r="A481" s="20" t="s">
        <v>8</v>
      </c>
      <c r="B481" s="48">
        <v>420269</v>
      </c>
      <c r="C481" s="21"/>
      <c r="D481" s="21"/>
      <c r="E481" s="21">
        <f t="shared" si="609"/>
        <v>0</v>
      </c>
      <c r="F481" s="21"/>
      <c r="G481" s="21"/>
      <c r="H481" s="22"/>
      <c r="I481" s="3">
        <f t="shared" si="593"/>
        <v>0</v>
      </c>
    </row>
    <row r="482" spans="1:9" ht="25.5" hidden="1" x14ac:dyDescent="0.2">
      <c r="A482" s="23" t="s">
        <v>9</v>
      </c>
      <c r="B482" s="49" t="s">
        <v>10</v>
      </c>
      <c r="C482" s="24">
        <f>SUM(C483,C487,C491)</f>
        <v>0</v>
      </c>
      <c r="D482" s="24">
        <f t="shared" ref="D482" si="610">SUM(D483,D487,D491)</f>
        <v>0</v>
      </c>
      <c r="E482" s="24">
        <f t="shared" ref="E482" si="611">SUM(E483,E487,E491)</f>
        <v>0</v>
      </c>
      <c r="F482" s="24">
        <f t="shared" ref="F482" si="612">SUM(F483,F487,F491)</f>
        <v>0</v>
      </c>
      <c r="G482" s="24">
        <f t="shared" ref="G482" si="613">SUM(G483,G487,G491)</f>
        <v>0</v>
      </c>
      <c r="H482" s="25">
        <f t="shared" ref="H482" si="614">SUM(H483,H487,H491)</f>
        <v>0</v>
      </c>
      <c r="I482" s="3">
        <f t="shared" si="593"/>
        <v>0</v>
      </c>
    </row>
    <row r="483" spans="1:9" hidden="1" x14ac:dyDescent="0.2">
      <c r="A483" s="26" t="s">
        <v>11</v>
      </c>
      <c r="B483" s="50" t="s">
        <v>12</v>
      </c>
      <c r="C483" s="24">
        <f>SUM(C484:C486)</f>
        <v>0</v>
      </c>
      <c r="D483" s="24">
        <f t="shared" ref="D483" si="615">SUM(D484:D486)</f>
        <v>0</v>
      </c>
      <c r="E483" s="24">
        <f t="shared" ref="E483" si="616">SUM(E484:E486)</f>
        <v>0</v>
      </c>
      <c r="F483" s="24">
        <f t="shared" ref="F483" si="617">SUM(F484:F486)</f>
        <v>0</v>
      </c>
      <c r="G483" s="24">
        <f t="shared" ref="G483" si="618">SUM(G484:G486)</f>
        <v>0</v>
      </c>
      <c r="H483" s="25">
        <f t="shared" ref="H483" si="619">SUM(H484:H486)</f>
        <v>0</v>
      </c>
      <c r="I483" s="3">
        <f t="shared" si="593"/>
        <v>0</v>
      </c>
    </row>
    <row r="484" spans="1:9" hidden="1" x14ac:dyDescent="0.2">
      <c r="A484" s="27" t="s">
        <v>13</v>
      </c>
      <c r="B484" s="51" t="s">
        <v>14</v>
      </c>
      <c r="C484" s="21"/>
      <c r="D484" s="21"/>
      <c r="E484" s="21">
        <f t="shared" ref="E484:E486" si="620">SUM(C484,D484)</f>
        <v>0</v>
      </c>
      <c r="F484" s="21"/>
      <c r="G484" s="21"/>
      <c r="H484" s="22"/>
      <c r="I484" s="3">
        <f t="shared" si="593"/>
        <v>0</v>
      </c>
    </row>
    <row r="485" spans="1:9" hidden="1" x14ac:dyDescent="0.2">
      <c r="A485" s="27" t="s">
        <v>15</v>
      </c>
      <c r="B485" s="52" t="s">
        <v>16</v>
      </c>
      <c r="C485" s="21"/>
      <c r="D485" s="21"/>
      <c r="E485" s="21">
        <f t="shared" si="620"/>
        <v>0</v>
      </c>
      <c r="F485" s="21"/>
      <c r="G485" s="21"/>
      <c r="H485" s="22"/>
      <c r="I485" s="3">
        <f t="shared" si="593"/>
        <v>0</v>
      </c>
    </row>
    <row r="486" spans="1:9" hidden="1" x14ac:dyDescent="0.2">
      <c r="A486" s="27" t="s">
        <v>17</v>
      </c>
      <c r="B486" s="52" t="s">
        <v>18</v>
      </c>
      <c r="C486" s="21"/>
      <c r="D486" s="21"/>
      <c r="E486" s="21">
        <f t="shared" si="620"/>
        <v>0</v>
      </c>
      <c r="F486" s="21"/>
      <c r="G486" s="21"/>
      <c r="H486" s="22"/>
      <c r="I486" s="3">
        <f t="shared" si="593"/>
        <v>0</v>
      </c>
    </row>
    <row r="487" spans="1:9" hidden="1" x14ac:dyDescent="0.2">
      <c r="A487" s="26" t="s">
        <v>19</v>
      </c>
      <c r="B487" s="53" t="s">
        <v>20</v>
      </c>
      <c r="C487" s="24">
        <f>SUM(C488:C490)</f>
        <v>0</v>
      </c>
      <c r="D487" s="24">
        <f t="shared" ref="D487" si="621">SUM(D488:D490)</f>
        <v>0</v>
      </c>
      <c r="E487" s="24">
        <f t="shared" ref="E487" si="622">SUM(E488:E490)</f>
        <v>0</v>
      </c>
      <c r="F487" s="24">
        <f t="shared" ref="F487" si="623">SUM(F488:F490)</f>
        <v>0</v>
      </c>
      <c r="G487" s="24">
        <f t="shared" ref="G487" si="624">SUM(G488:G490)</f>
        <v>0</v>
      </c>
      <c r="H487" s="25">
        <f t="shared" ref="H487" si="625">SUM(H488:H490)</f>
        <v>0</v>
      </c>
      <c r="I487" s="3">
        <f t="shared" si="593"/>
        <v>0</v>
      </c>
    </row>
    <row r="488" spans="1:9" hidden="1" x14ac:dyDescent="0.2">
      <c r="A488" s="27" t="s">
        <v>13</v>
      </c>
      <c r="B488" s="52" t="s">
        <v>21</v>
      </c>
      <c r="C488" s="21"/>
      <c r="D488" s="21"/>
      <c r="E488" s="21">
        <f t="shared" ref="E488:E490" si="626">SUM(C488,D488)</f>
        <v>0</v>
      </c>
      <c r="F488" s="21"/>
      <c r="G488" s="21"/>
      <c r="H488" s="22"/>
      <c r="I488" s="3">
        <f t="shared" si="593"/>
        <v>0</v>
      </c>
    </row>
    <row r="489" spans="1:9" hidden="1" x14ac:dyDescent="0.2">
      <c r="A489" s="27" t="s">
        <v>15</v>
      </c>
      <c r="B489" s="52" t="s">
        <v>22</v>
      </c>
      <c r="C489" s="21"/>
      <c r="D489" s="21"/>
      <c r="E489" s="21">
        <f t="shared" si="626"/>
        <v>0</v>
      </c>
      <c r="F489" s="21"/>
      <c r="G489" s="21"/>
      <c r="H489" s="22"/>
      <c r="I489" s="3">
        <f t="shared" si="593"/>
        <v>0</v>
      </c>
    </row>
    <row r="490" spans="1:9" hidden="1" x14ac:dyDescent="0.2">
      <c r="A490" s="27" t="s">
        <v>17</v>
      </c>
      <c r="B490" s="52" t="s">
        <v>23</v>
      </c>
      <c r="C490" s="21"/>
      <c r="D490" s="21"/>
      <c r="E490" s="21">
        <f t="shared" si="626"/>
        <v>0</v>
      </c>
      <c r="F490" s="21"/>
      <c r="G490" s="21"/>
      <c r="H490" s="22"/>
      <c r="I490" s="3">
        <f t="shared" si="593"/>
        <v>0</v>
      </c>
    </row>
    <row r="491" spans="1:9" hidden="1" x14ac:dyDescent="0.2">
      <c r="A491" s="26" t="s">
        <v>24</v>
      </c>
      <c r="B491" s="53" t="s">
        <v>25</v>
      </c>
      <c r="C491" s="24">
        <f>SUM(C492:C494)</f>
        <v>0</v>
      </c>
      <c r="D491" s="24">
        <f t="shared" ref="D491" si="627">SUM(D492:D494)</f>
        <v>0</v>
      </c>
      <c r="E491" s="24">
        <f t="shared" ref="E491" si="628">SUM(E492:E494)</f>
        <v>0</v>
      </c>
      <c r="F491" s="24">
        <f t="shared" ref="F491" si="629">SUM(F492:F494)</f>
        <v>0</v>
      </c>
      <c r="G491" s="24">
        <f t="shared" ref="G491" si="630">SUM(G492:G494)</f>
        <v>0</v>
      </c>
      <c r="H491" s="25">
        <f t="shared" ref="H491" si="631">SUM(H492:H494)</f>
        <v>0</v>
      </c>
      <c r="I491" s="3">
        <f t="shared" si="593"/>
        <v>0</v>
      </c>
    </row>
    <row r="492" spans="1:9" hidden="1" x14ac:dyDescent="0.2">
      <c r="A492" s="27" t="s">
        <v>13</v>
      </c>
      <c r="B492" s="52" t="s">
        <v>26</v>
      </c>
      <c r="C492" s="21"/>
      <c r="D492" s="21"/>
      <c r="E492" s="21">
        <f t="shared" ref="E492:E494" si="632">SUM(C492,D492)</f>
        <v>0</v>
      </c>
      <c r="F492" s="21"/>
      <c r="G492" s="21"/>
      <c r="H492" s="22"/>
      <c r="I492" s="3">
        <f t="shared" si="593"/>
        <v>0</v>
      </c>
    </row>
    <row r="493" spans="1:9" hidden="1" x14ac:dyDescent="0.2">
      <c r="A493" s="27" t="s">
        <v>15</v>
      </c>
      <c r="B493" s="52" t="s">
        <v>27</v>
      </c>
      <c r="C493" s="21"/>
      <c r="D493" s="21"/>
      <c r="E493" s="21">
        <f t="shared" si="632"/>
        <v>0</v>
      </c>
      <c r="F493" s="21"/>
      <c r="G493" s="21"/>
      <c r="H493" s="22"/>
      <c r="I493" s="3">
        <f t="shared" si="593"/>
        <v>0</v>
      </c>
    </row>
    <row r="494" spans="1:9" hidden="1" x14ac:dyDescent="0.2">
      <c r="A494" s="27" t="s">
        <v>17</v>
      </c>
      <c r="B494" s="52" t="s">
        <v>28</v>
      </c>
      <c r="C494" s="21"/>
      <c r="D494" s="21"/>
      <c r="E494" s="21">
        <f t="shared" si="632"/>
        <v>0</v>
      </c>
      <c r="F494" s="21"/>
      <c r="G494" s="21"/>
      <c r="H494" s="22"/>
      <c r="I494" s="3">
        <f t="shared" si="593"/>
        <v>0</v>
      </c>
    </row>
    <row r="495" spans="1:9" x14ac:dyDescent="0.2">
      <c r="A495" s="33" t="s">
        <v>80</v>
      </c>
      <c r="B495" s="64"/>
      <c r="C495" s="34">
        <f>SUM(C496,C499,C522)</f>
        <v>3230</v>
      </c>
      <c r="D495" s="34">
        <f t="shared" ref="D495" si="633">SUM(D496,D499,D522)</f>
        <v>0</v>
      </c>
      <c r="E495" s="34">
        <f t="shared" ref="E495" si="634">SUM(E496,E499,E522)</f>
        <v>3230</v>
      </c>
      <c r="F495" s="34">
        <f t="shared" ref="F495" si="635">SUM(F496,F499,F522)</f>
        <v>0</v>
      </c>
      <c r="G495" s="34">
        <f t="shared" ref="G495" si="636">SUM(G496,G499,G522)</f>
        <v>0</v>
      </c>
      <c r="H495" s="35">
        <f t="shared" ref="H495" si="637">SUM(H496,H499,H522)</f>
        <v>0</v>
      </c>
      <c r="I495" s="3">
        <f t="shared" si="593"/>
        <v>3230</v>
      </c>
    </row>
    <row r="496" spans="1:9" hidden="1" x14ac:dyDescent="0.2">
      <c r="A496" s="31" t="s">
        <v>30</v>
      </c>
      <c r="B496" s="55">
        <v>20</v>
      </c>
      <c r="C496" s="24">
        <f>SUM(C497)</f>
        <v>0</v>
      </c>
      <c r="D496" s="24">
        <f t="shared" ref="D496" si="638">SUM(D497)</f>
        <v>0</v>
      </c>
      <c r="E496" s="24">
        <f t="shared" ref="E496" si="639">SUM(E497)</f>
        <v>0</v>
      </c>
      <c r="F496" s="24">
        <f t="shared" ref="F496" si="640">SUM(F497)</f>
        <v>0</v>
      </c>
      <c r="G496" s="24">
        <f t="shared" ref="G496" si="641">SUM(G497)</f>
        <v>0</v>
      </c>
      <c r="H496" s="25">
        <f t="shared" ref="H496" si="642">SUM(H497)</f>
        <v>0</v>
      </c>
      <c r="I496" s="3">
        <f t="shared" si="593"/>
        <v>0</v>
      </c>
    </row>
    <row r="497" spans="1:9" hidden="1" x14ac:dyDescent="0.2">
      <c r="A497" s="27" t="s">
        <v>31</v>
      </c>
      <c r="B497" s="56" t="s">
        <v>32</v>
      </c>
      <c r="C497" s="21"/>
      <c r="D497" s="21"/>
      <c r="E497" s="21">
        <f>C497+D497</f>
        <v>0</v>
      </c>
      <c r="F497" s="21"/>
      <c r="G497" s="21"/>
      <c r="H497" s="22"/>
      <c r="I497" s="3">
        <f t="shared" si="593"/>
        <v>0</v>
      </c>
    </row>
    <row r="498" spans="1:9" hidden="1" x14ac:dyDescent="0.2">
      <c r="A498" s="27"/>
      <c r="B498" s="51"/>
      <c r="C498" s="21"/>
      <c r="D498" s="21"/>
      <c r="E498" s="21"/>
      <c r="F498" s="21"/>
      <c r="G498" s="21"/>
      <c r="H498" s="22"/>
      <c r="I498" s="3">
        <f t="shared" si="593"/>
        <v>0</v>
      </c>
    </row>
    <row r="499" spans="1:9" ht="25.5" x14ac:dyDescent="0.2">
      <c r="A499" s="31" t="s">
        <v>33</v>
      </c>
      <c r="B499" s="57">
        <v>58</v>
      </c>
      <c r="C499" s="24">
        <f>SUM(C500,C507,C514)</f>
        <v>3230</v>
      </c>
      <c r="D499" s="24">
        <f t="shared" ref="D499" si="643">SUM(D500,D507,D514)</f>
        <v>0</v>
      </c>
      <c r="E499" s="24">
        <f t="shared" ref="E499" si="644">SUM(E500,E507,E514)</f>
        <v>3230</v>
      </c>
      <c r="F499" s="24">
        <f t="shared" ref="F499" si="645">SUM(F500,F507,F514)</f>
        <v>0</v>
      </c>
      <c r="G499" s="24">
        <f t="shared" ref="G499" si="646">SUM(G500,G507,G514)</f>
        <v>0</v>
      </c>
      <c r="H499" s="25">
        <f t="shared" ref="H499" si="647">SUM(H500,H507,H514)</f>
        <v>0</v>
      </c>
      <c r="I499" s="3">
        <f t="shared" si="593"/>
        <v>3230</v>
      </c>
    </row>
    <row r="500" spans="1:9" hidden="1" x14ac:dyDescent="0.2">
      <c r="A500" s="31" t="s">
        <v>34</v>
      </c>
      <c r="B500" s="58" t="s">
        <v>35</v>
      </c>
      <c r="C500" s="24">
        <f>SUM(C504,C505,C506)</f>
        <v>0</v>
      </c>
      <c r="D500" s="24">
        <f t="shared" ref="D500:H500" si="648">SUM(D504,D505,D506)</f>
        <v>0</v>
      </c>
      <c r="E500" s="24">
        <f t="shared" si="648"/>
        <v>0</v>
      </c>
      <c r="F500" s="24">
        <f t="shared" si="648"/>
        <v>0</v>
      </c>
      <c r="G500" s="24">
        <f t="shared" si="648"/>
        <v>0</v>
      </c>
      <c r="H500" s="25">
        <f t="shared" si="648"/>
        <v>0</v>
      </c>
      <c r="I500" s="3">
        <f t="shared" si="593"/>
        <v>0</v>
      </c>
    </row>
    <row r="501" spans="1:9" hidden="1" x14ac:dyDescent="0.2">
      <c r="A501" s="32" t="s">
        <v>1</v>
      </c>
      <c r="B501" s="59"/>
      <c r="C501" s="24"/>
      <c r="D501" s="24"/>
      <c r="E501" s="24"/>
      <c r="F501" s="24"/>
      <c r="G501" s="24"/>
      <c r="H501" s="25"/>
      <c r="I501" s="3">
        <f t="shared" si="593"/>
        <v>0</v>
      </c>
    </row>
    <row r="502" spans="1:9" hidden="1" x14ac:dyDescent="0.2">
      <c r="A502" s="32" t="s">
        <v>36</v>
      </c>
      <c r="B502" s="59"/>
      <c r="C502" s="24">
        <f>C504+C505+C506-C503</f>
        <v>0</v>
      </c>
      <c r="D502" s="24">
        <f t="shared" ref="D502" si="649">D504+D505+D506-D503</f>
        <v>0</v>
      </c>
      <c r="E502" s="24">
        <f t="shared" ref="E502" si="650">E504+E505+E506-E503</f>
        <v>0</v>
      </c>
      <c r="F502" s="24">
        <f t="shared" ref="F502" si="651">F504+F505+F506-F503</f>
        <v>0</v>
      </c>
      <c r="G502" s="24">
        <f t="shared" ref="G502" si="652">G504+G505+G506-G503</f>
        <v>0</v>
      </c>
      <c r="H502" s="25">
        <f t="shared" ref="H502" si="653">H504+H505+H506-H503</f>
        <v>0</v>
      </c>
      <c r="I502" s="3">
        <f t="shared" si="593"/>
        <v>0</v>
      </c>
    </row>
    <row r="503" spans="1:9" hidden="1" x14ac:dyDescent="0.2">
      <c r="A503" s="32" t="s">
        <v>37</v>
      </c>
      <c r="B503" s="59"/>
      <c r="C503" s="24"/>
      <c r="D503" s="24"/>
      <c r="E503" s="24">
        <f t="shared" ref="E503" si="654">C503+D503</f>
        <v>0</v>
      </c>
      <c r="F503" s="24"/>
      <c r="G503" s="24"/>
      <c r="H503" s="25"/>
      <c r="I503" s="3">
        <f t="shared" si="593"/>
        <v>0</v>
      </c>
    </row>
    <row r="504" spans="1:9" hidden="1" x14ac:dyDescent="0.2">
      <c r="A504" s="20" t="s">
        <v>38</v>
      </c>
      <c r="B504" s="60" t="s">
        <v>39</v>
      </c>
      <c r="C504" s="21"/>
      <c r="D504" s="21"/>
      <c r="E504" s="21">
        <f t="shared" ref="E504:E506" si="655">C504+D504</f>
        <v>0</v>
      </c>
      <c r="F504" s="21"/>
      <c r="G504" s="21"/>
      <c r="H504" s="22"/>
      <c r="I504" s="3">
        <f t="shared" si="593"/>
        <v>0</v>
      </c>
    </row>
    <row r="505" spans="1:9" hidden="1" x14ac:dyDescent="0.2">
      <c r="A505" s="20" t="s">
        <v>40</v>
      </c>
      <c r="B505" s="60" t="s">
        <v>41</v>
      </c>
      <c r="C505" s="21"/>
      <c r="D505" s="21"/>
      <c r="E505" s="21">
        <f t="shared" si="655"/>
        <v>0</v>
      </c>
      <c r="F505" s="21"/>
      <c r="G505" s="21"/>
      <c r="H505" s="22"/>
      <c r="I505" s="3">
        <f t="shared" si="593"/>
        <v>0</v>
      </c>
    </row>
    <row r="506" spans="1:9" hidden="1" x14ac:dyDescent="0.2">
      <c r="A506" s="20" t="s">
        <v>42</v>
      </c>
      <c r="B506" s="61" t="s">
        <v>43</v>
      </c>
      <c r="C506" s="21"/>
      <c r="D506" s="21"/>
      <c r="E506" s="21">
        <f t="shared" si="655"/>
        <v>0</v>
      </c>
      <c r="F506" s="21"/>
      <c r="G506" s="21"/>
      <c r="H506" s="22"/>
      <c r="I506" s="3">
        <f t="shared" si="593"/>
        <v>0</v>
      </c>
    </row>
    <row r="507" spans="1:9" x14ac:dyDescent="0.2">
      <c r="A507" s="31" t="s">
        <v>44</v>
      </c>
      <c r="B507" s="62" t="s">
        <v>45</v>
      </c>
      <c r="C507" s="24">
        <f>SUM(C511,C512,C513)</f>
        <v>3230</v>
      </c>
      <c r="D507" s="24">
        <f t="shared" ref="D507:H507" si="656">SUM(D511,D512,D513)</f>
        <v>0</v>
      </c>
      <c r="E507" s="24">
        <f t="shared" si="656"/>
        <v>3230</v>
      </c>
      <c r="F507" s="24">
        <f t="shared" si="656"/>
        <v>0</v>
      </c>
      <c r="G507" s="24">
        <f t="shared" si="656"/>
        <v>0</v>
      </c>
      <c r="H507" s="25">
        <f t="shared" si="656"/>
        <v>0</v>
      </c>
      <c r="I507" s="3">
        <f t="shared" si="593"/>
        <v>3230</v>
      </c>
    </row>
    <row r="508" spans="1:9" hidden="1" x14ac:dyDescent="0.2">
      <c r="A508" s="82" t="s">
        <v>1</v>
      </c>
      <c r="B508" s="62"/>
      <c r="C508" s="24"/>
      <c r="D508" s="24"/>
      <c r="E508" s="24"/>
      <c r="F508" s="24"/>
      <c r="G508" s="24"/>
      <c r="H508" s="25"/>
      <c r="I508" s="3">
        <f t="shared" si="593"/>
        <v>0</v>
      </c>
    </row>
    <row r="509" spans="1:9" x14ac:dyDescent="0.2">
      <c r="A509" s="32" t="s">
        <v>36</v>
      </c>
      <c r="B509" s="59"/>
      <c r="C509" s="24">
        <f>C511+C512+C513-C510</f>
        <v>3230</v>
      </c>
      <c r="D509" s="24">
        <f t="shared" ref="D509" si="657">D511+D512+D513-D510</f>
        <v>0</v>
      </c>
      <c r="E509" s="24">
        <f t="shared" ref="E509" si="658">E511+E512+E513-E510</f>
        <v>3230</v>
      </c>
      <c r="F509" s="24">
        <f t="shared" ref="F509" si="659">F511+F512+F513-F510</f>
        <v>0</v>
      </c>
      <c r="G509" s="24">
        <f t="shared" ref="G509" si="660">G511+G512+G513-G510</f>
        <v>0</v>
      </c>
      <c r="H509" s="25">
        <f t="shared" ref="H509" si="661">H511+H512+H513-H510</f>
        <v>0</v>
      </c>
      <c r="I509" s="3">
        <f t="shared" si="593"/>
        <v>3230</v>
      </c>
    </row>
    <row r="510" spans="1:9" hidden="1" x14ac:dyDescent="0.2">
      <c r="A510" s="32" t="s">
        <v>37</v>
      </c>
      <c r="B510" s="59"/>
      <c r="C510" s="24"/>
      <c r="D510" s="24"/>
      <c r="E510" s="24">
        <f t="shared" ref="E510" si="662">C510+D510</f>
        <v>0</v>
      </c>
      <c r="F510" s="24"/>
      <c r="G510" s="24"/>
      <c r="H510" s="25"/>
      <c r="I510" s="3">
        <f t="shared" si="593"/>
        <v>0</v>
      </c>
    </row>
    <row r="511" spans="1:9" x14ac:dyDescent="0.2">
      <c r="A511" s="20" t="s">
        <v>38</v>
      </c>
      <c r="B511" s="61" t="s">
        <v>46</v>
      </c>
      <c r="C511" s="21">
        <v>496</v>
      </c>
      <c r="D511" s="21"/>
      <c r="E511" s="21">
        <f t="shared" ref="E511:E513" si="663">C511+D511</f>
        <v>496</v>
      </c>
      <c r="F511" s="21"/>
      <c r="G511" s="21"/>
      <c r="H511" s="22"/>
      <c r="I511" s="3">
        <f t="shared" si="593"/>
        <v>496</v>
      </c>
    </row>
    <row r="512" spans="1:9" x14ac:dyDescent="0.2">
      <c r="A512" s="20" t="s">
        <v>40</v>
      </c>
      <c r="B512" s="61" t="s">
        <v>47</v>
      </c>
      <c r="C512" s="21">
        <v>2734</v>
      </c>
      <c r="D512" s="21"/>
      <c r="E512" s="21">
        <f t="shared" si="663"/>
        <v>2734</v>
      </c>
      <c r="F512" s="21"/>
      <c r="G512" s="21"/>
      <c r="H512" s="22"/>
      <c r="I512" s="3">
        <f t="shared" si="593"/>
        <v>2734</v>
      </c>
    </row>
    <row r="513" spans="1:9" hidden="1" x14ac:dyDescent="0.2">
      <c r="A513" s="20" t="s">
        <v>42</v>
      </c>
      <c r="B513" s="61" t="s">
        <v>48</v>
      </c>
      <c r="C513" s="21"/>
      <c r="D513" s="21"/>
      <c r="E513" s="21">
        <f t="shared" si="663"/>
        <v>0</v>
      </c>
      <c r="F513" s="21"/>
      <c r="G513" s="21"/>
      <c r="H513" s="22"/>
      <c r="I513" s="3">
        <f t="shared" si="593"/>
        <v>0</v>
      </c>
    </row>
    <row r="514" spans="1:9" hidden="1" x14ac:dyDescent="0.2">
      <c r="A514" s="31" t="s">
        <v>49</v>
      </c>
      <c r="B514" s="63" t="s">
        <v>50</v>
      </c>
      <c r="C514" s="24">
        <f>SUM(C518,C519,C520)</f>
        <v>0</v>
      </c>
      <c r="D514" s="24">
        <f t="shared" ref="D514:H514" si="664">SUM(D518,D519,D520)</f>
        <v>0</v>
      </c>
      <c r="E514" s="24">
        <f t="shared" si="664"/>
        <v>0</v>
      </c>
      <c r="F514" s="24">
        <f t="shared" si="664"/>
        <v>0</v>
      </c>
      <c r="G514" s="24">
        <f t="shared" si="664"/>
        <v>0</v>
      </c>
      <c r="H514" s="25">
        <f t="shared" si="664"/>
        <v>0</v>
      </c>
      <c r="I514" s="3">
        <f t="shared" si="593"/>
        <v>0</v>
      </c>
    </row>
    <row r="515" spans="1:9" hidden="1" x14ac:dyDescent="0.2">
      <c r="A515" s="82" t="s">
        <v>1</v>
      </c>
      <c r="B515" s="63"/>
      <c r="C515" s="24"/>
      <c r="D515" s="24"/>
      <c r="E515" s="24"/>
      <c r="F515" s="24"/>
      <c r="G515" s="24"/>
      <c r="H515" s="25"/>
      <c r="I515" s="3">
        <f t="shared" si="593"/>
        <v>0</v>
      </c>
    </row>
    <row r="516" spans="1:9" hidden="1" x14ac:dyDescent="0.2">
      <c r="A516" s="32" t="s">
        <v>36</v>
      </c>
      <c r="B516" s="59"/>
      <c r="C516" s="24">
        <f>C518+C519+C520-C517</f>
        <v>0</v>
      </c>
      <c r="D516" s="24">
        <f t="shared" ref="D516" si="665">D518+D519+D520-D517</f>
        <v>0</v>
      </c>
      <c r="E516" s="24">
        <f t="shared" ref="E516" si="666">E518+E519+E520-E517</f>
        <v>0</v>
      </c>
      <c r="F516" s="24">
        <f t="shared" ref="F516" si="667">F518+F519+F520-F517</f>
        <v>0</v>
      </c>
      <c r="G516" s="24">
        <f t="shared" ref="G516" si="668">G518+G519+G520-G517</f>
        <v>0</v>
      </c>
      <c r="H516" s="25">
        <f t="shared" ref="H516" si="669">H518+H519+H520-H517</f>
        <v>0</v>
      </c>
      <c r="I516" s="3">
        <f t="shared" si="593"/>
        <v>0</v>
      </c>
    </row>
    <row r="517" spans="1:9" hidden="1" x14ac:dyDescent="0.2">
      <c r="A517" s="32" t="s">
        <v>37</v>
      </c>
      <c r="B517" s="59"/>
      <c r="C517" s="24"/>
      <c r="D517" s="24"/>
      <c r="E517" s="24">
        <f t="shared" ref="E517" si="670">C517+D517</f>
        <v>0</v>
      </c>
      <c r="F517" s="24"/>
      <c r="G517" s="24"/>
      <c r="H517" s="25"/>
      <c r="I517" s="3">
        <f t="shared" si="593"/>
        <v>0</v>
      </c>
    </row>
    <row r="518" spans="1:9" hidden="1" x14ac:dyDescent="0.2">
      <c r="A518" s="20" t="s">
        <v>38</v>
      </c>
      <c r="B518" s="61" t="s">
        <v>51</v>
      </c>
      <c r="C518" s="21"/>
      <c r="D518" s="21"/>
      <c r="E518" s="21">
        <f t="shared" ref="E518:E520" si="671">C518+D518</f>
        <v>0</v>
      </c>
      <c r="F518" s="21"/>
      <c r="G518" s="21"/>
      <c r="H518" s="22"/>
      <c r="I518" s="3">
        <f t="shared" si="593"/>
        <v>0</v>
      </c>
    </row>
    <row r="519" spans="1:9" hidden="1" x14ac:dyDescent="0.2">
      <c r="A519" s="20" t="s">
        <v>40</v>
      </c>
      <c r="B519" s="61" t="s">
        <v>52</v>
      </c>
      <c r="C519" s="21"/>
      <c r="D519" s="21"/>
      <c r="E519" s="21">
        <f t="shared" si="671"/>
        <v>0</v>
      </c>
      <c r="F519" s="21"/>
      <c r="G519" s="21"/>
      <c r="H519" s="22"/>
      <c r="I519" s="3">
        <f t="shared" si="593"/>
        <v>0</v>
      </c>
    </row>
    <row r="520" spans="1:9" hidden="1" x14ac:dyDescent="0.2">
      <c r="A520" s="20" t="s">
        <v>42</v>
      </c>
      <c r="B520" s="61" t="s">
        <v>53</v>
      </c>
      <c r="C520" s="21"/>
      <c r="D520" s="21"/>
      <c r="E520" s="21">
        <f t="shared" si="671"/>
        <v>0</v>
      </c>
      <c r="F520" s="21"/>
      <c r="G520" s="21"/>
      <c r="H520" s="22"/>
      <c r="I520" s="3">
        <f t="shared" si="593"/>
        <v>0</v>
      </c>
    </row>
    <row r="521" spans="1:9" hidden="1" x14ac:dyDescent="0.2">
      <c r="A521" s="83"/>
      <c r="B521" s="95"/>
      <c r="C521" s="21"/>
      <c r="D521" s="21"/>
      <c r="E521" s="21"/>
      <c r="F521" s="21"/>
      <c r="G521" s="21"/>
      <c r="H521" s="22"/>
      <c r="I521" s="3">
        <f t="shared" si="593"/>
        <v>0</v>
      </c>
    </row>
    <row r="522" spans="1:9" hidden="1" x14ac:dyDescent="0.2">
      <c r="A522" s="26" t="s">
        <v>54</v>
      </c>
      <c r="B522" s="63" t="s">
        <v>55</v>
      </c>
      <c r="C522" s="24"/>
      <c r="D522" s="24"/>
      <c r="E522" s="24">
        <f>C522+D522</f>
        <v>0</v>
      </c>
      <c r="F522" s="24"/>
      <c r="G522" s="24"/>
      <c r="H522" s="25"/>
      <c r="I522" s="3">
        <f t="shared" si="593"/>
        <v>0</v>
      </c>
    </row>
    <row r="523" spans="1:9" hidden="1" x14ac:dyDescent="0.2">
      <c r="A523" s="83"/>
      <c r="B523" s="95"/>
      <c r="C523" s="21"/>
      <c r="D523" s="21"/>
      <c r="E523" s="21"/>
      <c r="F523" s="21"/>
      <c r="G523" s="21"/>
      <c r="H523" s="22"/>
      <c r="I523" s="3">
        <f t="shared" si="593"/>
        <v>0</v>
      </c>
    </row>
    <row r="524" spans="1:9" hidden="1" x14ac:dyDescent="0.2">
      <c r="A524" s="26" t="s">
        <v>56</v>
      </c>
      <c r="B524" s="63"/>
      <c r="C524" s="24">
        <f t="shared" ref="C524:H524" si="672">C477-C495</f>
        <v>0</v>
      </c>
      <c r="D524" s="24">
        <f t="shared" si="672"/>
        <v>0</v>
      </c>
      <c r="E524" s="24">
        <f t="shared" si="672"/>
        <v>0</v>
      </c>
      <c r="F524" s="24">
        <f t="shared" si="672"/>
        <v>0</v>
      </c>
      <c r="G524" s="24">
        <f t="shared" si="672"/>
        <v>0</v>
      </c>
      <c r="H524" s="25">
        <f t="shared" si="672"/>
        <v>0</v>
      </c>
      <c r="I524" s="3">
        <f t="shared" si="593"/>
        <v>0</v>
      </c>
    </row>
    <row r="525" spans="1:9" s="6" customFormat="1" ht="25.5" x14ac:dyDescent="0.2">
      <c r="A525" s="77" t="s">
        <v>68</v>
      </c>
      <c r="B525" s="78"/>
      <c r="C525" s="79">
        <f>C526</f>
        <v>380</v>
      </c>
      <c r="D525" s="79">
        <f t="shared" ref="D525" si="673">D526</f>
        <v>0</v>
      </c>
      <c r="E525" s="79">
        <f t="shared" ref="E525" si="674">E526</f>
        <v>380</v>
      </c>
      <c r="F525" s="79">
        <f t="shared" ref="F525" si="675">F526</f>
        <v>0</v>
      </c>
      <c r="G525" s="79">
        <f t="shared" ref="G525" si="676">G526</f>
        <v>0</v>
      </c>
      <c r="H525" s="80">
        <f t="shared" ref="H525" si="677">H526</f>
        <v>0</v>
      </c>
      <c r="I525" s="19">
        <f t="shared" si="593"/>
        <v>380</v>
      </c>
    </row>
    <row r="526" spans="1:9" x14ac:dyDescent="0.2">
      <c r="A526" s="33" t="s">
        <v>61</v>
      </c>
      <c r="B526" s="64"/>
      <c r="C526" s="34">
        <f t="shared" ref="C526:H526" si="678">SUM(C527,C528,C529,C530)</f>
        <v>380</v>
      </c>
      <c r="D526" s="34">
        <f t="shared" si="678"/>
        <v>0</v>
      </c>
      <c r="E526" s="34">
        <f t="shared" si="678"/>
        <v>380</v>
      </c>
      <c r="F526" s="34">
        <f t="shared" si="678"/>
        <v>0</v>
      </c>
      <c r="G526" s="34">
        <f t="shared" si="678"/>
        <v>0</v>
      </c>
      <c r="H526" s="35">
        <f t="shared" si="678"/>
        <v>0</v>
      </c>
      <c r="I526" s="3">
        <f t="shared" ref="I526:I589" si="679">SUM(E526:H526)</f>
        <v>380</v>
      </c>
    </row>
    <row r="527" spans="1:9" x14ac:dyDescent="0.2">
      <c r="A527" s="20" t="s">
        <v>6</v>
      </c>
      <c r="B527" s="48"/>
      <c r="C527" s="21">
        <v>380</v>
      </c>
      <c r="D527" s="21"/>
      <c r="E527" s="21">
        <f>SUM(C527,D527)</f>
        <v>380</v>
      </c>
      <c r="F527" s="21"/>
      <c r="G527" s="21"/>
      <c r="H527" s="22"/>
      <c r="I527" s="3">
        <f t="shared" si="679"/>
        <v>380</v>
      </c>
    </row>
    <row r="528" spans="1:9" hidden="1" x14ac:dyDescent="0.2">
      <c r="A528" s="20" t="s">
        <v>7</v>
      </c>
      <c r="B528" s="94"/>
      <c r="C528" s="21"/>
      <c r="D528" s="21"/>
      <c r="E528" s="21">
        <f t="shared" ref="E528:E529" si="680">SUM(C528,D528)</f>
        <v>0</v>
      </c>
      <c r="F528" s="21"/>
      <c r="G528" s="21"/>
      <c r="H528" s="22"/>
      <c r="I528" s="3">
        <f t="shared" si="679"/>
        <v>0</v>
      </c>
    </row>
    <row r="529" spans="1:9" ht="38.25" hidden="1" x14ac:dyDescent="0.2">
      <c r="A529" s="20" t="s">
        <v>8</v>
      </c>
      <c r="B529" s="48">
        <v>420269</v>
      </c>
      <c r="C529" s="21"/>
      <c r="D529" s="21"/>
      <c r="E529" s="21">
        <f t="shared" si="680"/>
        <v>0</v>
      </c>
      <c r="F529" s="21"/>
      <c r="G529" s="21"/>
      <c r="H529" s="22"/>
      <c r="I529" s="3">
        <f t="shared" si="679"/>
        <v>0</v>
      </c>
    </row>
    <row r="530" spans="1:9" ht="25.5" hidden="1" x14ac:dyDescent="0.2">
      <c r="A530" s="23" t="s">
        <v>9</v>
      </c>
      <c r="B530" s="49" t="s">
        <v>10</v>
      </c>
      <c r="C530" s="24">
        <f>SUM(C531,C535,C539)</f>
        <v>0</v>
      </c>
      <c r="D530" s="24">
        <f t="shared" ref="D530" si="681">SUM(D531,D535,D539)</f>
        <v>0</v>
      </c>
      <c r="E530" s="24">
        <f t="shared" ref="E530" si="682">SUM(E531,E535,E539)</f>
        <v>0</v>
      </c>
      <c r="F530" s="24">
        <f t="shared" ref="F530" si="683">SUM(F531,F535,F539)</f>
        <v>0</v>
      </c>
      <c r="G530" s="24">
        <f t="shared" ref="G530" si="684">SUM(G531,G535,G539)</f>
        <v>0</v>
      </c>
      <c r="H530" s="25">
        <f t="shared" ref="H530" si="685">SUM(H531,H535,H539)</f>
        <v>0</v>
      </c>
      <c r="I530" s="3">
        <f t="shared" si="679"/>
        <v>0</v>
      </c>
    </row>
    <row r="531" spans="1:9" hidden="1" x14ac:dyDescent="0.2">
      <c r="A531" s="26" t="s">
        <v>11</v>
      </c>
      <c r="B531" s="50" t="s">
        <v>12</v>
      </c>
      <c r="C531" s="24">
        <f>SUM(C532:C534)</f>
        <v>0</v>
      </c>
      <c r="D531" s="24">
        <f t="shared" ref="D531" si="686">SUM(D532:D534)</f>
        <v>0</v>
      </c>
      <c r="E531" s="24">
        <f t="shared" ref="E531" si="687">SUM(E532:E534)</f>
        <v>0</v>
      </c>
      <c r="F531" s="24">
        <f t="shared" ref="F531" si="688">SUM(F532:F534)</f>
        <v>0</v>
      </c>
      <c r="G531" s="24">
        <f t="shared" ref="G531" si="689">SUM(G532:G534)</f>
        <v>0</v>
      </c>
      <c r="H531" s="25">
        <f t="shared" ref="H531" si="690">SUM(H532:H534)</f>
        <v>0</v>
      </c>
      <c r="I531" s="3">
        <f t="shared" si="679"/>
        <v>0</v>
      </c>
    </row>
    <row r="532" spans="1:9" hidden="1" x14ac:dyDescent="0.2">
      <c r="A532" s="27" t="s">
        <v>13</v>
      </c>
      <c r="B532" s="51" t="s">
        <v>14</v>
      </c>
      <c r="C532" s="21"/>
      <c r="D532" s="21"/>
      <c r="E532" s="21">
        <f t="shared" ref="E532:E534" si="691">SUM(C532,D532)</f>
        <v>0</v>
      </c>
      <c r="F532" s="21"/>
      <c r="G532" s="21"/>
      <c r="H532" s="22"/>
      <c r="I532" s="3">
        <f t="shared" si="679"/>
        <v>0</v>
      </c>
    </row>
    <row r="533" spans="1:9" hidden="1" x14ac:dyDescent="0.2">
      <c r="A533" s="27" t="s">
        <v>15</v>
      </c>
      <c r="B533" s="52" t="s">
        <v>16</v>
      </c>
      <c r="C533" s="21"/>
      <c r="D533" s="21"/>
      <c r="E533" s="21">
        <f t="shared" si="691"/>
        <v>0</v>
      </c>
      <c r="F533" s="21"/>
      <c r="G533" s="21"/>
      <c r="H533" s="22"/>
      <c r="I533" s="3">
        <f t="shared" si="679"/>
        <v>0</v>
      </c>
    </row>
    <row r="534" spans="1:9" hidden="1" x14ac:dyDescent="0.2">
      <c r="A534" s="27" t="s">
        <v>17</v>
      </c>
      <c r="B534" s="52" t="s">
        <v>18</v>
      </c>
      <c r="C534" s="21"/>
      <c r="D534" s="21"/>
      <c r="E534" s="21">
        <f t="shared" si="691"/>
        <v>0</v>
      </c>
      <c r="F534" s="21"/>
      <c r="G534" s="21"/>
      <c r="H534" s="22"/>
      <c r="I534" s="3">
        <f t="shared" si="679"/>
        <v>0</v>
      </c>
    </row>
    <row r="535" spans="1:9" hidden="1" x14ac:dyDescent="0.2">
      <c r="A535" s="26" t="s">
        <v>19</v>
      </c>
      <c r="B535" s="53" t="s">
        <v>20</v>
      </c>
      <c r="C535" s="24">
        <f>SUM(C536:C538)</f>
        <v>0</v>
      </c>
      <c r="D535" s="24">
        <f t="shared" ref="D535" si="692">SUM(D536:D538)</f>
        <v>0</v>
      </c>
      <c r="E535" s="24">
        <f t="shared" ref="E535" si="693">SUM(E536:E538)</f>
        <v>0</v>
      </c>
      <c r="F535" s="24">
        <f t="shared" ref="F535" si="694">SUM(F536:F538)</f>
        <v>0</v>
      </c>
      <c r="G535" s="24">
        <f t="shared" ref="G535" si="695">SUM(G536:G538)</f>
        <v>0</v>
      </c>
      <c r="H535" s="25">
        <f t="shared" ref="H535" si="696">SUM(H536:H538)</f>
        <v>0</v>
      </c>
      <c r="I535" s="3">
        <f t="shared" si="679"/>
        <v>0</v>
      </c>
    </row>
    <row r="536" spans="1:9" hidden="1" x14ac:dyDescent="0.2">
      <c r="A536" s="27" t="s">
        <v>13</v>
      </c>
      <c r="B536" s="52" t="s">
        <v>21</v>
      </c>
      <c r="C536" s="21"/>
      <c r="D536" s="21"/>
      <c r="E536" s="21">
        <f t="shared" ref="E536:E538" si="697">SUM(C536,D536)</f>
        <v>0</v>
      </c>
      <c r="F536" s="21"/>
      <c r="G536" s="21"/>
      <c r="H536" s="22"/>
      <c r="I536" s="3">
        <f t="shared" si="679"/>
        <v>0</v>
      </c>
    </row>
    <row r="537" spans="1:9" hidden="1" x14ac:dyDescent="0.2">
      <c r="A537" s="27" t="s">
        <v>15</v>
      </c>
      <c r="B537" s="52" t="s">
        <v>22</v>
      </c>
      <c r="C537" s="21"/>
      <c r="D537" s="21"/>
      <c r="E537" s="21">
        <f t="shared" si="697"/>
        <v>0</v>
      </c>
      <c r="F537" s="21"/>
      <c r="G537" s="21"/>
      <c r="H537" s="22"/>
      <c r="I537" s="3">
        <f t="shared" si="679"/>
        <v>0</v>
      </c>
    </row>
    <row r="538" spans="1:9" hidden="1" x14ac:dyDescent="0.2">
      <c r="A538" s="27" t="s">
        <v>17</v>
      </c>
      <c r="B538" s="52" t="s">
        <v>23</v>
      </c>
      <c r="C538" s="21"/>
      <c r="D538" s="21"/>
      <c r="E538" s="21">
        <f t="shared" si="697"/>
        <v>0</v>
      </c>
      <c r="F538" s="21"/>
      <c r="G538" s="21"/>
      <c r="H538" s="22"/>
      <c r="I538" s="3">
        <f t="shared" si="679"/>
        <v>0</v>
      </c>
    </row>
    <row r="539" spans="1:9" hidden="1" x14ac:dyDescent="0.2">
      <c r="A539" s="26" t="s">
        <v>24</v>
      </c>
      <c r="B539" s="53" t="s">
        <v>25</v>
      </c>
      <c r="C539" s="24">
        <f>SUM(C540:C542)</f>
        <v>0</v>
      </c>
      <c r="D539" s="24">
        <f t="shared" ref="D539" si="698">SUM(D540:D542)</f>
        <v>0</v>
      </c>
      <c r="E539" s="24">
        <f t="shared" ref="E539" si="699">SUM(E540:E542)</f>
        <v>0</v>
      </c>
      <c r="F539" s="24">
        <f t="shared" ref="F539" si="700">SUM(F540:F542)</f>
        <v>0</v>
      </c>
      <c r="G539" s="24">
        <f t="shared" ref="G539" si="701">SUM(G540:G542)</f>
        <v>0</v>
      </c>
      <c r="H539" s="25">
        <f t="shared" ref="H539" si="702">SUM(H540:H542)</f>
        <v>0</v>
      </c>
      <c r="I539" s="3">
        <f t="shared" si="679"/>
        <v>0</v>
      </c>
    </row>
    <row r="540" spans="1:9" hidden="1" x14ac:dyDescent="0.2">
      <c r="A540" s="27" t="s">
        <v>13</v>
      </c>
      <c r="B540" s="52" t="s">
        <v>26</v>
      </c>
      <c r="C540" s="21"/>
      <c r="D540" s="21"/>
      <c r="E540" s="21">
        <f t="shared" ref="E540:E542" si="703">SUM(C540,D540)</f>
        <v>0</v>
      </c>
      <c r="F540" s="21"/>
      <c r="G540" s="21"/>
      <c r="H540" s="22"/>
      <c r="I540" s="3">
        <f t="shared" si="679"/>
        <v>0</v>
      </c>
    </row>
    <row r="541" spans="1:9" hidden="1" x14ac:dyDescent="0.2">
      <c r="A541" s="27" t="s">
        <v>15</v>
      </c>
      <c r="B541" s="52" t="s">
        <v>27</v>
      </c>
      <c r="C541" s="21"/>
      <c r="D541" s="21"/>
      <c r="E541" s="21">
        <f t="shared" si="703"/>
        <v>0</v>
      </c>
      <c r="F541" s="21"/>
      <c r="G541" s="21"/>
      <c r="H541" s="22"/>
      <c r="I541" s="3">
        <f t="shared" si="679"/>
        <v>0</v>
      </c>
    </row>
    <row r="542" spans="1:9" hidden="1" x14ac:dyDescent="0.2">
      <c r="A542" s="27" t="s">
        <v>17</v>
      </c>
      <c r="B542" s="52" t="s">
        <v>28</v>
      </c>
      <c r="C542" s="21"/>
      <c r="D542" s="21"/>
      <c r="E542" s="21">
        <f t="shared" si="703"/>
        <v>0</v>
      </c>
      <c r="F542" s="21"/>
      <c r="G542" s="21"/>
      <c r="H542" s="22"/>
      <c r="I542" s="3">
        <f t="shared" si="679"/>
        <v>0</v>
      </c>
    </row>
    <row r="543" spans="1:9" x14ac:dyDescent="0.2">
      <c r="A543" s="33" t="s">
        <v>80</v>
      </c>
      <c r="B543" s="64"/>
      <c r="C543" s="34">
        <f>SUM(C544,C547,C570)</f>
        <v>380</v>
      </c>
      <c r="D543" s="34">
        <f t="shared" ref="D543" si="704">SUM(D544,D547,D570)</f>
        <v>0</v>
      </c>
      <c r="E543" s="34">
        <f t="shared" ref="E543" si="705">SUM(E544,E547,E570)</f>
        <v>380</v>
      </c>
      <c r="F543" s="34">
        <f t="shared" ref="F543" si="706">SUM(F544,F547,F570)</f>
        <v>0</v>
      </c>
      <c r="G543" s="34">
        <f t="shared" ref="G543" si="707">SUM(G544,G547,G570)</f>
        <v>0</v>
      </c>
      <c r="H543" s="35">
        <f t="shared" ref="H543" si="708">SUM(H544,H547,H570)</f>
        <v>0</v>
      </c>
      <c r="I543" s="3">
        <f t="shared" si="679"/>
        <v>380</v>
      </c>
    </row>
    <row r="544" spans="1:9" hidden="1" x14ac:dyDescent="0.2">
      <c r="A544" s="31" t="s">
        <v>30</v>
      </c>
      <c r="B544" s="55">
        <v>20</v>
      </c>
      <c r="C544" s="24">
        <f>SUM(C545)</f>
        <v>0</v>
      </c>
      <c r="D544" s="24">
        <f t="shared" ref="D544" si="709">SUM(D545)</f>
        <v>0</v>
      </c>
      <c r="E544" s="24">
        <f t="shared" ref="E544" si="710">SUM(E545)</f>
        <v>0</v>
      </c>
      <c r="F544" s="24">
        <f t="shared" ref="F544" si="711">SUM(F545)</f>
        <v>0</v>
      </c>
      <c r="G544" s="24">
        <f t="shared" ref="G544" si="712">SUM(G545)</f>
        <v>0</v>
      </c>
      <c r="H544" s="25">
        <f t="shared" ref="H544" si="713">SUM(H545)</f>
        <v>0</v>
      </c>
      <c r="I544" s="3">
        <f t="shared" si="679"/>
        <v>0</v>
      </c>
    </row>
    <row r="545" spans="1:9" hidden="1" x14ac:dyDescent="0.2">
      <c r="A545" s="27" t="s">
        <v>31</v>
      </c>
      <c r="B545" s="56" t="s">
        <v>32</v>
      </c>
      <c r="C545" s="21"/>
      <c r="D545" s="21"/>
      <c r="E545" s="21">
        <f>C545+D545</f>
        <v>0</v>
      </c>
      <c r="F545" s="21"/>
      <c r="G545" s="21"/>
      <c r="H545" s="22"/>
      <c r="I545" s="3">
        <f t="shared" si="679"/>
        <v>0</v>
      </c>
    </row>
    <row r="546" spans="1:9" hidden="1" x14ac:dyDescent="0.2">
      <c r="A546" s="27"/>
      <c r="B546" s="51"/>
      <c r="C546" s="21"/>
      <c r="D546" s="21"/>
      <c r="E546" s="21"/>
      <c r="F546" s="21"/>
      <c r="G546" s="21"/>
      <c r="H546" s="22"/>
      <c r="I546" s="3">
        <f t="shared" si="679"/>
        <v>0</v>
      </c>
    </row>
    <row r="547" spans="1:9" ht="25.5" x14ac:dyDescent="0.2">
      <c r="A547" s="31" t="s">
        <v>33</v>
      </c>
      <c r="B547" s="57">
        <v>58</v>
      </c>
      <c r="C547" s="24">
        <f>SUM(C548,C555,C562)</f>
        <v>380</v>
      </c>
      <c r="D547" s="24">
        <f t="shared" ref="D547" si="714">SUM(D548,D555,D562)</f>
        <v>0</v>
      </c>
      <c r="E547" s="24">
        <f t="shared" ref="E547" si="715">SUM(E548,E555,E562)</f>
        <v>380</v>
      </c>
      <c r="F547" s="24">
        <f t="shared" ref="F547" si="716">SUM(F548,F555,F562)</f>
        <v>0</v>
      </c>
      <c r="G547" s="24">
        <f t="shared" ref="G547" si="717">SUM(G548,G555,G562)</f>
        <v>0</v>
      </c>
      <c r="H547" s="25">
        <f t="shared" ref="H547" si="718">SUM(H548,H555,H562)</f>
        <v>0</v>
      </c>
      <c r="I547" s="3">
        <f t="shared" si="679"/>
        <v>380</v>
      </c>
    </row>
    <row r="548" spans="1:9" hidden="1" x14ac:dyDescent="0.2">
      <c r="A548" s="31" t="s">
        <v>34</v>
      </c>
      <c r="B548" s="58" t="s">
        <v>35</v>
      </c>
      <c r="C548" s="24">
        <f>SUM(C552,C553,C554)</f>
        <v>0</v>
      </c>
      <c r="D548" s="24">
        <f t="shared" ref="D548:H548" si="719">SUM(D552,D553,D554)</f>
        <v>0</v>
      </c>
      <c r="E548" s="24">
        <f t="shared" si="719"/>
        <v>0</v>
      </c>
      <c r="F548" s="24">
        <f t="shared" si="719"/>
        <v>0</v>
      </c>
      <c r="G548" s="24">
        <f t="shared" si="719"/>
        <v>0</v>
      </c>
      <c r="H548" s="25">
        <f t="shared" si="719"/>
        <v>0</v>
      </c>
      <c r="I548" s="3">
        <f t="shared" si="679"/>
        <v>0</v>
      </c>
    </row>
    <row r="549" spans="1:9" hidden="1" x14ac:dyDescent="0.2">
      <c r="A549" s="32" t="s">
        <v>1</v>
      </c>
      <c r="B549" s="59"/>
      <c r="C549" s="24"/>
      <c r="D549" s="24"/>
      <c r="E549" s="24"/>
      <c r="F549" s="24"/>
      <c r="G549" s="24"/>
      <c r="H549" s="25"/>
      <c r="I549" s="3">
        <f t="shared" si="679"/>
        <v>0</v>
      </c>
    </row>
    <row r="550" spans="1:9" hidden="1" x14ac:dyDescent="0.2">
      <c r="A550" s="32" t="s">
        <v>36</v>
      </c>
      <c r="B550" s="59"/>
      <c r="C550" s="24">
        <f>C552+C553+C554-C551</f>
        <v>0</v>
      </c>
      <c r="D550" s="24">
        <f t="shared" ref="D550" si="720">D552+D553+D554-D551</f>
        <v>0</v>
      </c>
      <c r="E550" s="24">
        <f t="shared" ref="E550" si="721">E552+E553+E554-E551</f>
        <v>0</v>
      </c>
      <c r="F550" s="24">
        <f t="shared" ref="F550" si="722">F552+F553+F554-F551</f>
        <v>0</v>
      </c>
      <c r="G550" s="24">
        <f t="shared" ref="G550" si="723">G552+G553+G554-G551</f>
        <v>0</v>
      </c>
      <c r="H550" s="25">
        <f t="shared" ref="H550" si="724">H552+H553+H554-H551</f>
        <v>0</v>
      </c>
      <c r="I550" s="3">
        <f t="shared" si="679"/>
        <v>0</v>
      </c>
    </row>
    <row r="551" spans="1:9" hidden="1" x14ac:dyDescent="0.2">
      <c r="A551" s="32" t="s">
        <v>37</v>
      </c>
      <c r="B551" s="59"/>
      <c r="C551" s="24"/>
      <c r="D551" s="24"/>
      <c r="E551" s="24">
        <f t="shared" ref="E551" si="725">C551+D551</f>
        <v>0</v>
      </c>
      <c r="F551" s="24"/>
      <c r="G551" s="24"/>
      <c r="H551" s="25"/>
      <c r="I551" s="3">
        <f t="shared" si="679"/>
        <v>0</v>
      </c>
    </row>
    <row r="552" spans="1:9" hidden="1" x14ac:dyDescent="0.2">
      <c r="A552" s="20" t="s">
        <v>38</v>
      </c>
      <c r="B552" s="60" t="s">
        <v>39</v>
      </c>
      <c r="C552" s="21"/>
      <c r="D552" s="21"/>
      <c r="E552" s="21">
        <f t="shared" ref="E552:E554" si="726">C552+D552</f>
        <v>0</v>
      </c>
      <c r="F552" s="21"/>
      <c r="G552" s="21"/>
      <c r="H552" s="22"/>
      <c r="I552" s="3">
        <f t="shared" si="679"/>
        <v>0</v>
      </c>
    </row>
    <row r="553" spans="1:9" hidden="1" x14ac:dyDescent="0.2">
      <c r="A553" s="20" t="s">
        <v>40</v>
      </c>
      <c r="B553" s="60" t="s">
        <v>41</v>
      </c>
      <c r="C553" s="21"/>
      <c r="D553" s="21"/>
      <c r="E553" s="21">
        <f t="shared" si="726"/>
        <v>0</v>
      </c>
      <c r="F553" s="21"/>
      <c r="G553" s="21"/>
      <c r="H553" s="22"/>
      <c r="I553" s="3">
        <f t="shared" si="679"/>
        <v>0</v>
      </c>
    </row>
    <row r="554" spans="1:9" hidden="1" x14ac:dyDescent="0.2">
      <c r="A554" s="20" t="s">
        <v>42</v>
      </c>
      <c r="B554" s="61" t="s">
        <v>43</v>
      </c>
      <c r="C554" s="21"/>
      <c r="D554" s="21"/>
      <c r="E554" s="21">
        <f t="shared" si="726"/>
        <v>0</v>
      </c>
      <c r="F554" s="21"/>
      <c r="G554" s="21"/>
      <c r="H554" s="22"/>
      <c r="I554" s="3">
        <f t="shared" si="679"/>
        <v>0</v>
      </c>
    </row>
    <row r="555" spans="1:9" x14ac:dyDescent="0.2">
      <c r="A555" s="31" t="s">
        <v>44</v>
      </c>
      <c r="B555" s="62" t="s">
        <v>45</v>
      </c>
      <c r="C555" s="24">
        <f>SUM(C559,C560,C561)</f>
        <v>380</v>
      </c>
      <c r="D555" s="24">
        <f t="shared" ref="D555:H555" si="727">SUM(D559,D560,D561)</f>
        <v>0</v>
      </c>
      <c r="E555" s="24">
        <f t="shared" si="727"/>
        <v>380</v>
      </c>
      <c r="F555" s="24">
        <f t="shared" si="727"/>
        <v>0</v>
      </c>
      <c r="G555" s="24">
        <f t="shared" si="727"/>
        <v>0</v>
      </c>
      <c r="H555" s="25">
        <f t="shared" si="727"/>
        <v>0</v>
      </c>
      <c r="I555" s="3">
        <f t="shared" si="679"/>
        <v>380</v>
      </c>
    </row>
    <row r="556" spans="1:9" hidden="1" x14ac:dyDescent="0.2">
      <c r="A556" s="82" t="s">
        <v>1</v>
      </c>
      <c r="B556" s="62"/>
      <c r="C556" s="24"/>
      <c r="D556" s="24"/>
      <c r="E556" s="24"/>
      <c r="F556" s="24"/>
      <c r="G556" s="24"/>
      <c r="H556" s="25"/>
      <c r="I556" s="3">
        <f t="shared" si="679"/>
        <v>0</v>
      </c>
    </row>
    <row r="557" spans="1:9" x14ac:dyDescent="0.2">
      <c r="A557" s="32" t="s">
        <v>36</v>
      </c>
      <c r="B557" s="59"/>
      <c r="C557" s="24">
        <f>C559+C560+C561-C558</f>
        <v>332</v>
      </c>
      <c r="D557" s="24">
        <f t="shared" ref="D557" si="728">D559+D560+D561-D558</f>
        <v>0</v>
      </c>
      <c r="E557" s="24">
        <f t="shared" ref="E557" si="729">E559+E560+E561-E558</f>
        <v>332</v>
      </c>
      <c r="F557" s="24">
        <f t="shared" ref="F557" si="730">F559+F560+F561-F558</f>
        <v>0</v>
      </c>
      <c r="G557" s="24">
        <f t="shared" ref="G557" si="731">G559+G560+G561-G558</f>
        <v>0</v>
      </c>
      <c r="H557" s="25">
        <f t="shared" ref="H557" si="732">H559+H560+H561-H558</f>
        <v>0</v>
      </c>
      <c r="I557" s="3">
        <f t="shared" si="679"/>
        <v>332</v>
      </c>
    </row>
    <row r="558" spans="1:9" x14ac:dyDescent="0.2">
      <c r="A558" s="32" t="s">
        <v>37</v>
      </c>
      <c r="B558" s="59"/>
      <c r="C558" s="24">
        <v>48</v>
      </c>
      <c r="D558" s="24"/>
      <c r="E558" s="24">
        <f t="shared" ref="E558" si="733">C558+D558</f>
        <v>48</v>
      </c>
      <c r="F558" s="24"/>
      <c r="G558" s="24"/>
      <c r="H558" s="25"/>
      <c r="I558" s="3">
        <f t="shared" si="679"/>
        <v>48</v>
      </c>
    </row>
    <row r="559" spans="1:9" x14ac:dyDescent="0.2">
      <c r="A559" s="20" t="s">
        <v>38</v>
      </c>
      <c r="B559" s="61" t="s">
        <v>46</v>
      </c>
      <c r="C559" s="21">
        <v>58</v>
      </c>
      <c r="D559" s="21"/>
      <c r="E559" s="21">
        <f t="shared" ref="E559:E561" si="734">C559+D559</f>
        <v>58</v>
      </c>
      <c r="F559" s="21"/>
      <c r="G559" s="21"/>
      <c r="H559" s="22"/>
      <c r="I559" s="3">
        <f t="shared" si="679"/>
        <v>58</v>
      </c>
    </row>
    <row r="560" spans="1:9" x14ac:dyDescent="0.2">
      <c r="A560" s="20" t="s">
        <v>40</v>
      </c>
      <c r="B560" s="61" t="s">
        <v>47</v>
      </c>
      <c r="C560" s="21">
        <v>322</v>
      </c>
      <c r="D560" s="21"/>
      <c r="E560" s="21">
        <f t="shared" si="734"/>
        <v>322</v>
      </c>
      <c r="F560" s="21"/>
      <c r="G560" s="21"/>
      <c r="H560" s="22"/>
      <c r="I560" s="3">
        <f t="shared" si="679"/>
        <v>322</v>
      </c>
    </row>
    <row r="561" spans="1:9" hidden="1" x14ac:dyDescent="0.2">
      <c r="A561" s="20" t="s">
        <v>42</v>
      </c>
      <c r="B561" s="61" t="s">
        <v>48</v>
      </c>
      <c r="C561" s="21"/>
      <c r="D561" s="21"/>
      <c r="E561" s="21">
        <f t="shared" si="734"/>
        <v>0</v>
      </c>
      <c r="F561" s="21"/>
      <c r="G561" s="21"/>
      <c r="H561" s="22"/>
      <c r="I561" s="3">
        <f t="shared" si="679"/>
        <v>0</v>
      </c>
    </row>
    <row r="562" spans="1:9" hidden="1" x14ac:dyDescent="0.2">
      <c r="A562" s="31" t="s">
        <v>49</v>
      </c>
      <c r="B562" s="63" t="s">
        <v>50</v>
      </c>
      <c r="C562" s="24">
        <f>SUM(C566,C567,C568)</f>
        <v>0</v>
      </c>
      <c r="D562" s="24">
        <f t="shared" ref="D562:H562" si="735">SUM(D566,D567,D568)</f>
        <v>0</v>
      </c>
      <c r="E562" s="24">
        <f t="shared" si="735"/>
        <v>0</v>
      </c>
      <c r="F562" s="24">
        <f t="shared" si="735"/>
        <v>0</v>
      </c>
      <c r="G562" s="24">
        <f t="shared" si="735"/>
        <v>0</v>
      </c>
      <c r="H562" s="25">
        <f t="shared" si="735"/>
        <v>0</v>
      </c>
      <c r="I562" s="3">
        <f t="shared" si="679"/>
        <v>0</v>
      </c>
    </row>
    <row r="563" spans="1:9" hidden="1" x14ac:dyDescent="0.2">
      <c r="A563" s="82" t="s">
        <v>1</v>
      </c>
      <c r="B563" s="63"/>
      <c r="C563" s="24"/>
      <c r="D563" s="24"/>
      <c r="E563" s="24"/>
      <c r="F563" s="24"/>
      <c r="G563" s="24"/>
      <c r="H563" s="25"/>
      <c r="I563" s="3">
        <f t="shared" si="679"/>
        <v>0</v>
      </c>
    </row>
    <row r="564" spans="1:9" hidden="1" x14ac:dyDescent="0.2">
      <c r="A564" s="32" t="s">
        <v>36</v>
      </c>
      <c r="B564" s="59"/>
      <c r="C564" s="24">
        <f>C566+C567+C568-C565</f>
        <v>0</v>
      </c>
      <c r="D564" s="24">
        <f t="shared" ref="D564" si="736">D566+D567+D568-D565</f>
        <v>0</v>
      </c>
      <c r="E564" s="24">
        <f t="shared" ref="E564" si="737">E566+E567+E568-E565</f>
        <v>0</v>
      </c>
      <c r="F564" s="24">
        <f t="shared" ref="F564" si="738">F566+F567+F568-F565</f>
        <v>0</v>
      </c>
      <c r="G564" s="24">
        <f t="shared" ref="G564" si="739">G566+G567+G568-G565</f>
        <v>0</v>
      </c>
      <c r="H564" s="25">
        <f t="shared" ref="H564" si="740">H566+H567+H568-H565</f>
        <v>0</v>
      </c>
      <c r="I564" s="3">
        <f t="shared" si="679"/>
        <v>0</v>
      </c>
    </row>
    <row r="565" spans="1:9" hidden="1" x14ac:dyDescent="0.2">
      <c r="A565" s="32" t="s">
        <v>37</v>
      </c>
      <c r="B565" s="59"/>
      <c r="C565" s="24"/>
      <c r="D565" s="24"/>
      <c r="E565" s="24">
        <f t="shared" ref="E565" si="741">C565+D565</f>
        <v>0</v>
      </c>
      <c r="F565" s="24"/>
      <c r="G565" s="24"/>
      <c r="H565" s="25"/>
      <c r="I565" s="3">
        <f t="shared" si="679"/>
        <v>0</v>
      </c>
    </row>
    <row r="566" spans="1:9" hidden="1" x14ac:dyDescent="0.2">
      <c r="A566" s="20" t="s">
        <v>38</v>
      </c>
      <c r="B566" s="61" t="s">
        <v>51</v>
      </c>
      <c r="C566" s="21"/>
      <c r="D566" s="21"/>
      <c r="E566" s="21">
        <f t="shared" ref="E566:E568" si="742">C566+D566</f>
        <v>0</v>
      </c>
      <c r="F566" s="21"/>
      <c r="G566" s="21"/>
      <c r="H566" s="22"/>
      <c r="I566" s="3">
        <f t="shared" si="679"/>
        <v>0</v>
      </c>
    </row>
    <row r="567" spans="1:9" hidden="1" x14ac:dyDescent="0.2">
      <c r="A567" s="20" t="s">
        <v>40</v>
      </c>
      <c r="B567" s="61" t="s">
        <v>52</v>
      </c>
      <c r="C567" s="21"/>
      <c r="D567" s="21"/>
      <c r="E567" s="21">
        <f t="shared" si="742"/>
        <v>0</v>
      </c>
      <c r="F567" s="21"/>
      <c r="G567" s="21"/>
      <c r="H567" s="22"/>
      <c r="I567" s="3">
        <f t="shared" si="679"/>
        <v>0</v>
      </c>
    </row>
    <row r="568" spans="1:9" hidden="1" x14ac:dyDescent="0.2">
      <c r="A568" s="20" t="s">
        <v>42</v>
      </c>
      <c r="B568" s="61" t="s">
        <v>53</v>
      </c>
      <c r="C568" s="21"/>
      <c r="D568" s="21"/>
      <c r="E568" s="21">
        <f t="shared" si="742"/>
        <v>0</v>
      </c>
      <c r="F568" s="21"/>
      <c r="G568" s="21"/>
      <c r="H568" s="22"/>
      <c r="I568" s="3">
        <f t="shared" si="679"/>
        <v>0</v>
      </c>
    </row>
    <row r="569" spans="1:9" hidden="1" x14ac:dyDescent="0.2">
      <c r="A569" s="83"/>
      <c r="B569" s="95"/>
      <c r="C569" s="21"/>
      <c r="D569" s="21"/>
      <c r="E569" s="21"/>
      <c r="F569" s="21"/>
      <c r="G569" s="21"/>
      <c r="H569" s="22"/>
      <c r="I569" s="3">
        <f t="shared" si="679"/>
        <v>0</v>
      </c>
    </row>
    <row r="570" spans="1:9" hidden="1" x14ac:dyDescent="0.2">
      <c r="A570" s="26" t="s">
        <v>54</v>
      </c>
      <c r="B570" s="63" t="s">
        <v>55</v>
      </c>
      <c r="C570" s="24"/>
      <c r="D570" s="24"/>
      <c r="E570" s="24">
        <f>C570+D570</f>
        <v>0</v>
      </c>
      <c r="F570" s="24"/>
      <c r="G570" s="24"/>
      <c r="H570" s="25"/>
      <c r="I570" s="3">
        <f t="shared" si="679"/>
        <v>0</v>
      </c>
    </row>
    <row r="571" spans="1:9" hidden="1" x14ac:dyDescent="0.2">
      <c r="A571" s="83"/>
      <c r="B571" s="95"/>
      <c r="C571" s="21"/>
      <c r="D571" s="21"/>
      <c r="E571" s="21"/>
      <c r="F571" s="21"/>
      <c r="G571" s="21"/>
      <c r="H571" s="22"/>
      <c r="I571" s="3">
        <f t="shared" si="679"/>
        <v>0</v>
      </c>
    </row>
    <row r="572" spans="1:9" hidden="1" x14ac:dyDescent="0.2">
      <c r="A572" s="26" t="s">
        <v>56</v>
      </c>
      <c r="B572" s="63"/>
      <c r="C572" s="24">
        <f t="shared" ref="C572:H572" si="743">C525-C543</f>
        <v>0</v>
      </c>
      <c r="D572" s="24">
        <f t="shared" si="743"/>
        <v>0</v>
      </c>
      <c r="E572" s="24">
        <f t="shared" si="743"/>
        <v>0</v>
      </c>
      <c r="F572" s="24">
        <f t="shared" si="743"/>
        <v>0</v>
      </c>
      <c r="G572" s="24">
        <f t="shared" si="743"/>
        <v>0</v>
      </c>
      <c r="H572" s="25">
        <f t="shared" si="743"/>
        <v>0</v>
      </c>
      <c r="I572" s="3">
        <f t="shared" si="679"/>
        <v>0</v>
      </c>
    </row>
    <row r="573" spans="1:9" hidden="1" x14ac:dyDescent="0.2">
      <c r="A573" s="81"/>
      <c r="B573" s="95"/>
      <c r="C573" s="21"/>
      <c r="D573" s="21"/>
      <c r="E573" s="21"/>
      <c r="F573" s="21"/>
      <c r="G573" s="21"/>
      <c r="H573" s="22"/>
      <c r="I573" s="3">
        <f t="shared" si="679"/>
        <v>0</v>
      </c>
    </row>
    <row r="574" spans="1:9" s="6" customFormat="1" x14ac:dyDescent="0.2">
      <c r="A574" s="77" t="s">
        <v>69</v>
      </c>
      <c r="B574" s="78"/>
      <c r="C574" s="79">
        <f>C575</f>
        <v>390</v>
      </c>
      <c r="D574" s="79">
        <f t="shared" ref="D574" si="744">D575</f>
        <v>0</v>
      </c>
      <c r="E574" s="79">
        <f t="shared" ref="E574" si="745">E575</f>
        <v>390</v>
      </c>
      <c r="F574" s="79">
        <f t="shared" ref="F574" si="746">F575</f>
        <v>0</v>
      </c>
      <c r="G574" s="79">
        <f t="shared" ref="G574" si="747">G575</f>
        <v>0</v>
      </c>
      <c r="H574" s="80">
        <f t="shared" ref="H574" si="748">H575</f>
        <v>0</v>
      </c>
      <c r="I574" s="19">
        <f t="shared" si="679"/>
        <v>390</v>
      </c>
    </row>
    <row r="575" spans="1:9" x14ac:dyDescent="0.2">
      <c r="A575" s="33" t="s">
        <v>61</v>
      </c>
      <c r="B575" s="64"/>
      <c r="C575" s="34">
        <f t="shared" ref="C575:H575" si="749">SUM(C576,C577,C578,C579)</f>
        <v>390</v>
      </c>
      <c r="D575" s="34">
        <f t="shared" si="749"/>
        <v>0</v>
      </c>
      <c r="E575" s="34">
        <f t="shared" si="749"/>
        <v>390</v>
      </c>
      <c r="F575" s="34">
        <f t="shared" si="749"/>
        <v>0</v>
      </c>
      <c r="G575" s="34">
        <f t="shared" si="749"/>
        <v>0</v>
      </c>
      <c r="H575" s="35">
        <f t="shared" si="749"/>
        <v>0</v>
      </c>
      <c r="I575" s="3">
        <f t="shared" si="679"/>
        <v>390</v>
      </c>
    </row>
    <row r="576" spans="1:9" x14ac:dyDescent="0.2">
      <c r="A576" s="20" t="s">
        <v>6</v>
      </c>
      <c r="B576" s="48"/>
      <c r="C576" s="21">
        <v>390</v>
      </c>
      <c r="D576" s="21"/>
      <c r="E576" s="21">
        <f>SUM(C576,D576)</f>
        <v>390</v>
      </c>
      <c r="F576" s="21"/>
      <c r="G576" s="21"/>
      <c r="H576" s="22"/>
      <c r="I576" s="3">
        <f t="shared" si="679"/>
        <v>390</v>
      </c>
    </row>
    <row r="577" spans="1:9" hidden="1" x14ac:dyDescent="0.2">
      <c r="A577" s="20" t="s">
        <v>7</v>
      </c>
      <c r="B577" s="94"/>
      <c r="C577" s="21"/>
      <c r="D577" s="21"/>
      <c r="E577" s="21">
        <f t="shared" ref="E577:E578" si="750">SUM(C577,D577)</f>
        <v>0</v>
      </c>
      <c r="F577" s="21"/>
      <c r="G577" s="21"/>
      <c r="H577" s="22"/>
      <c r="I577" s="3">
        <f t="shared" si="679"/>
        <v>0</v>
      </c>
    </row>
    <row r="578" spans="1:9" ht="38.25" hidden="1" x14ac:dyDescent="0.2">
      <c r="A578" s="20" t="s">
        <v>8</v>
      </c>
      <c r="B578" s="48">
        <v>420269</v>
      </c>
      <c r="C578" s="21"/>
      <c r="D578" s="21"/>
      <c r="E578" s="21">
        <f t="shared" si="750"/>
        <v>0</v>
      </c>
      <c r="F578" s="21"/>
      <c r="G578" s="21"/>
      <c r="H578" s="22"/>
      <c r="I578" s="3">
        <f t="shared" si="679"/>
        <v>0</v>
      </c>
    </row>
    <row r="579" spans="1:9" ht="25.5" hidden="1" x14ac:dyDescent="0.2">
      <c r="A579" s="23" t="s">
        <v>9</v>
      </c>
      <c r="B579" s="49" t="s">
        <v>10</v>
      </c>
      <c r="C579" s="24">
        <f>SUM(C580,C584,C588)</f>
        <v>0</v>
      </c>
      <c r="D579" s="24">
        <f t="shared" ref="D579" si="751">SUM(D580,D584,D588)</f>
        <v>0</v>
      </c>
      <c r="E579" s="24">
        <f t="shared" ref="E579" si="752">SUM(E580,E584,E588)</f>
        <v>0</v>
      </c>
      <c r="F579" s="24">
        <f t="shared" ref="F579" si="753">SUM(F580,F584,F588)</f>
        <v>0</v>
      </c>
      <c r="G579" s="24">
        <f t="shared" ref="G579" si="754">SUM(G580,G584,G588)</f>
        <v>0</v>
      </c>
      <c r="H579" s="25">
        <f t="shared" ref="H579" si="755">SUM(H580,H584,H588)</f>
        <v>0</v>
      </c>
      <c r="I579" s="3">
        <f t="shared" si="679"/>
        <v>0</v>
      </c>
    </row>
    <row r="580" spans="1:9" hidden="1" x14ac:dyDescent="0.2">
      <c r="A580" s="26" t="s">
        <v>11</v>
      </c>
      <c r="B580" s="50" t="s">
        <v>12</v>
      </c>
      <c r="C580" s="24">
        <f>SUM(C581:C583)</f>
        <v>0</v>
      </c>
      <c r="D580" s="24">
        <f t="shared" ref="D580" si="756">SUM(D581:D583)</f>
        <v>0</v>
      </c>
      <c r="E580" s="24">
        <f t="shared" ref="E580" si="757">SUM(E581:E583)</f>
        <v>0</v>
      </c>
      <c r="F580" s="24">
        <f t="shared" ref="F580" si="758">SUM(F581:F583)</f>
        <v>0</v>
      </c>
      <c r="G580" s="24">
        <f t="shared" ref="G580" si="759">SUM(G581:G583)</f>
        <v>0</v>
      </c>
      <c r="H580" s="25">
        <f t="shared" ref="H580" si="760">SUM(H581:H583)</f>
        <v>0</v>
      </c>
      <c r="I580" s="3">
        <f t="shared" si="679"/>
        <v>0</v>
      </c>
    </row>
    <row r="581" spans="1:9" hidden="1" x14ac:dyDescent="0.2">
      <c r="A581" s="27" t="s">
        <v>13</v>
      </c>
      <c r="B581" s="51" t="s">
        <v>14</v>
      </c>
      <c r="C581" s="21"/>
      <c r="D581" s="21"/>
      <c r="E581" s="21">
        <f t="shared" ref="E581:E583" si="761">SUM(C581,D581)</f>
        <v>0</v>
      </c>
      <c r="F581" s="21"/>
      <c r="G581" s="21"/>
      <c r="H581" s="22"/>
      <c r="I581" s="3">
        <f t="shared" si="679"/>
        <v>0</v>
      </c>
    </row>
    <row r="582" spans="1:9" hidden="1" x14ac:dyDescent="0.2">
      <c r="A582" s="27" t="s">
        <v>15</v>
      </c>
      <c r="B582" s="52" t="s">
        <v>16</v>
      </c>
      <c r="C582" s="21"/>
      <c r="D582" s="21"/>
      <c r="E582" s="21">
        <f t="shared" si="761"/>
        <v>0</v>
      </c>
      <c r="F582" s="21"/>
      <c r="G582" s="21"/>
      <c r="H582" s="22"/>
      <c r="I582" s="3">
        <f t="shared" si="679"/>
        <v>0</v>
      </c>
    </row>
    <row r="583" spans="1:9" hidden="1" x14ac:dyDescent="0.2">
      <c r="A583" s="27" t="s">
        <v>17</v>
      </c>
      <c r="B583" s="52" t="s">
        <v>18</v>
      </c>
      <c r="C583" s="21"/>
      <c r="D583" s="21"/>
      <c r="E583" s="21">
        <f t="shared" si="761"/>
        <v>0</v>
      </c>
      <c r="F583" s="21"/>
      <c r="G583" s="21"/>
      <c r="H583" s="22"/>
      <c r="I583" s="3">
        <f t="shared" si="679"/>
        <v>0</v>
      </c>
    </row>
    <row r="584" spans="1:9" hidden="1" x14ac:dyDescent="0.2">
      <c r="A584" s="26" t="s">
        <v>19</v>
      </c>
      <c r="B584" s="53" t="s">
        <v>20</v>
      </c>
      <c r="C584" s="24">
        <f>SUM(C585:C587)</f>
        <v>0</v>
      </c>
      <c r="D584" s="24">
        <f t="shared" ref="D584" si="762">SUM(D585:D587)</f>
        <v>0</v>
      </c>
      <c r="E584" s="24">
        <f t="shared" ref="E584" si="763">SUM(E585:E587)</f>
        <v>0</v>
      </c>
      <c r="F584" s="24">
        <f t="shared" ref="F584" si="764">SUM(F585:F587)</f>
        <v>0</v>
      </c>
      <c r="G584" s="24">
        <f t="shared" ref="G584" si="765">SUM(G585:G587)</f>
        <v>0</v>
      </c>
      <c r="H584" s="25">
        <f t="shared" ref="H584" si="766">SUM(H585:H587)</f>
        <v>0</v>
      </c>
      <c r="I584" s="3">
        <f t="shared" si="679"/>
        <v>0</v>
      </c>
    </row>
    <row r="585" spans="1:9" hidden="1" x14ac:dyDescent="0.2">
      <c r="A585" s="27" t="s">
        <v>13</v>
      </c>
      <c r="B585" s="52" t="s">
        <v>21</v>
      </c>
      <c r="C585" s="21"/>
      <c r="D585" s="21"/>
      <c r="E585" s="21">
        <f t="shared" ref="E585:E587" si="767">SUM(C585,D585)</f>
        <v>0</v>
      </c>
      <c r="F585" s="21"/>
      <c r="G585" s="21"/>
      <c r="H585" s="22"/>
      <c r="I585" s="3">
        <f t="shared" si="679"/>
        <v>0</v>
      </c>
    </row>
    <row r="586" spans="1:9" hidden="1" x14ac:dyDescent="0.2">
      <c r="A586" s="27" t="s">
        <v>15</v>
      </c>
      <c r="B586" s="52" t="s">
        <v>22</v>
      </c>
      <c r="C586" s="21"/>
      <c r="D586" s="21"/>
      <c r="E586" s="21">
        <f t="shared" si="767"/>
        <v>0</v>
      </c>
      <c r="F586" s="21"/>
      <c r="G586" s="21"/>
      <c r="H586" s="22"/>
      <c r="I586" s="3">
        <f t="shared" si="679"/>
        <v>0</v>
      </c>
    </row>
    <row r="587" spans="1:9" hidden="1" x14ac:dyDescent="0.2">
      <c r="A587" s="27" t="s">
        <v>17</v>
      </c>
      <c r="B587" s="52" t="s">
        <v>23</v>
      </c>
      <c r="C587" s="21"/>
      <c r="D587" s="21"/>
      <c r="E587" s="21">
        <f t="shared" si="767"/>
        <v>0</v>
      </c>
      <c r="F587" s="21"/>
      <c r="G587" s="21"/>
      <c r="H587" s="22"/>
      <c r="I587" s="3">
        <f t="shared" si="679"/>
        <v>0</v>
      </c>
    </row>
    <row r="588" spans="1:9" hidden="1" x14ac:dyDescent="0.2">
      <c r="A588" s="26" t="s">
        <v>24</v>
      </c>
      <c r="B588" s="53" t="s">
        <v>25</v>
      </c>
      <c r="C588" s="24">
        <f>SUM(C589:C591)</f>
        <v>0</v>
      </c>
      <c r="D588" s="24">
        <f t="shared" ref="D588" si="768">SUM(D589:D591)</f>
        <v>0</v>
      </c>
      <c r="E588" s="24">
        <f t="shared" ref="E588" si="769">SUM(E589:E591)</f>
        <v>0</v>
      </c>
      <c r="F588" s="24">
        <f t="shared" ref="F588" si="770">SUM(F589:F591)</f>
        <v>0</v>
      </c>
      <c r="G588" s="24">
        <f t="shared" ref="G588" si="771">SUM(G589:G591)</f>
        <v>0</v>
      </c>
      <c r="H588" s="25">
        <f t="shared" ref="H588" si="772">SUM(H589:H591)</f>
        <v>0</v>
      </c>
      <c r="I588" s="3">
        <f t="shared" si="679"/>
        <v>0</v>
      </c>
    </row>
    <row r="589" spans="1:9" hidden="1" x14ac:dyDescent="0.2">
      <c r="A589" s="27" t="s">
        <v>13</v>
      </c>
      <c r="B589" s="52" t="s">
        <v>26</v>
      </c>
      <c r="C589" s="21"/>
      <c r="D589" s="21"/>
      <c r="E589" s="21">
        <f t="shared" ref="E589:E591" si="773">SUM(C589,D589)</f>
        <v>0</v>
      </c>
      <c r="F589" s="21"/>
      <c r="G589" s="21"/>
      <c r="H589" s="22"/>
      <c r="I589" s="3">
        <f t="shared" si="679"/>
        <v>0</v>
      </c>
    </row>
    <row r="590" spans="1:9" hidden="1" x14ac:dyDescent="0.2">
      <c r="A590" s="27" t="s">
        <v>15</v>
      </c>
      <c r="B590" s="52" t="s">
        <v>27</v>
      </c>
      <c r="C590" s="21"/>
      <c r="D590" s="21"/>
      <c r="E590" s="21">
        <f t="shared" si="773"/>
        <v>0</v>
      </c>
      <c r="F590" s="21"/>
      <c r="G590" s="21"/>
      <c r="H590" s="22"/>
      <c r="I590" s="3">
        <f t="shared" ref="I590:I653" si="774">SUM(E590:H590)</f>
        <v>0</v>
      </c>
    </row>
    <row r="591" spans="1:9" hidden="1" x14ac:dyDescent="0.2">
      <c r="A591" s="27" t="s">
        <v>17</v>
      </c>
      <c r="B591" s="52" t="s">
        <v>28</v>
      </c>
      <c r="C591" s="21"/>
      <c r="D591" s="21"/>
      <c r="E591" s="21">
        <f t="shared" si="773"/>
        <v>0</v>
      </c>
      <c r="F591" s="21"/>
      <c r="G591" s="21"/>
      <c r="H591" s="22"/>
      <c r="I591" s="3">
        <f t="shared" si="774"/>
        <v>0</v>
      </c>
    </row>
    <row r="592" spans="1:9" x14ac:dyDescent="0.2">
      <c r="A592" s="33" t="s">
        <v>80</v>
      </c>
      <c r="B592" s="64"/>
      <c r="C592" s="34">
        <f>SUM(C593,C596,C619)</f>
        <v>390</v>
      </c>
      <c r="D592" s="34">
        <f t="shared" ref="D592" si="775">SUM(D593,D596,D619)</f>
        <v>0</v>
      </c>
      <c r="E592" s="34">
        <f t="shared" ref="E592" si="776">SUM(E593,E596,E619)</f>
        <v>390</v>
      </c>
      <c r="F592" s="34">
        <f t="shared" ref="F592" si="777">SUM(F593,F596,F619)</f>
        <v>0</v>
      </c>
      <c r="G592" s="34">
        <f t="shared" ref="G592" si="778">SUM(G593,G596,G619)</f>
        <v>0</v>
      </c>
      <c r="H592" s="35">
        <f t="shared" ref="H592" si="779">SUM(H593,H596,H619)</f>
        <v>0</v>
      </c>
      <c r="I592" s="3">
        <f t="shared" si="774"/>
        <v>390</v>
      </c>
    </row>
    <row r="593" spans="1:9" hidden="1" x14ac:dyDescent="0.2">
      <c r="A593" s="31" t="s">
        <v>30</v>
      </c>
      <c r="B593" s="55">
        <v>20</v>
      </c>
      <c r="C593" s="24">
        <f>SUM(C594)</f>
        <v>0</v>
      </c>
      <c r="D593" s="24">
        <f t="shared" ref="D593" si="780">SUM(D594)</f>
        <v>0</v>
      </c>
      <c r="E593" s="24">
        <f t="shared" ref="E593" si="781">SUM(E594)</f>
        <v>0</v>
      </c>
      <c r="F593" s="24">
        <f t="shared" ref="F593" si="782">SUM(F594)</f>
        <v>0</v>
      </c>
      <c r="G593" s="24">
        <f t="shared" ref="G593" si="783">SUM(G594)</f>
        <v>0</v>
      </c>
      <c r="H593" s="25">
        <f t="shared" ref="H593" si="784">SUM(H594)</f>
        <v>0</v>
      </c>
      <c r="I593" s="3">
        <f t="shared" si="774"/>
        <v>0</v>
      </c>
    </row>
    <row r="594" spans="1:9" hidden="1" x14ac:dyDescent="0.2">
      <c r="A594" s="27" t="s">
        <v>31</v>
      </c>
      <c r="B594" s="56" t="s">
        <v>32</v>
      </c>
      <c r="C594" s="21"/>
      <c r="D594" s="21"/>
      <c r="E594" s="21">
        <f>C594+D594</f>
        <v>0</v>
      </c>
      <c r="F594" s="21"/>
      <c r="G594" s="21"/>
      <c r="H594" s="22"/>
      <c r="I594" s="3">
        <f t="shared" si="774"/>
        <v>0</v>
      </c>
    </row>
    <row r="595" spans="1:9" hidden="1" x14ac:dyDescent="0.2">
      <c r="A595" s="27"/>
      <c r="B595" s="51"/>
      <c r="C595" s="21"/>
      <c r="D595" s="21"/>
      <c r="E595" s="21"/>
      <c r="F595" s="21"/>
      <c r="G595" s="21"/>
      <c r="H595" s="22"/>
      <c r="I595" s="3">
        <f t="shared" si="774"/>
        <v>0</v>
      </c>
    </row>
    <row r="596" spans="1:9" ht="25.5" x14ac:dyDescent="0.2">
      <c r="A596" s="31" t="s">
        <v>33</v>
      </c>
      <c r="B596" s="57">
        <v>58</v>
      </c>
      <c r="C596" s="24">
        <f>SUM(C597,C604,C611)</f>
        <v>390</v>
      </c>
      <c r="D596" s="24">
        <f t="shared" ref="D596" si="785">SUM(D597,D604,D611)</f>
        <v>0</v>
      </c>
      <c r="E596" s="24">
        <f t="shared" ref="E596" si="786">SUM(E597,E604,E611)</f>
        <v>390</v>
      </c>
      <c r="F596" s="24">
        <f t="shared" ref="F596" si="787">SUM(F597,F604,F611)</f>
        <v>0</v>
      </c>
      <c r="G596" s="24">
        <f t="shared" ref="G596" si="788">SUM(G597,G604,G611)</f>
        <v>0</v>
      </c>
      <c r="H596" s="25">
        <f t="shared" ref="H596" si="789">SUM(H597,H604,H611)</f>
        <v>0</v>
      </c>
      <c r="I596" s="3">
        <f t="shared" si="774"/>
        <v>390</v>
      </c>
    </row>
    <row r="597" spans="1:9" hidden="1" x14ac:dyDescent="0.2">
      <c r="A597" s="31" t="s">
        <v>34</v>
      </c>
      <c r="B597" s="58" t="s">
        <v>35</v>
      </c>
      <c r="C597" s="24">
        <f>SUM(C601,C602,C603)</f>
        <v>0</v>
      </c>
      <c r="D597" s="24">
        <f t="shared" ref="D597:H597" si="790">SUM(D601,D602,D603)</f>
        <v>0</v>
      </c>
      <c r="E597" s="24">
        <f t="shared" si="790"/>
        <v>0</v>
      </c>
      <c r="F597" s="24">
        <f t="shared" si="790"/>
        <v>0</v>
      </c>
      <c r="G597" s="24">
        <f t="shared" si="790"/>
        <v>0</v>
      </c>
      <c r="H597" s="25">
        <f t="shared" si="790"/>
        <v>0</v>
      </c>
      <c r="I597" s="3">
        <f t="shared" si="774"/>
        <v>0</v>
      </c>
    </row>
    <row r="598" spans="1:9" hidden="1" x14ac:dyDescent="0.2">
      <c r="A598" s="32" t="s">
        <v>1</v>
      </c>
      <c r="B598" s="59"/>
      <c r="C598" s="24"/>
      <c r="D598" s="24"/>
      <c r="E598" s="24"/>
      <c r="F598" s="24"/>
      <c r="G598" s="24"/>
      <c r="H598" s="25"/>
      <c r="I598" s="3">
        <f t="shared" si="774"/>
        <v>0</v>
      </c>
    </row>
    <row r="599" spans="1:9" hidden="1" x14ac:dyDescent="0.2">
      <c r="A599" s="32" t="s">
        <v>36</v>
      </c>
      <c r="B599" s="59"/>
      <c r="C599" s="24">
        <f>C601+C602+C603-C600</f>
        <v>0</v>
      </c>
      <c r="D599" s="24">
        <f t="shared" ref="D599" si="791">D601+D602+D603-D600</f>
        <v>0</v>
      </c>
      <c r="E599" s="24">
        <f t="shared" ref="E599" si="792">E601+E602+E603-E600</f>
        <v>0</v>
      </c>
      <c r="F599" s="24">
        <f t="shared" ref="F599" si="793">F601+F602+F603-F600</f>
        <v>0</v>
      </c>
      <c r="G599" s="24">
        <f t="shared" ref="G599" si="794">G601+G602+G603-G600</f>
        <v>0</v>
      </c>
      <c r="H599" s="25">
        <f t="shared" ref="H599" si="795">H601+H602+H603-H600</f>
        <v>0</v>
      </c>
      <c r="I599" s="3">
        <f t="shared" si="774"/>
        <v>0</v>
      </c>
    </row>
    <row r="600" spans="1:9" hidden="1" x14ac:dyDescent="0.2">
      <c r="A600" s="32" t="s">
        <v>37</v>
      </c>
      <c r="B600" s="59"/>
      <c r="C600" s="24"/>
      <c r="D600" s="24"/>
      <c r="E600" s="24">
        <f t="shared" ref="E600" si="796">C600+D600</f>
        <v>0</v>
      </c>
      <c r="F600" s="24"/>
      <c r="G600" s="24"/>
      <c r="H600" s="25"/>
      <c r="I600" s="3">
        <f t="shared" si="774"/>
        <v>0</v>
      </c>
    </row>
    <row r="601" spans="1:9" hidden="1" x14ac:dyDescent="0.2">
      <c r="A601" s="20" t="s">
        <v>38</v>
      </c>
      <c r="B601" s="60" t="s">
        <v>39</v>
      </c>
      <c r="C601" s="21"/>
      <c r="D601" s="21"/>
      <c r="E601" s="21">
        <f t="shared" ref="E601:E603" si="797">C601+D601</f>
        <v>0</v>
      </c>
      <c r="F601" s="21"/>
      <c r="G601" s="21"/>
      <c r="H601" s="22"/>
      <c r="I601" s="3">
        <f t="shared" si="774"/>
        <v>0</v>
      </c>
    </row>
    <row r="602" spans="1:9" hidden="1" x14ac:dyDescent="0.2">
      <c r="A602" s="20" t="s">
        <v>40</v>
      </c>
      <c r="B602" s="60" t="s">
        <v>41</v>
      </c>
      <c r="C602" s="21"/>
      <c r="D602" s="21"/>
      <c r="E602" s="21">
        <f t="shared" si="797"/>
        <v>0</v>
      </c>
      <c r="F602" s="21"/>
      <c r="G602" s="21"/>
      <c r="H602" s="22"/>
      <c r="I602" s="3">
        <f t="shared" si="774"/>
        <v>0</v>
      </c>
    </row>
    <row r="603" spans="1:9" hidden="1" x14ac:dyDescent="0.2">
      <c r="A603" s="20" t="s">
        <v>42</v>
      </c>
      <c r="B603" s="61" t="s">
        <v>43</v>
      </c>
      <c r="C603" s="21"/>
      <c r="D603" s="21"/>
      <c r="E603" s="21">
        <f t="shared" si="797"/>
        <v>0</v>
      </c>
      <c r="F603" s="21"/>
      <c r="G603" s="21"/>
      <c r="H603" s="22"/>
      <c r="I603" s="3">
        <f t="shared" si="774"/>
        <v>0</v>
      </c>
    </row>
    <row r="604" spans="1:9" x14ac:dyDescent="0.2">
      <c r="A604" s="31" t="s">
        <v>44</v>
      </c>
      <c r="B604" s="62" t="s">
        <v>45</v>
      </c>
      <c r="C604" s="24">
        <f>SUM(C608,C609,C610)</f>
        <v>390</v>
      </c>
      <c r="D604" s="24">
        <f t="shared" ref="D604:H604" si="798">SUM(D608,D609,D610)</f>
        <v>0</v>
      </c>
      <c r="E604" s="24">
        <f t="shared" si="798"/>
        <v>390</v>
      </c>
      <c r="F604" s="24">
        <f t="shared" si="798"/>
        <v>0</v>
      </c>
      <c r="G604" s="24">
        <f t="shared" si="798"/>
        <v>0</v>
      </c>
      <c r="H604" s="25">
        <f t="shared" si="798"/>
        <v>0</v>
      </c>
      <c r="I604" s="3">
        <f t="shared" si="774"/>
        <v>390</v>
      </c>
    </row>
    <row r="605" spans="1:9" hidden="1" x14ac:dyDescent="0.2">
      <c r="A605" s="82" t="s">
        <v>1</v>
      </c>
      <c r="B605" s="62"/>
      <c r="C605" s="24"/>
      <c r="D605" s="24"/>
      <c r="E605" s="24"/>
      <c r="F605" s="24"/>
      <c r="G605" s="24"/>
      <c r="H605" s="25"/>
      <c r="I605" s="3">
        <f t="shared" si="774"/>
        <v>0</v>
      </c>
    </row>
    <row r="606" spans="1:9" x14ac:dyDescent="0.2">
      <c r="A606" s="32" t="s">
        <v>36</v>
      </c>
      <c r="B606" s="59"/>
      <c r="C606" s="24">
        <f>C608+C609+C610-C607</f>
        <v>380</v>
      </c>
      <c r="D606" s="24">
        <f t="shared" ref="D606" si="799">D608+D609+D610-D607</f>
        <v>0</v>
      </c>
      <c r="E606" s="24">
        <f t="shared" ref="E606" si="800">E608+E609+E610-E607</f>
        <v>380</v>
      </c>
      <c r="F606" s="24">
        <f t="shared" ref="F606" si="801">F608+F609+F610-F607</f>
        <v>0</v>
      </c>
      <c r="G606" s="24">
        <f t="shared" ref="G606" si="802">G608+G609+G610-G607</f>
        <v>0</v>
      </c>
      <c r="H606" s="25">
        <f t="shared" ref="H606" si="803">H608+H609+H610-H607</f>
        <v>0</v>
      </c>
      <c r="I606" s="3">
        <f t="shared" si="774"/>
        <v>380</v>
      </c>
    </row>
    <row r="607" spans="1:9" x14ac:dyDescent="0.2">
      <c r="A607" s="32" t="s">
        <v>37</v>
      </c>
      <c r="B607" s="59"/>
      <c r="C607" s="24">
        <v>10</v>
      </c>
      <c r="D607" s="24"/>
      <c r="E607" s="24">
        <f t="shared" ref="E607" si="804">C607+D607</f>
        <v>10</v>
      </c>
      <c r="F607" s="24"/>
      <c r="G607" s="24"/>
      <c r="H607" s="25"/>
      <c r="I607" s="3">
        <f t="shared" si="774"/>
        <v>10</v>
      </c>
    </row>
    <row r="608" spans="1:9" x14ac:dyDescent="0.2">
      <c r="A608" s="20" t="s">
        <v>38</v>
      </c>
      <c r="B608" s="61" t="s">
        <v>46</v>
      </c>
      <c r="C608" s="21">
        <v>60</v>
      </c>
      <c r="D608" s="21"/>
      <c r="E608" s="21">
        <f t="shared" ref="E608:E610" si="805">C608+D608</f>
        <v>60</v>
      </c>
      <c r="F608" s="21"/>
      <c r="G608" s="21"/>
      <c r="H608" s="22"/>
      <c r="I608" s="3">
        <f t="shared" si="774"/>
        <v>60</v>
      </c>
    </row>
    <row r="609" spans="1:9" x14ac:dyDescent="0.2">
      <c r="A609" s="20" t="s">
        <v>40</v>
      </c>
      <c r="B609" s="61" t="s">
        <v>47</v>
      </c>
      <c r="C609" s="21">
        <v>330</v>
      </c>
      <c r="D609" s="21"/>
      <c r="E609" s="21">
        <f t="shared" si="805"/>
        <v>330</v>
      </c>
      <c r="F609" s="21"/>
      <c r="G609" s="21"/>
      <c r="H609" s="22"/>
      <c r="I609" s="3">
        <f t="shared" si="774"/>
        <v>330</v>
      </c>
    </row>
    <row r="610" spans="1:9" hidden="1" x14ac:dyDescent="0.2">
      <c r="A610" s="20" t="s">
        <v>42</v>
      </c>
      <c r="B610" s="61" t="s">
        <v>48</v>
      </c>
      <c r="C610" s="21"/>
      <c r="D610" s="21"/>
      <c r="E610" s="21">
        <f t="shared" si="805"/>
        <v>0</v>
      </c>
      <c r="F610" s="21"/>
      <c r="G610" s="21"/>
      <c r="H610" s="22"/>
      <c r="I610" s="3">
        <f t="shared" si="774"/>
        <v>0</v>
      </c>
    </row>
    <row r="611" spans="1:9" hidden="1" x14ac:dyDescent="0.2">
      <c r="A611" s="31" t="s">
        <v>49</v>
      </c>
      <c r="B611" s="63" t="s">
        <v>50</v>
      </c>
      <c r="C611" s="24">
        <f>SUM(C615,C616,C617)</f>
        <v>0</v>
      </c>
      <c r="D611" s="24">
        <f t="shared" ref="D611:H611" si="806">SUM(D615,D616,D617)</f>
        <v>0</v>
      </c>
      <c r="E611" s="24">
        <f t="shared" si="806"/>
        <v>0</v>
      </c>
      <c r="F611" s="24">
        <f t="shared" si="806"/>
        <v>0</v>
      </c>
      <c r="G611" s="24">
        <f t="shared" si="806"/>
        <v>0</v>
      </c>
      <c r="H611" s="25">
        <f t="shared" si="806"/>
        <v>0</v>
      </c>
      <c r="I611" s="3">
        <f t="shared" si="774"/>
        <v>0</v>
      </c>
    </row>
    <row r="612" spans="1:9" hidden="1" x14ac:dyDescent="0.2">
      <c r="A612" s="82" t="s">
        <v>1</v>
      </c>
      <c r="B612" s="63"/>
      <c r="C612" s="24"/>
      <c r="D612" s="24"/>
      <c r="E612" s="24"/>
      <c r="F612" s="24"/>
      <c r="G612" s="24"/>
      <c r="H612" s="25"/>
      <c r="I612" s="3">
        <f t="shared" si="774"/>
        <v>0</v>
      </c>
    </row>
    <row r="613" spans="1:9" hidden="1" x14ac:dyDescent="0.2">
      <c r="A613" s="32" t="s">
        <v>36</v>
      </c>
      <c r="B613" s="59"/>
      <c r="C613" s="24">
        <f>C615+C616+C617-C614</f>
        <v>0</v>
      </c>
      <c r="D613" s="24">
        <f t="shared" ref="D613" si="807">D615+D616+D617-D614</f>
        <v>0</v>
      </c>
      <c r="E613" s="24">
        <f t="shared" ref="E613" si="808">E615+E616+E617-E614</f>
        <v>0</v>
      </c>
      <c r="F613" s="24">
        <f t="shared" ref="F613" si="809">F615+F616+F617-F614</f>
        <v>0</v>
      </c>
      <c r="G613" s="24">
        <f t="shared" ref="G613" si="810">G615+G616+G617-G614</f>
        <v>0</v>
      </c>
      <c r="H613" s="25">
        <f t="shared" ref="H613" si="811">H615+H616+H617-H614</f>
        <v>0</v>
      </c>
      <c r="I613" s="3">
        <f t="shared" si="774"/>
        <v>0</v>
      </c>
    </row>
    <row r="614" spans="1:9" hidden="1" x14ac:dyDescent="0.2">
      <c r="A614" s="32" t="s">
        <v>37</v>
      </c>
      <c r="B614" s="59"/>
      <c r="C614" s="24"/>
      <c r="D614" s="24"/>
      <c r="E614" s="24">
        <f t="shared" ref="E614" si="812">C614+D614</f>
        <v>0</v>
      </c>
      <c r="F614" s="24"/>
      <c r="G614" s="24"/>
      <c r="H614" s="25"/>
      <c r="I614" s="3">
        <f t="shared" si="774"/>
        <v>0</v>
      </c>
    </row>
    <row r="615" spans="1:9" hidden="1" x14ac:dyDescent="0.2">
      <c r="A615" s="20" t="s">
        <v>38</v>
      </c>
      <c r="B615" s="61" t="s">
        <v>51</v>
      </c>
      <c r="C615" s="21"/>
      <c r="D615" s="21"/>
      <c r="E615" s="21">
        <f t="shared" ref="E615:E617" si="813">C615+D615</f>
        <v>0</v>
      </c>
      <c r="F615" s="21"/>
      <c r="G615" s="21"/>
      <c r="H615" s="22"/>
      <c r="I615" s="3">
        <f t="shared" si="774"/>
        <v>0</v>
      </c>
    </row>
    <row r="616" spans="1:9" hidden="1" x14ac:dyDescent="0.2">
      <c r="A616" s="20" t="s">
        <v>40</v>
      </c>
      <c r="B616" s="61" t="s">
        <v>52</v>
      </c>
      <c r="C616" s="21"/>
      <c r="D616" s="21"/>
      <c r="E616" s="21">
        <f t="shared" si="813"/>
        <v>0</v>
      </c>
      <c r="F616" s="21"/>
      <c r="G616" s="21"/>
      <c r="H616" s="22"/>
      <c r="I616" s="3">
        <f t="shared" si="774"/>
        <v>0</v>
      </c>
    </row>
    <row r="617" spans="1:9" hidden="1" x14ac:dyDescent="0.2">
      <c r="A617" s="20" t="s">
        <v>42</v>
      </c>
      <c r="B617" s="61" t="s">
        <v>53</v>
      </c>
      <c r="C617" s="21"/>
      <c r="D617" s="21"/>
      <c r="E617" s="21">
        <f t="shared" si="813"/>
        <v>0</v>
      </c>
      <c r="F617" s="21"/>
      <c r="G617" s="21"/>
      <c r="H617" s="22"/>
      <c r="I617" s="3">
        <f t="shared" si="774"/>
        <v>0</v>
      </c>
    </row>
    <row r="618" spans="1:9" hidden="1" x14ac:dyDescent="0.2">
      <c r="A618" s="83"/>
      <c r="B618" s="95"/>
      <c r="C618" s="21"/>
      <c r="D618" s="21"/>
      <c r="E618" s="21"/>
      <c r="F618" s="21"/>
      <c r="G618" s="21"/>
      <c r="H618" s="22"/>
      <c r="I618" s="3">
        <f t="shared" si="774"/>
        <v>0</v>
      </c>
    </row>
    <row r="619" spans="1:9" hidden="1" x14ac:dyDescent="0.2">
      <c r="A619" s="26" t="s">
        <v>54</v>
      </c>
      <c r="B619" s="63" t="s">
        <v>55</v>
      </c>
      <c r="C619" s="24"/>
      <c r="D619" s="24"/>
      <c r="E619" s="24">
        <f>C619+D619</f>
        <v>0</v>
      </c>
      <c r="F619" s="24"/>
      <c r="G619" s="24"/>
      <c r="H619" s="25"/>
      <c r="I619" s="3">
        <f t="shared" si="774"/>
        <v>0</v>
      </c>
    </row>
    <row r="620" spans="1:9" hidden="1" x14ac:dyDescent="0.2">
      <c r="A620" s="83"/>
      <c r="B620" s="95"/>
      <c r="C620" s="21"/>
      <c r="D620" s="21"/>
      <c r="E620" s="21"/>
      <c r="F620" s="21"/>
      <c r="G620" s="21"/>
      <c r="H620" s="22"/>
      <c r="I620" s="3">
        <f t="shared" si="774"/>
        <v>0</v>
      </c>
    </row>
    <row r="621" spans="1:9" hidden="1" x14ac:dyDescent="0.2">
      <c r="A621" s="26" t="s">
        <v>56</v>
      </c>
      <c r="B621" s="63"/>
      <c r="C621" s="24">
        <f t="shared" ref="C621:H621" si="814">C574-C592</f>
        <v>0</v>
      </c>
      <c r="D621" s="24">
        <f t="shared" si="814"/>
        <v>0</v>
      </c>
      <c r="E621" s="24">
        <f t="shared" si="814"/>
        <v>0</v>
      </c>
      <c r="F621" s="24">
        <f t="shared" si="814"/>
        <v>0</v>
      </c>
      <c r="G621" s="24">
        <f t="shared" si="814"/>
        <v>0</v>
      </c>
      <c r="H621" s="25">
        <f t="shared" si="814"/>
        <v>0</v>
      </c>
      <c r="I621" s="3">
        <f t="shared" si="774"/>
        <v>0</v>
      </c>
    </row>
    <row r="622" spans="1:9" hidden="1" x14ac:dyDescent="0.2">
      <c r="A622" s="81"/>
      <c r="B622" s="95"/>
      <c r="C622" s="21"/>
      <c r="D622" s="21"/>
      <c r="E622" s="21"/>
      <c r="F622" s="21"/>
      <c r="G622" s="21"/>
      <c r="H622" s="22"/>
      <c r="I622" s="3">
        <f t="shared" si="774"/>
        <v>0</v>
      </c>
    </row>
    <row r="623" spans="1:9" s="6" customFormat="1" x14ac:dyDescent="0.2">
      <c r="A623" s="28" t="s">
        <v>95</v>
      </c>
      <c r="B623" s="54" t="s">
        <v>29</v>
      </c>
      <c r="C623" s="29">
        <f>C653</f>
        <v>4034</v>
      </c>
      <c r="D623" s="29">
        <f t="shared" ref="D623:H623" si="815">D653</f>
        <v>0</v>
      </c>
      <c r="E623" s="29">
        <f t="shared" si="815"/>
        <v>4034</v>
      </c>
      <c r="F623" s="29">
        <f t="shared" si="815"/>
        <v>612</v>
      </c>
      <c r="G623" s="29">
        <f t="shared" si="815"/>
        <v>612</v>
      </c>
      <c r="H623" s="30">
        <f t="shared" si="815"/>
        <v>612</v>
      </c>
      <c r="I623" s="19">
        <f t="shared" si="774"/>
        <v>5870</v>
      </c>
    </row>
    <row r="624" spans="1:9" x14ac:dyDescent="0.2">
      <c r="A624" s="33" t="s">
        <v>80</v>
      </c>
      <c r="B624" s="64"/>
      <c r="C624" s="34">
        <f>SUM(C625,C628,C651)</f>
        <v>4034</v>
      </c>
      <c r="D624" s="34">
        <f t="shared" ref="D624" si="816">SUM(D625,D628,D651)</f>
        <v>0</v>
      </c>
      <c r="E624" s="34">
        <f t="shared" ref="E624" si="817">SUM(E625,E628,E651)</f>
        <v>4034</v>
      </c>
      <c r="F624" s="34">
        <f t="shared" ref="F624" si="818">SUM(F625,F628,F651)</f>
        <v>612</v>
      </c>
      <c r="G624" s="34">
        <f t="shared" ref="G624" si="819">SUM(G625,G628,G651)</f>
        <v>612</v>
      </c>
      <c r="H624" s="35">
        <f t="shared" ref="H624" si="820">SUM(H625,H628,H651)</f>
        <v>612</v>
      </c>
      <c r="I624" s="3">
        <f t="shared" si="774"/>
        <v>5870</v>
      </c>
    </row>
    <row r="625" spans="1:9" x14ac:dyDescent="0.2">
      <c r="A625" s="31" t="s">
        <v>30</v>
      </c>
      <c r="B625" s="55">
        <v>20</v>
      </c>
      <c r="C625" s="24">
        <f>SUM(C626)</f>
        <v>2</v>
      </c>
      <c r="D625" s="24">
        <f t="shared" ref="D625" si="821">SUM(D626)</f>
        <v>0</v>
      </c>
      <c r="E625" s="24">
        <f t="shared" ref="E625" si="822">SUM(E626)</f>
        <v>2</v>
      </c>
      <c r="F625" s="24">
        <f t="shared" ref="F625" si="823">SUM(F626)</f>
        <v>0</v>
      </c>
      <c r="G625" s="24">
        <f t="shared" ref="G625" si="824">SUM(G626)</f>
        <v>0</v>
      </c>
      <c r="H625" s="25">
        <f t="shared" ref="H625" si="825">SUM(H626)</f>
        <v>0</v>
      </c>
      <c r="I625" s="3">
        <f t="shared" si="774"/>
        <v>2</v>
      </c>
    </row>
    <row r="626" spans="1:9" x14ac:dyDescent="0.2">
      <c r="A626" s="27" t="s">
        <v>31</v>
      </c>
      <c r="B626" s="56" t="s">
        <v>32</v>
      </c>
      <c r="C626" s="21">
        <f>C673</f>
        <v>2</v>
      </c>
      <c r="D626" s="21">
        <f>D673</f>
        <v>0</v>
      </c>
      <c r="E626" s="21">
        <f>C626+D626</f>
        <v>2</v>
      </c>
      <c r="F626" s="21">
        <f t="shared" ref="F626:H626" si="826">F673</f>
        <v>0</v>
      </c>
      <c r="G626" s="21">
        <f t="shared" si="826"/>
        <v>0</v>
      </c>
      <c r="H626" s="22">
        <f t="shared" si="826"/>
        <v>0</v>
      </c>
      <c r="I626" s="3">
        <f t="shared" si="774"/>
        <v>2</v>
      </c>
    </row>
    <row r="627" spans="1:9" hidden="1" x14ac:dyDescent="0.2">
      <c r="A627" s="27"/>
      <c r="B627" s="51"/>
      <c r="C627" s="21"/>
      <c r="D627" s="21"/>
      <c r="E627" s="21"/>
      <c r="F627" s="21"/>
      <c r="G627" s="21"/>
      <c r="H627" s="22"/>
      <c r="I627" s="3">
        <f t="shared" si="774"/>
        <v>0</v>
      </c>
    </row>
    <row r="628" spans="1:9" ht="25.5" x14ac:dyDescent="0.2">
      <c r="A628" s="31" t="s">
        <v>33</v>
      </c>
      <c r="B628" s="57">
        <v>58</v>
      </c>
      <c r="C628" s="24">
        <f>SUM(C629,C636,C643)</f>
        <v>4032</v>
      </c>
      <c r="D628" s="24">
        <f t="shared" ref="D628" si="827">SUM(D629,D636,D643)</f>
        <v>0</v>
      </c>
      <c r="E628" s="24">
        <f t="shared" ref="E628" si="828">SUM(E629,E636,E643)</f>
        <v>4032</v>
      </c>
      <c r="F628" s="24">
        <f t="shared" ref="F628" si="829">SUM(F629,F636,F643)</f>
        <v>612</v>
      </c>
      <c r="G628" s="24">
        <f t="shared" ref="G628" si="830">SUM(G629,G636,G643)</f>
        <v>612</v>
      </c>
      <c r="H628" s="25">
        <f t="shared" ref="H628" si="831">SUM(H629,H636,H643)</f>
        <v>612</v>
      </c>
      <c r="I628" s="3">
        <f t="shared" si="774"/>
        <v>5868</v>
      </c>
    </row>
    <row r="629" spans="1:9" x14ac:dyDescent="0.2">
      <c r="A629" s="31" t="s">
        <v>34</v>
      </c>
      <c r="B629" s="58" t="s">
        <v>35</v>
      </c>
      <c r="C629" s="24">
        <f>SUM(C633,C634,C635)</f>
        <v>4032</v>
      </c>
      <c r="D629" s="24">
        <f t="shared" ref="D629:H629" si="832">SUM(D633,D634,D635)</f>
        <v>0</v>
      </c>
      <c r="E629" s="24">
        <f t="shared" si="832"/>
        <v>4032</v>
      </c>
      <c r="F629" s="24">
        <f t="shared" si="832"/>
        <v>612</v>
      </c>
      <c r="G629" s="24">
        <f t="shared" si="832"/>
        <v>612</v>
      </c>
      <c r="H629" s="25">
        <f t="shared" si="832"/>
        <v>612</v>
      </c>
      <c r="I629" s="3">
        <f t="shared" si="774"/>
        <v>5868</v>
      </c>
    </row>
    <row r="630" spans="1:9" hidden="1" x14ac:dyDescent="0.2">
      <c r="A630" s="32" t="s">
        <v>1</v>
      </c>
      <c r="B630" s="59"/>
      <c r="C630" s="24"/>
      <c r="D630" s="24"/>
      <c r="E630" s="24"/>
      <c r="F630" s="24"/>
      <c r="G630" s="24"/>
      <c r="H630" s="25"/>
      <c r="I630" s="3">
        <f t="shared" si="774"/>
        <v>0</v>
      </c>
    </row>
    <row r="631" spans="1:9" x14ac:dyDescent="0.2">
      <c r="A631" s="32" t="s">
        <v>36</v>
      </c>
      <c r="B631" s="59"/>
      <c r="C631" s="24">
        <f>C633+C634+C635-C632</f>
        <v>654</v>
      </c>
      <c r="D631" s="24">
        <f t="shared" ref="D631" si="833">D633+D634+D635-D632</f>
        <v>0</v>
      </c>
      <c r="E631" s="24">
        <f t="shared" ref="E631" si="834">E633+E634+E635-E632</f>
        <v>654</v>
      </c>
      <c r="F631" s="24">
        <f t="shared" ref="F631" si="835">F633+F634+F635-F632</f>
        <v>612</v>
      </c>
      <c r="G631" s="24">
        <f t="shared" ref="G631" si="836">G633+G634+G635-G632</f>
        <v>612</v>
      </c>
      <c r="H631" s="25">
        <f t="shared" ref="H631" si="837">H633+H634+H635-H632</f>
        <v>612</v>
      </c>
      <c r="I631" s="3">
        <f t="shared" si="774"/>
        <v>2490</v>
      </c>
    </row>
    <row r="632" spans="1:9" x14ac:dyDescent="0.2">
      <c r="A632" s="32" t="s">
        <v>37</v>
      </c>
      <c r="B632" s="59"/>
      <c r="C632" s="24">
        <f t="shared" ref="C632:H632" si="838">C679</f>
        <v>3378</v>
      </c>
      <c r="D632" s="24">
        <f t="shared" si="838"/>
        <v>0</v>
      </c>
      <c r="E632" s="24">
        <f t="shared" si="838"/>
        <v>3378</v>
      </c>
      <c r="F632" s="24">
        <f t="shared" si="838"/>
        <v>0</v>
      </c>
      <c r="G632" s="24">
        <f t="shared" si="838"/>
        <v>0</v>
      </c>
      <c r="H632" s="25">
        <f t="shared" si="838"/>
        <v>0</v>
      </c>
      <c r="I632" s="3">
        <f t="shared" si="774"/>
        <v>3378</v>
      </c>
    </row>
    <row r="633" spans="1:9" x14ac:dyDescent="0.2">
      <c r="A633" s="20" t="s">
        <v>38</v>
      </c>
      <c r="B633" s="60" t="s">
        <v>39</v>
      </c>
      <c r="C633" s="21">
        <f t="shared" ref="C633:D633" si="839">C680</f>
        <v>605</v>
      </c>
      <c r="D633" s="21">
        <f t="shared" si="839"/>
        <v>0</v>
      </c>
      <c r="E633" s="21">
        <f t="shared" ref="E633:E635" si="840">C633+D633</f>
        <v>605</v>
      </c>
      <c r="F633" s="21">
        <f t="shared" ref="F633:H633" si="841">F680</f>
        <v>0</v>
      </c>
      <c r="G633" s="21">
        <f t="shared" si="841"/>
        <v>0</v>
      </c>
      <c r="H633" s="22">
        <f t="shared" si="841"/>
        <v>0</v>
      </c>
      <c r="I633" s="3">
        <f t="shared" si="774"/>
        <v>605</v>
      </c>
    </row>
    <row r="634" spans="1:9" x14ac:dyDescent="0.2">
      <c r="A634" s="20" t="s">
        <v>40</v>
      </c>
      <c r="B634" s="60" t="s">
        <v>41</v>
      </c>
      <c r="C634" s="21">
        <f t="shared" ref="C634:D634" si="842">C681</f>
        <v>3427</v>
      </c>
      <c r="D634" s="21">
        <f t="shared" si="842"/>
        <v>0</v>
      </c>
      <c r="E634" s="21">
        <f t="shared" si="840"/>
        <v>3427</v>
      </c>
      <c r="F634" s="21">
        <f t="shared" ref="F634:H634" si="843">F681</f>
        <v>0</v>
      </c>
      <c r="G634" s="21">
        <f t="shared" si="843"/>
        <v>0</v>
      </c>
      <c r="H634" s="22">
        <f t="shared" si="843"/>
        <v>0</v>
      </c>
      <c r="I634" s="3">
        <f t="shared" si="774"/>
        <v>3427</v>
      </c>
    </row>
    <row r="635" spans="1:9" x14ac:dyDescent="0.2">
      <c r="A635" s="20" t="s">
        <v>42</v>
      </c>
      <c r="B635" s="61" t="s">
        <v>43</v>
      </c>
      <c r="C635" s="21">
        <f t="shared" ref="C635:D635" si="844">C682</f>
        <v>0</v>
      </c>
      <c r="D635" s="21">
        <f t="shared" si="844"/>
        <v>0</v>
      </c>
      <c r="E635" s="21">
        <f t="shared" si="840"/>
        <v>0</v>
      </c>
      <c r="F635" s="21">
        <f t="shared" ref="F635:H635" si="845">F682</f>
        <v>612</v>
      </c>
      <c r="G635" s="21">
        <f t="shared" si="845"/>
        <v>612</v>
      </c>
      <c r="H635" s="22">
        <f t="shared" si="845"/>
        <v>612</v>
      </c>
      <c r="I635" s="3">
        <f t="shared" si="774"/>
        <v>1836</v>
      </c>
    </row>
    <row r="636" spans="1:9" hidden="1" x14ac:dyDescent="0.2">
      <c r="A636" s="31" t="s">
        <v>44</v>
      </c>
      <c r="B636" s="62" t="s">
        <v>45</v>
      </c>
      <c r="C636" s="24">
        <f>SUM(C640,C641,C642)</f>
        <v>0</v>
      </c>
      <c r="D636" s="24">
        <f t="shared" ref="D636:H636" si="846">SUM(D640,D641,D642)</f>
        <v>0</v>
      </c>
      <c r="E636" s="24">
        <f t="shared" si="846"/>
        <v>0</v>
      </c>
      <c r="F636" s="24">
        <f t="shared" si="846"/>
        <v>0</v>
      </c>
      <c r="G636" s="24">
        <f t="shared" si="846"/>
        <v>0</v>
      </c>
      <c r="H636" s="25">
        <f t="shared" si="846"/>
        <v>0</v>
      </c>
      <c r="I636" s="3">
        <f t="shared" si="774"/>
        <v>0</v>
      </c>
    </row>
    <row r="637" spans="1:9" hidden="1" x14ac:dyDescent="0.2">
      <c r="A637" s="82" t="s">
        <v>1</v>
      </c>
      <c r="B637" s="62"/>
      <c r="C637" s="24"/>
      <c r="D637" s="24"/>
      <c r="E637" s="24"/>
      <c r="F637" s="24"/>
      <c r="G637" s="24"/>
      <c r="H637" s="25"/>
      <c r="I637" s="3">
        <f t="shared" si="774"/>
        <v>0</v>
      </c>
    </row>
    <row r="638" spans="1:9" hidden="1" x14ac:dyDescent="0.2">
      <c r="A638" s="32" t="s">
        <v>36</v>
      </c>
      <c r="B638" s="59"/>
      <c r="C638" s="24">
        <f>C640+C641+C642-C639</f>
        <v>0</v>
      </c>
      <c r="D638" s="24">
        <f t="shared" ref="D638" si="847">D640+D641+D642-D639</f>
        <v>0</v>
      </c>
      <c r="E638" s="24">
        <f t="shared" ref="E638" si="848">E640+E641+E642-E639</f>
        <v>0</v>
      </c>
      <c r="F638" s="24">
        <f t="shared" ref="F638" si="849">F640+F641+F642-F639</f>
        <v>0</v>
      </c>
      <c r="G638" s="24">
        <f t="shared" ref="G638" si="850">G640+G641+G642-G639</f>
        <v>0</v>
      </c>
      <c r="H638" s="25">
        <f t="shared" ref="H638" si="851">H640+H641+H642-H639</f>
        <v>0</v>
      </c>
      <c r="I638" s="3">
        <f t="shared" si="774"/>
        <v>0</v>
      </c>
    </row>
    <row r="639" spans="1:9" hidden="1" x14ac:dyDescent="0.2">
      <c r="A639" s="32" t="s">
        <v>37</v>
      </c>
      <c r="B639" s="59"/>
      <c r="C639" s="24">
        <f t="shared" ref="C639:H639" si="852">C686</f>
        <v>0</v>
      </c>
      <c r="D639" s="24">
        <f t="shared" si="852"/>
        <v>0</v>
      </c>
      <c r="E639" s="24">
        <f t="shared" si="852"/>
        <v>0</v>
      </c>
      <c r="F639" s="24">
        <f t="shared" si="852"/>
        <v>0</v>
      </c>
      <c r="G639" s="24">
        <f t="shared" si="852"/>
        <v>0</v>
      </c>
      <c r="H639" s="25">
        <f t="shared" si="852"/>
        <v>0</v>
      </c>
      <c r="I639" s="3">
        <f t="shared" si="774"/>
        <v>0</v>
      </c>
    </row>
    <row r="640" spans="1:9" hidden="1" x14ac:dyDescent="0.2">
      <c r="A640" s="20" t="s">
        <v>38</v>
      </c>
      <c r="B640" s="61" t="s">
        <v>46</v>
      </c>
      <c r="C640" s="21">
        <f t="shared" ref="C640:D640" si="853">C687</f>
        <v>0</v>
      </c>
      <c r="D640" s="21">
        <f t="shared" si="853"/>
        <v>0</v>
      </c>
      <c r="E640" s="21">
        <f t="shared" ref="E640:E642" si="854">C640+D640</f>
        <v>0</v>
      </c>
      <c r="F640" s="21">
        <f t="shared" ref="F640:H640" si="855">F687</f>
        <v>0</v>
      </c>
      <c r="G640" s="21">
        <f t="shared" si="855"/>
        <v>0</v>
      </c>
      <c r="H640" s="22">
        <f t="shared" si="855"/>
        <v>0</v>
      </c>
      <c r="I640" s="3">
        <f t="shared" si="774"/>
        <v>0</v>
      </c>
    </row>
    <row r="641" spans="1:9" hidden="1" x14ac:dyDescent="0.2">
      <c r="A641" s="20" t="s">
        <v>40</v>
      </c>
      <c r="B641" s="61" t="s">
        <v>47</v>
      </c>
      <c r="C641" s="21">
        <f t="shared" ref="C641:D641" si="856">C688</f>
        <v>0</v>
      </c>
      <c r="D641" s="21">
        <f t="shared" si="856"/>
        <v>0</v>
      </c>
      <c r="E641" s="21">
        <f t="shared" si="854"/>
        <v>0</v>
      </c>
      <c r="F641" s="21">
        <f t="shared" ref="F641:H641" si="857">F688</f>
        <v>0</v>
      </c>
      <c r="G641" s="21">
        <f t="shared" si="857"/>
        <v>0</v>
      </c>
      <c r="H641" s="22">
        <f t="shared" si="857"/>
        <v>0</v>
      </c>
      <c r="I641" s="3">
        <f t="shared" si="774"/>
        <v>0</v>
      </c>
    </row>
    <row r="642" spans="1:9" hidden="1" x14ac:dyDescent="0.2">
      <c r="A642" s="20" t="s">
        <v>42</v>
      </c>
      <c r="B642" s="61" t="s">
        <v>48</v>
      </c>
      <c r="C642" s="21">
        <f t="shared" ref="C642:D642" si="858">C689</f>
        <v>0</v>
      </c>
      <c r="D642" s="21">
        <f t="shared" si="858"/>
        <v>0</v>
      </c>
      <c r="E642" s="21">
        <f t="shared" si="854"/>
        <v>0</v>
      </c>
      <c r="F642" s="21">
        <f t="shared" ref="F642:H642" si="859">F689</f>
        <v>0</v>
      </c>
      <c r="G642" s="21">
        <f t="shared" si="859"/>
        <v>0</v>
      </c>
      <c r="H642" s="22">
        <f t="shared" si="859"/>
        <v>0</v>
      </c>
      <c r="I642" s="3">
        <f t="shared" si="774"/>
        <v>0</v>
      </c>
    </row>
    <row r="643" spans="1:9" hidden="1" x14ac:dyDescent="0.2">
      <c r="A643" s="31" t="s">
        <v>49</v>
      </c>
      <c r="B643" s="63" t="s">
        <v>50</v>
      </c>
      <c r="C643" s="24">
        <f>SUM(C647,C648,C649)</f>
        <v>0</v>
      </c>
      <c r="D643" s="24">
        <f t="shared" ref="D643:H643" si="860">SUM(D647,D648,D649)</f>
        <v>0</v>
      </c>
      <c r="E643" s="24">
        <f t="shared" si="860"/>
        <v>0</v>
      </c>
      <c r="F643" s="24">
        <f t="shared" si="860"/>
        <v>0</v>
      </c>
      <c r="G643" s="24">
        <f t="shared" si="860"/>
        <v>0</v>
      </c>
      <c r="H643" s="25">
        <f t="shared" si="860"/>
        <v>0</v>
      </c>
      <c r="I643" s="3">
        <f t="shared" si="774"/>
        <v>0</v>
      </c>
    </row>
    <row r="644" spans="1:9" hidden="1" x14ac:dyDescent="0.2">
      <c r="A644" s="82" t="s">
        <v>1</v>
      </c>
      <c r="B644" s="63"/>
      <c r="C644" s="24"/>
      <c r="D644" s="24"/>
      <c r="E644" s="24"/>
      <c r="F644" s="24"/>
      <c r="G644" s="24"/>
      <c r="H644" s="25"/>
      <c r="I644" s="3">
        <f t="shared" si="774"/>
        <v>0</v>
      </c>
    </row>
    <row r="645" spans="1:9" hidden="1" x14ac:dyDescent="0.2">
      <c r="A645" s="32" t="s">
        <v>36</v>
      </c>
      <c r="B645" s="59"/>
      <c r="C645" s="24">
        <f>C647+C648+C649-C646</f>
        <v>0</v>
      </c>
      <c r="D645" s="24">
        <f t="shared" ref="D645" si="861">D647+D648+D649-D646</f>
        <v>0</v>
      </c>
      <c r="E645" s="24">
        <f t="shared" ref="E645" si="862">E647+E648+E649-E646</f>
        <v>0</v>
      </c>
      <c r="F645" s="24">
        <f t="shared" ref="F645" si="863">F647+F648+F649-F646</f>
        <v>0</v>
      </c>
      <c r="G645" s="24">
        <f t="shared" ref="G645" si="864">G647+G648+G649-G646</f>
        <v>0</v>
      </c>
      <c r="H645" s="25">
        <f t="shared" ref="H645" si="865">H647+H648+H649-H646</f>
        <v>0</v>
      </c>
      <c r="I645" s="3">
        <f t="shared" si="774"/>
        <v>0</v>
      </c>
    </row>
    <row r="646" spans="1:9" hidden="1" x14ac:dyDescent="0.2">
      <c r="A646" s="32" t="s">
        <v>37</v>
      </c>
      <c r="B646" s="59"/>
      <c r="C646" s="24">
        <f t="shared" ref="C646:H646" si="866">C693</f>
        <v>0</v>
      </c>
      <c r="D646" s="24">
        <f t="shared" si="866"/>
        <v>0</v>
      </c>
      <c r="E646" s="24">
        <f t="shared" si="866"/>
        <v>0</v>
      </c>
      <c r="F646" s="24">
        <f t="shared" si="866"/>
        <v>0</v>
      </c>
      <c r="G646" s="24">
        <f t="shared" si="866"/>
        <v>0</v>
      </c>
      <c r="H646" s="25">
        <f t="shared" si="866"/>
        <v>0</v>
      </c>
      <c r="I646" s="3">
        <f t="shared" si="774"/>
        <v>0</v>
      </c>
    </row>
    <row r="647" spans="1:9" hidden="1" x14ac:dyDescent="0.2">
      <c r="A647" s="20" t="s">
        <v>38</v>
      </c>
      <c r="B647" s="61" t="s">
        <v>51</v>
      </c>
      <c r="C647" s="21">
        <f t="shared" ref="C647:D647" si="867">C694</f>
        <v>0</v>
      </c>
      <c r="D647" s="21">
        <f t="shared" si="867"/>
        <v>0</v>
      </c>
      <c r="E647" s="21">
        <f t="shared" ref="E647:E649" si="868">C647+D647</f>
        <v>0</v>
      </c>
      <c r="F647" s="21">
        <f t="shared" ref="F647:H647" si="869">F694</f>
        <v>0</v>
      </c>
      <c r="G647" s="21">
        <f t="shared" si="869"/>
        <v>0</v>
      </c>
      <c r="H647" s="22">
        <f t="shared" si="869"/>
        <v>0</v>
      </c>
      <c r="I647" s="3">
        <f t="shared" si="774"/>
        <v>0</v>
      </c>
    </row>
    <row r="648" spans="1:9" hidden="1" x14ac:dyDescent="0.2">
      <c r="A648" s="20" t="s">
        <v>40</v>
      </c>
      <c r="B648" s="61" t="s">
        <v>52</v>
      </c>
      <c r="C648" s="21">
        <f t="shared" ref="C648:D648" si="870">C695</f>
        <v>0</v>
      </c>
      <c r="D648" s="21">
        <f t="shared" si="870"/>
        <v>0</v>
      </c>
      <c r="E648" s="21">
        <f t="shared" si="868"/>
        <v>0</v>
      </c>
      <c r="F648" s="21">
        <f t="shared" ref="F648:H648" si="871">F695</f>
        <v>0</v>
      </c>
      <c r="G648" s="21">
        <f t="shared" si="871"/>
        <v>0</v>
      </c>
      <c r="H648" s="22">
        <f t="shared" si="871"/>
        <v>0</v>
      </c>
      <c r="I648" s="3">
        <f t="shared" si="774"/>
        <v>0</v>
      </c>
    </row>
    <row r="649" spans="1:9" hidden="1" x14ac:dyDescent="0.2">
      <c r="A649" s="20" t="s">
        <v>42</v>
      </c>
      <c r="B649" s="61" t="s">
        <v>53</v>
      </c>
      <c r="C649" s="21">
        <f t="shared" ref="C649:D649" si="872">C696</f>
        <v>0</v>
      </c>
      <c r="D649" s="21">
        <f t="shared" si="872"/>
        <v>0</v>
      </c>
      <c r="E649" s="21">
        <f t="shared" si="868"/>
        <v>0</v>
      </c>
      <c r="F649" s="21">
        <f t="shared" ref="F649:H649" si="873">F696</f>
        <v>0</v>
      </c>
      <c r="G649" s="21">
        <f t="shared" si="873"/>
        <v>0</v>
      </c>
      <c r="H649" s="22">
        <f t="shared" si="873"/>
        <v>0</v>
      </c>
      <c r="I649" s="3">
        <f t="shared" si="774"/>
        <v>0</v>
      </c>
    </row>
    <row r="650" spans="1:9" hidden="1" x14ac:dyDescent="0.2">
      <c r="A650" s="83"/>
      <c r="B650" s="95"/>
      <c r="C650" s="21"/>
      <c r="D650" s="21"/>
      <c r="E650" s="21"/>
      <c r="F650" s="21"/>
      <c r="G650" s="21"/>
      <c r="H650" s="22"/>
      <c r="I650" s="3">
        <f t="shared" si="774"/>
        <v>0</v>
      </c>
    </row>
    <row r="651" spans="1:9" hidden="1" x14ac:dyDescent="0.2">
      <c r="A651" s="26" t="s">
        <v>54</v>
      </c>
      <c r="B651" s="63" t="s">
        <v>55</v>
      </c>
      <c r="C651" s="24">
        <f t="shared" ref="C651:D651" si="874">C698</f>
        <v>0</v>
      </c>
      <c r="D651" s="24">
        <f t="shared" si="874"/>
        <v>0</v>
      </c>
      <c r="E651" s="24">
        <f>C651+D651</f>
        <v>0</v>
      </c>
      <c r="F651" s="24">
        <f t="shared" ref="F651:H651" si="875">F698</f>
        <v>0</v>
      </c>
      <c r="G651" s="24">
        <f t="shared" si="875"/>
        <v>0</v>
      </c>
      <c r="H651" s="25">
        <f t="shared" si="875"/>
        <v>0</v>
      </c>
      <c r="I651" s="3">
        <f t="shared" si="774"/>
        <v>0</v>
      </c>
    </row>
    <row r="652" spans="1:9" hidden="1" x14ac:dyDescent="0.2">
      <c r="A652" s="81"/>
      <c r="B652" s="95"/>
      <c r="C652" s="21"/>
      <c r="D652" s="21"/>
      <c r="E652" s="21"/>
      <c r="F652" s="21"/>
      <c r="G652" s="21"/>
      <c r="H652" s="22"/>
      <c r="I652" s="3">
        <f t="shared" si="774"/>
        <v>0</v>
      </c>
    </row>
    <row r="653" spans="1:9" s="6" customFormat="1" ht="25.5" x14ac:dyDescent="0.2">
      <c r="A653" s="77" t="s">
        <v>71</v>
      </c>
      <c r="B653" s="78"/>
      <c r="C653" s="79">
        <f>C654</f>
        <v>4034</v>
      </c>
      <c r="D653" s="79">
        <f t="shared" ref="D653:H653" si="876">D654</f>
        <v>0</v>
      </c>
      <c r="E653" s="79">
        <f t="shared" si="876"/>
        <v>4034</v>
      </c>
      <c r="F653" s="79">
        <f t="shared" si="876"/>
        <v>612</v>
      </c>
      <c r="G653" s="79">
        <f t="shared" si="876"/>
        <v>612</v>
      </c>
      <c r="H653" s="80">
        <f t="shared" si="876"/>
        <v>612</v>
      </c>
      <c r="I653" s="19">
        <f t="shared" si="774"/>
        <v>5870</v>
      </c>
    </row>
    <row r="654" spans="1:9" s="40" customFormat="1" x14ac:dyDescent="0.2">
      <c r="A654" s="36" t="s">
        <v>61</v>
      </c>
      <c r="B654" s="65"/>
      <c r="C654" s="37">
        <f t="shared" ref="C654:H654" si="877">SUM(C655,C656,C657,C658)</f>
        <v>4034</v>
      </c>
      <c r="D654" s="37">
        <f t="shared" si="877"/>
        <v>0</v>
      </c>
      <c r="E654" s="37">
        <f t="shared" si="877"/>
        <v>4034</v>
      </c>
      <c r="F654" s="37">
        <f t="shared" si="877"/>
        <v>612</v>
      </c>
      <c r="G654" s="37">
        <f t="shared" si="877"/>
        <v>612</v>
      </c>
      <c r="H654" s="38">
        <f t="shared" si="877"/>
        <v>612</v>
      </c>
      <c r="I654" s="39">
        <f t="shared" ref="I654:I717" si="878">SUM(E654:H654)</f>
        <v>5870</v>
      </c>
    </row>
    <row r="655" spans="1:9" x14ac:dyDescent="0.2">
      <c r="A655" s="20" t="s">
        <v>6</v>
      </c>
      <c r="B655" s="48"/>
      <c r="C655" s="21">
        <f>4034-ROUND(0.85*1552,)</f>
        <v>2715</v>
      </c>
      <c r="D655" s="21"/>
      <c r="E655" s="21">
        <f>SUM(C655,D655)</f>
        <v>2715</v>
      </c>
      <c r="F655" s="21">
        <v>612</v>
      </c>
      <c r="G655" s="21">
        <v>612</v>
      </c>
      <c r="H655" s="22">
        <v>612</v>
      </c>
      <c r="I655" s="3">
        <f t="shared" si="878"/>
        <v>4551</v>
      </c>
    </row>
    <row r="656" spans="1:9" hidden="1" x14ac:dyDescent="0.2">
      <c r="A656" s="20" t="s">
        <v>7</v>
      </c>
      <c r="B656" s="94"/>
      <c r="C656" s="21"/>
      <c r="D656" s="21"/>
      <c r="E656" s="21">
        <f t="shared" ref="E656:E657" si="879">SUM(C656,D656)</f>
        <v>0</v>
      </c>
      <c r="F656" s="21"/>
      <c r="G656" s="21"/>
      <c r="H656" s="22"/>
      <c r="I656" s="3">
        <f t="shared" si="878"/>
        <v>0</v>
      </c>
    </row>
    <row r="657" spans="1:9" ht="38.25" hidden="1" x14ac:dyDescent="0.2">
      <c r="A657" s="20" t="s">
        <v>8</v>
      </c>
      <c r="B657" s="48">
        <v>420269</v>
      </c>
      <c r="C657" s="21"/>
      <c r="D657" s="21"/>
      <c r="E657" s="21">
        <f t="shared" si="879"/>
        <v>0</v>
      </c>
      <c r="F657" s="21"/>
      <c r="G657" s="21"/>
      <c r="H657" s="22"/>
      <c r="I657" s="3">
        <f t="shared" si="878"/>
        <v>0</v>
      </c>
    </row>
    <row r="658" spans="1:9" ht="25.5" x14ac:dyDescent="0.2">
      <c r="A658" s="23" t="s">
        <v>9</v>
      </c>
      <c r="B658" s="49" t="s">
        <v>10</v>
      </c>
      <c r="C658" s="24">
        <f>SUM(C659,C663,C667)</f>
        <v>1319</v>
      </c>
      <c r="D658" s="24">
        <f t="shared" ref="D658" si="880">SUM(D659,D663,D667)</f>
        <v>0</v>
      </c>
      <c r="E658" s="24">
        <f t="shared" ref="E658" si="881">SUM(E659,E663,E667)</f>
        <v>1319</v>
      </c>
      <c r="F658" s="24">
        <f t="shared" ref="F658" si="882">SUM(F659,F663,F667)</f>
        <v>0</v>
      </c>
      <c r="G658" s="24">
        <f t="shared" ref="G658" si="883">SUM(G659,G663,G667)</f>
        <v>0</v>
      </c>
      <c r="H658" s="25">
        <f t="shared" ref="H658" si="884">SUM(H659,H663,H667)</f>
        <v>0</v>
      </c>
      <c r="I658" s="3">
        <f t="shared" si="878"/>
        <v>1319</v>
      </c>
    </row>
    <row r="659" spans="1:9" x14ac:dyDescent="0.2">
      <c r="A659" s="26" t="s">
        <v>11</v>
      </c>
      <c r="B659" s="50" t="s">
        <v>12</v>
      </c>
      <c r="C659" s="24">
        <f>SUM(C660:C662)</f>
        <v>1319</v>
      </c>
      <c r="D659" s="24">
        <f t="shared" ref="D659" si="885">SUM(D660:D662)</f>
        <v>0</v>
      </c>
      <c r="E659" s="24">
        <f t="shared" ref="E659" si="886">SUM(E660:E662)</f>
        <v>1319</v>
      </c>
      <c r="F659" s="24">
        <f t="shared" ref="F659" si="887">SUM(F660:F662)</f>
        <v>0</v>
      </c>
      <c r="G659" s="24">
        <f t="shared" ref="G659" si="888">SUM(G660:G662)</f>
        <v>0</v>
      </c>
      <c r="H659" s="25">
        <f t="shared" ref="H659" si="889">SUM(H660:H662)</f>
        <v>0</v>
      </c>
      <c r="I659" s="3">
        <f t="shared" si="878"/>
        <v>1319</v>
      </c>
    </row>
    <row r="660" spans="1:9" x14ac:dyDescent="0.2">
      <c r="A660" s="27" t="s">
        <v>13</v>
      </c>
      <c r="B660" s="51" t="s">
        <v>14</v>
      </c>
      <c r="C660" s="21">
        <f>ROUND(0.85*1552,)</f>
        <v>1319</v>
      </c>
      <c r="D660" s="21"/>
      <c r="E660" s="21">
        <f t="shared" ref="E660:E662" si="890">SUM(C660,D660)</f>
        <v>1319</v>
      </c>
      <c r="F660" s="21"/>
      <c r="G660" s="21"/>
      <c r="H660" s="22"/>
      <c r="I660" s="3">
        <f t="shared" si="878"/>
        <v>1319</v>
      </c>
    </row>
    <row r="661" spans="1:9" hidden="1" x14ac:dyDescent="0.2">
      <c r="A661" s="27" t="s">
        <v>15</v>
      </c>
      <c r="B661" s="52" t="s">
        <v>16</v>
      </c>
      <c r="C661" s="21"/>
      <c r="D661" s="21"/>
      <c r="E661" s="21">
        <f t="shared" si="890"/>
        <v>0</v>
      </c>
      <c r="F661" s="21"/>
      <c r="G661" s="21"/>
      <c r="H661" s="22"/>
      <c r="I661" s="3">
        <f t="shared" si="878"/>
        <v>0</v>
      </c>
    </row>
    <row r="662" spans="1:9" hidden="1" x14ac:dyDescent="0.2">
      <c r="A662" s="27" t="s">
        <v>17</v>
      </c>
      <c r="B662" s="52" t="s">
        <v>18</v>
      </c>
      <c r="C662" s="21"/>
      <c r="D662" s="21"/>
      <c r="E662" s="21">
        <f t="shared" si="890"/>
        <v>0</v>
      </c>
      <c r="F662" s="21"/>
      <c r="G662" s="21"/>
      <c r="H662" s="22"/>
      <c r="I662" s="3">
        <f t="shared" si="878"/>
        <v>0</v>
      </c>
    </row>
    <row r="663" spans="1:9" hidden="1" x14ac:dyDescent="0.2">
      <c r="A663" s="26" t="s">
        <v>19</v>
      </c>
      <c r="B663" s="53" t="s">
        <v>20</v>
      </c>
      <c r="C663" s="24">
        <f>SUM(C664:C666)</f>
        <v>0</v>
      </c>
      <c r="D663" s="24">
        <f t="shared" ref="D663" si="891">SUM(D664:D666)</f>
        <v>0</v>
      </c>
      <c r="E663" s="24">
        <f t="shared" ref="E663" si="892">SUM(E664:E666)</f>
        <v>0</v>
      </c>
      <c r="F663" s="24">
        <f t="shared" ref="F663" si="893">SUM(F664:F666)</f>
        <v>0</v>
      </c>
      <c r="G663" s="24">
        <f t="shared" ref="G663" si="894">SUM(G664:G666)</f>
        <v>0</v>
      </c>
      <c r="H663" s="25">
        <f t="shared" ref="H663" si="895">SUM(H664:H666)</f>
        <v>0</v>
      </c>
      <c r="I663" s="3">
        <f t="shared" si="878"/>
        <v>0</v>
      </c>
    </row>
    <row r="664" spans="1:9" hidden="1" x14ac:dyDescent="0.2">
      <c r="A664" s="27" t="s">
        <v>13</v>
      </c>
      <c r="B664" s="52" t="s">
        <v>21</v>
      </c>
      <c r="C664" s="21"/>
      <c r="D664" s="21"/>
      <c r="E664" s="21">
        <f t="shared" ref="E664:E666" si="896">SUM(C664,D664)</f>
        <v>0</v>
      </c>
      <c r="F664" s="21"/>
      <c r="G664" s="21"/>
      <c r="H664" s="22"/>
      <c r="I664" s="3">
        <f t="shared" si="878"/>
        <v>0</v>
      </c>
    </row>
    <row r="665" spans="1:9" hidden="1" x14ac:dyDescent="0.2">
      <c r="A665" s="27" t="s">
        <v>15</v>
      </c>
      <c r="B665" s="52" t="s">
        <v>22</v>
      </c>
      <c r="C665" s="21"/>
      <c r="D665" s="21"/>
      <c r="E665" s="21">
        <f t="shared" si="896"/>
        <v>0</v>
      </c>
      <c r="F665" s="21"/>
      <c r="G665" s="21"/>
      <c r="H665" s="22"/>
      <c r="I665" s="3">
        <f t="shared" si="878"/>
        <v>0</v>
      </c>
    </row>
    <row r="666" spans="1:9" hidden="1" x14ac:dyDescent="0.2">
      <c r="A666" s="27" t="s">
        <v>17</v>
      </c>
      <c r="B666" s="52" t="s">
        <v>23</v>
      </c>
      <c r="C666" s="21"/>
      <c r="D666" s="21"/>
      <c r="E666" s="21">
        <f t="shared" si="896"/>
        <v>0</v>
      </c>
      <c r="F666" s="21"/>
      <c r="G666" s="21"/>
      <c r="H666" s="22"/>
      <c r="I666" s="3">
        <f t="shared" si="878"/>
        <v>0</v>
      </c>
    </row>
    <row r="667" spans="1:9" hidden="1" x14ac:dyDescent="0.2">
      <c r="A667" s="26" t="s">
        <v>24</v>
      </c>
      <c r="B667" s="53" t="s">
        <v>25</v>
      </c>
      <c r="C667" s="24">
        <f>SUM(C668:C670)</f>
        <v>0</v>
      </c>
      <c r="D667" s="24">
        <f t="shared" ref="D667" si="897">SUM(D668:D670)</f>
        <v>0</v>
      </c>
      <c r="E667" s="24">
        <f t="shared" ref="E667" si="898">SUM(E668:E670)</f>
        <v>0</v>
      </c>
      <c r="F667" s="24">
        <f t="shared" ref="F667" si="899">SUM(F668:F670)</f>
        <v>0</v>
      </c>
      <c r="G667" s="24">
        <f t="shared" ref="G667" si="900">SUM(G668:G670)</f>
        <v>0</v>
      </c>
      <c r="H667" s="25">
        <f t="shared" ref="H667" si="901">SUM(H668:H670)</f>
        <v>0</v>
      </c>
      <c r="I667" s="3">
        <f t="shared" si="878"/>
        <v>0</v>
      </c>
    </row>
    <row r="668" spans="1:9" hidden="1" x14ac:dyDescent="0.2">
      <c r="A668" s="27" t="s">
        <v>13</v>
      </c>
      <c r="B668" s="52" t="s">
        <v>26</v>
      </c>
      <c r="C668" s="21"/>
      <c r="D668" s="21"/>
      <c r="E668" s="21">
        <f t="shared" ref="E668:E670" si="902">SUM(C668,D668)</f>
        <v>0</v>
      </c>
      <c r="F668" s="21"/>
      <c r="G668" s="21"/>
      <c r="H668" s="22"/>
      <c r="I668" s="3">
        <f t="shared" si="878"/>
        <v>0</v>
      </c>
    </row>
    <row r="669" spans="1:9" hidden="1" x14ac:dyDescent="0.2">
      <c r="A669" s="27" t="s">
        <v>15</v>
      </c>
      <c r="B669" s="52" t="s">
        <v>27</v>
      </c>
      <c r="C669" s="21"/>
      <c r="D669" s="21"/>
      <c r="E669" s="21">
        <f t="shared" si="902"/>
        <v>0</v>
      </c>
      <c r="F669" s="21"/>
      <c r="G669" s="21"/>
      <c r="H669" s="22"/>
      <c r="I669" s="3">
        <f t="shared" si="878"/>
        <v>0</v>
      </c>
    </row>
    <row r="670" spans="1:9" hidden="1" x14ac:dyDescent="0.2">
      <c r="A670" s="27" t="s">
        <v>17</v>
      </c>
      <c r="B670" s="52" t="s">
        <v>28</v>
      </c>
      <c r="C670" s="21"/>
      <c r="D670" s="21"/>
      <c r="E670" s="21">
        <f t="shared" si="902"/>
        <v>0</v>
      </c>
      <c r="F670" s="21"/>
      <c r="G670" s="21"/>
      <c r="H670" s="22"/>
      <c r="I670" s="3">
        <f t="shared" si="878"/>
        <v>0</v>
      </c>
    </row>
    <row r="671" spans="1:9" s="40" customFormat="1" x14ac:dyDescent="0.2">
      <c r="A671" s="36" t="s">
        <v>80</v>
      </c>
      <c r="B671" s="65"/>
      <c r="C671" s="37">
        <f>SUM(C672,C675,C698)</f>
        <v>4034</v>
      </c>
      <c r="D671" s="37">
        <f t="shared" ref="D671" si="903">SUM(D672,D675,D698)</f>
        <v>0</v>
      </c>
      <c r="E671" s="37">
        <f t="shared" ref="E671" si="904">SUM(E672,E675,E698)</f>
        <v>4034</v>
      </c>
      <c r="F671" s="37">
        <f t="shared" ref="F671" si="905">SUM(F672,F675,F698)</f>
        <v>612</v>
      </c>
      <c r="G671" s="37">
        <f t="shared" ref="G671" si="906">SUM(G672,G675,G698)</f>
        <v>612</v>
      </c>
      <c r="H671" s="38">
        <f t="shared" ref="H671" si="907">SUM(H672,H675,H698)</f>
        <v>612</v>
      </c>
      <c r="I671" s="39">
        <f t="shared" si="878"/>
        <v>5870</v>
      </c>
    </row>
    <row r="672" spans="1:9" x14ac:dyDescent="0.2">
      <c r="A672" s="31" t="s">
        <v>30</v>
      </c>
      <c r="B672" s="55">
        <v>20</v>
      </c>
      <c r="C672" s="24">
        <f>SUM(C673)</f>
        <v>2</v>
      </c>
      <c r="D672" s="24">
        <f t="shared" ref="D672" si="908">SUM(D673)</f>
        <v>0</v>
      </c>
      <c r="E672" s="24">
        <f t="shared" ref="E672" si="909">SUM(E673)</f>
        <v>2</v>
      </c>
      <c r="F672" s="24">
        <f t="shared" ref="F672" si="910">SUM(F673)</f>
        <v>0</v>
      </c>
      <c r="G672" s="24">
        <f t="shared" ref="G672" si="911">SUM(G673)</f>
        <v>0</v>
      </c>
      <c r="H672" s="25">
        <f t="shared" ref="H672" si="912">SUM(H673)</f>
        <v>0</v>
      </c>
      <c r="I672" s="3">
        <f t="shared" si="878"/>
        <v>2</v>
      </c>
    </row>
    <row r="673" spans="1:11" x14ac:dyDescent="0.2">
      <c r="A673" s="27" t="s">
        <v>31</v>
      </c>
      <c r="B673" s="56" t="s">
        <v>32</v>
      </c>
      <c r="C673" s="21">
        <v>2</v>
      </c>
      <c r="D673" s="21"/>
      <c r="E673" s="21">
        <f>C673+D673</f>
        <v>2</v>
      </c>
      <c r="F673" s="21"/>
      <c r="G673" s="21"/>
      <c r="H673" s="22"/>
      <c r="I673" s="3">
        <f t="shared" si="878"/>
        <v>2</v>
      </c>
    </row>
    <row r="674" spans="1:11" hidden="1" x14ac:dyDescent="0.2">
      <c r="A674" s="27"/>
      <c r="B674" s="51"/>
      <c r="C674" s="21"/>
      <c r="D674" s="21"/>
      <c r="E674" s="21"/>
      <c r="F674" s="21"/>
      <c r="G674" s="21"/>
      <c r="H674" s="22"/>
      <c r="I674" s="3">
        <f t="shared" si="878"/>
        <v>0</v>
      </c>
    </row>
    <row r="675" spans="1:11" ht="25.5" x14ac:dyDescent="0.2">
      <c r="A675" s="31" t="s">
        <v>33</v>
      </c>
      <c r="B675" s="57">
        <v>58</v>
      </c>
      <c r="C675" s="24">
        <f>SUM(C676,C683,C690)</f>
        <v>4032</v>
      </c>
      <c r="D675" s="24">
        <f t="shared" ref="D675" si="913">SUM(D676,D683,D690)</f>
        <v>0</v>
      </c>
      <c r="E675" s="24">
        <f t="shared" ref="E675" si="914">SUM(E676,E683,E690)</f>
        <v>4032</v>
      </c>
      <c r="F675" s="24">
        <f t="shared" ref="F675" si="915">SUM(F676,F683,F690)</f>
        <v>612</v>
      </c>
      <c r="G675" s="24">
        <f t="shared" ref="G675" si="916">SUM(G676,G683,G690)</f>
        <v>612</v>
      </c>
      <c r="H675" s="25">
        <f t="shared" ref="H675" si="917">SUM(H676,H683,H690)</f>
        <v>612</v>
      </c>
      <c r="I675" s="3">
        <f t="shared" si="878"/>
        <v>5868</v>
      </c>
    </row>
    <row r="676" spans="1:11" x14ac:dyDescent="0.2">
      <c r="A676" s="31" t="s">
        <v>34</v>
      </c>
      <c r="B676" s="58" t="s">
        <v>35</v>
      </c>
      <c r="C676" s="24">
        <f>SUM(C680,C681,C682)</f>
        <v>4032</v>
      </c>
      <c r="D676" s="24">
        <f t="shared" ref="D676:H676" si="918">SUM(D680,D681,D682)</f>
        <v>0</v>
      </c>
      <c r="E676" s="24">
        <f t="shared" si="918"/>
        <v>4032</v>
      </c>
      <c r="F676" s="24">
        <f t="shared" si="918"/>
        <v>612</v>
      </c>
      <c r="G676" s="24">
        <f t="shared" si="918"/>
        <v>612</v>
      </c>
      <c r="H676" s="25">
        <f t="shared" si="918"/>
        <v>612</v>
      </c>
      <c r="I676" s="3">
        <f t="shared" si="878"/>
        <v>5868</v>
      </c>
    </row>
    <row r="677" spans="1:11" hidden="1" x14ac:dyDescent="0.2">
      <c r="A677" s="32" t="s">
        <v>1</v>
      </c>
      <c r="B677" s="59"/>
      <c r="C677" s="24"/>
      <c r="D677" s="24"/>
      <c r="E677" s="24"/>
      <c r="F677" s="24"/>
      <c r="G677" s="24"/>
      <c r="H677" s="25"/>
      <c r="I677" s="3">
        <f t="shared" si="878"/>
        <v>0</v>
      </c>
    </row>
    <row r="678" spans="1:11" x14ac:dyDescent="0.2">
      <c r="A678" s="32" t="s">
        <v>36</v>
      </c>
      <c r="B678" s="59"/>
      <c r="C678" s="24">
        <f>C680+C681+C682-C679</f>
        <v>654</v>
      </c>
      <c r="D678" s="24">
        <f t="shared" ref="D678" si="919">D680+D681+D682-D679</f>
        <v>0</v>
      </c>
      <c r="E678" s="24">
        <f t="shared" ref="E678" si="920">E680+E681+E682-E679</f>
        <v>654</v>
      </c>
      <c r="F678" s="24">
        <f t="shared" ref="F678" si="921">F680+F681+F682-F679</f>
        <v>612</v>
      </c>
      <c r="G678" s="24">
        <f t="shared" ref="G678" si="922">G680+G681+G682-G679</f>
        <v>612</v>
      </c>
      <c r="H678" s="25">
        <f t="shared" ref="H678" si="923">H680+H681+H682-H679</f>
        <v>612</v>
      </c>
      <c r="I678" s="3">
        <f t="shared" si="878"/>
        <v>2490</v>
      </c>
    </row>
    <row r="679" spans="1:11" x14ac:dyDescent="0.2">
      <c r="A679" s="32" t="s">
        <v>37</v>
      </c>
      <c r="B679" s="59"/>
      <c r="C679" s="24">
        <v>3378</v>
      </c>
      <c r="D679" s="24"/>
      <c r="E679" s="24">
        <f t="shared" ref="E679" si="924">C679+D679</f>
        <v>3378</v>
      </c>
      <c r="F679" s="24"/>
      <c r="G679" s="24"/>
      <c r="H679" s="25"/>
      <c r="I679" s="3">
        <f t="shared" si="878"/>
        <v>3378</v>
      </c>
    </row>
    <row r="680" spans="1:11" x14ac:dyDescent="0.2">
      <c r="A680" s="20" t="s">
        <v>38</v>
      </c>
      <c r="B680" s="60" t="s">
        <v>39</v>
      </c>
      <c r="C680" s="21">
        <f>ROUND(4032*(J680+K680),)</f>
        <v>605</v>
      </c>
      <c r="D680" s="21"/>
      <c r="E680" s="21">
        <f t="shared" ref="E680:E682" si="925">C680+D680</f>
        <v>605</v>
      </c>
      <c r="F680" s="21"/>
      <c r="G680" s="21"/>
      <c r="H680" s="22"/>
      <c r="I680" s="3">
        <f t="shared" si="878"/>
        <v>605</v>
      </c>
      <c r="J680" s="2">
        <v>0.02</v>
      </c>
      <c r="K680" s="2">
        <v>0.13</v>
      </c>
    </row>
    <row r="681" spans="1:11" x14ac:dyDescent="0.2">
      <c r="A681" s="20" t="s">
        <v>40</v>
      </c>
      <c r="B681" s="60" t="s">
        <v>41</v>
      </c>
      <c r="C681" s="21">
        <f>ROUND(4032*(J681+K681),)</f>
        <v>3427</v>
      </c>
      <c r="D681" s="21"/>
      <c r="E681" s="21">
        <f t="shared" si="925"/>
        <v>3427</v>
      </c>
      <c r="F681" s="21"/>
      <c r="G681" s="21"/>
      <c r="H681" s="22"/>
      <c r="I681" s="3">
        <f t="shared" si="878"/>
        <v>3427</v>
      </c>
      <c r="J681" s="2">
        <v>0.85</v>
      </c>
    </row>
    <row r="682" spans="1:11" x14ac:dyDescent="0.2">
      <c r="A682" s="20" t="s">
        <v>42</v>
      </c>
      <c r="B682" s="61" t="s">
        <v>43</v>
      </c>
      <c r="C682" s="21"/>
      <c r="D682" s="21"/>
      <c r="E682" s="21">
        <f t="shared" si="925"/>
        <v>0</v>
      </c>
      <c r="F682" s="21">
        <v>612</v>
      </c>
      <c r="G682" s="21">
        <v>612</v>
      </c>
      <c r="H682" s="22">
        <v>612</v>
      </c>
      <c r="I682" s="3">
        <f t="shared" si="878"/>
        <v>1836</v>
      </c>
    </row>
    <row r="683" spans="1:11" hidden="1" x14ac:dyDescent="0.2">
      <c r="A683" s="31" t="s">
        <v>44</v>
      </c>
      <c r="B683" s="62" t="s">
        <v>45</v>
      </c>
      <c r="C683" s="24">
        <f>SUM(C687,C688,C689)</f>
        <v>0</v>
      </c>
      <c r="D683" s="24">
        <f t="shared" ref="D683:H683" si="926">SUM(D687,D688,D689)</f>
        <v>0</v>
      </c>
      <c r="E683" s="24">
        <f t="shared" si="926"/>
        <v>0</v>
      </c>
      <c r="F683" s="24">
        <f t="shared" si="926"/>
        <v>0</v>
      </c>
      <c r="G683" s="24">
        <f t="shared" si="926"/>
        <v>0</v>
      </c>
      <c r="H683" s="25">
        <f t="shared" si="926"/>
        <v>0</v>
      </c>
      <c r="I683" s="3">
        <f t="shared" si="878"/>
        <v>0</v>
      </c>
    </row>
    <row r="684" spans="1:11" hidden="1" x14ac:dyDescent="0.2">
      <c r="A684" s="82" t="s">
        <v>1</v>
      </c>
      <c r="B684" s="62"/>
      <c r="C684" s="24"/>
      <c r="D684" s="24"/>
      <c r="E684" s="24"/>
      <c r="F684" s="24"/>
      <c r="G684" s="24"/>
      <c r="H684" s="25"/>
      <c r="I684" s="3">
        <f t="shared" si="878"/>
        <v>0</v>
      </c>
    </row>
    <row r="685" spans="1:11" hidden="1" x14ac:dyDescent="0.2">
      <c r="A685" s="32" t="s">
        <v>36</v>
      </c>
      <c r="B685" s="59"/>
      <c r="C685" s="24">
        <f>C687+C688+C689-C686</f>
        <v>0</v>
      </c>
      <c r="D685" s="24">
        <f t="shared" ref="D685" si="927">D687+D688+D689-D686</f>
        <v>0</v>
      </c>
      <c r="E685" s="24">
        <f t="shared" ref="E685" si="928">E687+E688+E689-E686</f>
        <v>0</v>
      </c>
      <c r="F685" s="24">
        <f t="shared" ref="F685" si="929">F687+F688+F689-F686</f>
        <v>0</v>
      </c>
      <c r="G685" s="24">
        <f t="shared" ref="G685" si="930">G687+G688+G689-G686</f>
        <v>0</v>
      </c>
      <c r="H685" s="25">
        <f t="shared" ref="H685" si="931">H687+H688+H689-H686</f>
        <v>0</v>
      </c>
      <c r="I685" s="3">
        <f t="shared" si="878"/>
        <v>0</v>
      </c>
    </row>
    <row r="686" spans="1:11" hidden="1" x14ac:dyDescent="0.2">
      <c r="A686" s="32" t="s">
        <v>37</v>
      </c>
      <c r="B686" s="59"/>
      <c r="C686" s="24"/>
      <c r="D686" s="24"/>
      <c r="E686" s="24">
        <f t="shared" ref="E686" si="932">C686+D686</f>
        <v>0</v>
      </c>
      <c r="F686" s="24"/>
      <c r="G686" s="24"/>
      <c r="H686" s="25"/>
      <c r="I686" s="3">
        <f t="shared" si="878"/>
        <v>0</v>
      </c>
    </row>
    <row r="687" spans="1:11" hidden="1" x14ac:dyDescent="0.2">
      <c r="A687" s="20" t="s">
        <v>38</v>
      </c>
      <c r="B687" s="61" t="s">
        <v>46</v>
      </c>
      <c r="C687" s="21"/>
      <c r="D687" s="21"/>
      <c r="E687" s="21">
        <f t="shared" ref="E687:E689" si="933">C687+D687</f>
        <v>0</v>
      </c>
      <c r="F687" s="21"/>
      <c r="G687" s="21"/>
      <c r="H687" s="22"/>
      <c r="I687" s="3">
        <f t="shared" si="878"/>
        <v>0</v>
      </c>
    </row>
    <row r="688" spans="1:11" hidden="1" x14ac:dyDescent="0.2">
      <c r="A688" s="20" t="s">
        <v>40</v>
      </c>
      <c r="B688" s="61" t="s">
        <v>47</v>
      </c>
      <c r="C688" s="21"/>
      <c r="D688" s="21"/>
      <c r="E688" s="21">
        <f t="shared" si="933"/>
        <v>0</v>
      </c>
      <c r="F688" s="21"/>
      <c r="G688" s="21"/>
      <c r="H688" s="22"/>
      <c r="I688" s="3">
        <f t="shared" si="878"/>
        <v>0</v>
      </c>
    </row>
    <row r="689" spans="1:9" hidden="1" x14ac:dyDescent="0.2">
      <c r="A689" s="20" t="s">
        <v>42</v>
      </c>
      <c r="B689" s="61" t="s">
        <v>48</v>
      </c>
      <c r="C689" s="21"/>
      <c r="D689" s="21"/>
      <c r="E689" s="21">
        <f t="shared" si="933"/>
        <v>0</v>
      </c>
      <c r="F689" s="21"/>
      <c r="G689" s="21"/>
      <c r="H689" s="22"/>
      <c r="I689" s="3">
        <f t="shared" si="878"/>
        <v>0</v>
      </c>
    </row>
    <row r="690" spans="1:9" hidden="1" x14ac:dyDescent="0.2">
      <c r="A690" s="31" t="s">
        <v>49</v>
      </c>
      <c r="B690" s="63" t="s">
        <v>50</v>
      </c>
      <c r="C690" s="24">
        <f>SUM(C694,C695,C696)</f>
        <v>0</v>
      </c>
      <c r="D690" s="24">
        <f t="shared" ref="D690:H690" si="934">SUM(D694,D695,D696)</f>
        <v>0</v>
      </c>
      <c r="E690" s="24">
        <f t="shared" si="934"/>
        <v>0</v>
      </c>
      <c r="F690" s="24">
        <f t="shared" si="934"/>
        <v>0</v>
      </c>
      <c r="G690" s="24">
        <f t="shared" si="934"/>
        <v>0</v>
      </c>
      <c r="H690" s="25">
        <f t="shared" si="934"/>
        <v>0</v>
      </c>
      <c r="I690" s="3">
        <f t="shared" si="878"/>
        <v>0</v>
      </c>
    </row>
    <row r="691" spans="1:9" hidden="1" x14ac:dyDescent="0.2">
      <c r="A691" s="82" t="s">
        <v>1</v>
      </c>
      <c r="B691" s="63"/>
      <c r="C691" s="24"/>
      <c r="D691" s="24"/>
      <c r="E691" s="24"/>
      <c r="F691" s="24"/>
      <c r="G691" s="24"/>
      <c r="H691" s="25"/>
      <c r="I691" s="3">
        <f t="shared" si="878"/>
        <v>0</v>
      </c>
    </row>
    <row r="692" spans="1:9" hidden="1" x14ac:dyDescent="0.2">
      <c r="A692" s="32" t="s">
        <v>36</v>
      </c>
      <c r="B692" s="59"/>
      <c r="C692" s="24">
        <f>C694+C695+C696-C693</f>
        <v>0</v>
      </c>
      <c r="D692" s="24">
        <f t="shared" ref="D692" si="935">D694+D695+D696-D693</f>
        <v>0</v>
      </c>
      <c r="E692" s="24">
        <f t="shared" ref="E692" si="936">E694+E695+E696-E693</f>
        <v>0</v>
      </c>
      <c r="F692" s="24">
        <f t="shared" ref="F692" si="937">F694+F695+F696-F693</f>
        <v>0</v>
      </c>
      <c r="G692" s="24">
        <f t="shared" ref="G692" si="938">G694+G695+G696-G693</f>
        <v>0</v>
      </c>
      <c r="H692" s="25">
        <f t="shared" ref="H692" si="939">H694+H695+H696-H693</f>
        <v>0</v>
      </c>
      <c r="I692" s="3">
        <f t="shared" si="878"/>
        <v>0</v>
      </c>
    </row>
    <row r="693" spans="1:9" hidden="1" x14ac:dyDescent="0.2">
      <c r="A693" s="32" t="s">
        <v>37</v>
      </c>
      <c r="B693" s="59"/>
      <c r="C693" s="24"/>
      <c r="D693" s="24"/>
      <c r="E693" s="24">
        <f t="shared" ref="E693:E696" si="940">C693+D693</f>
        <v>0</v>
      </c>
      <c r="F693" s="24"/>
      <c r="G693" s="24"/>
      <c r="H693" s="25"/>
      <c r="I693" s="3">
        <f t="shared" si="878"/>
        <v>0</v>
      </c>
    </row>
    <row r="694" spans="1:9" hidden="1" x14ac:dyDescent="0.2">
      <c r="A694" s="20" t="s">
        <v>38</v>
      </c>
      <c r="B694" s="61" t="s">
        <v>51</v>
      </c>
      <c r="C694" s="21"/>
      <c r="D694" s="21"/>
      <c r="E694" s="21">
        <f t="shared" si="940"/>
        <v>0</v>
      </c>
      <c r="F694" s="21"/>
      <c r="G694" s="21"/>
      <c r="H694" s="22"/>
      <c r="I694" s="3">
        <f t="shared" si="878"/>
        <v>0</v>
      </c>
    </row>
    <row r="695" spans="1:9" hidden="1" x14ac:dyDescent="0.2">
      <c r="A695" s="20" t="s">
        <v>40</v>
      </c>
      <c r="B695" s="61" t="s">
        <v>52</v>
      </c>
      <c r="C695" s="21"/>
      <c r="D695" s="21"/>
      <c r="E695" s="21">
        <f t="shared" si="940"/>
        <v>0</v>
      </c>
      <c r="F695" s="21"/>
      <c r="G695" s="21"/>
      <c r="H695" s="22"/>
      <c r="I695" s="3">
        <f t="shared" si="878"/>
        <v>0</v>
      </c>
    </row>
    <row r="696" spans="1:9" hidden="1" x14ac:dyDescent="0.2">
      <c r="A696" s="20" t="s">
        <v>42</v>
      </c>
      <c r="B696" s="61" t="s">
        <v>53</v>
      </c>
      <c r="C696" s="21"/>
      <c r="D696" s="21"/>
      <c r="E696" s="21">
        <f t="shared" si="940"/>
        <v>0</v>
      </c>
      <c r="F696" s="21"/>
      <c r="G696" s="21"/>
      <c r="H696" s="22"/>
      <c r="I696" s="3">
        <f t="shared" si="878"/>
        <v>0</v>
      </c>
    </row>
    <row r="697" spans="1:9" hidden="1" x14ac:dyDescent="0.2">
      <c r="A697" s="83"/>
      <c r="B697" s="95"/>
      <c r="C697" s="21"/>
      <c r="D697" s="21"/>
      <c r="E697" s="21"/>
      <c r="F697" s="21"/>
      <c r="G697" s="21"/>
      <c r="H697" s="22"/>
      <c r="I697" s="3">
        <f t="shared" si="878"/>
        <v>0</v>
      </c>
    </row>
    <row r="698" spans="1:9" hidden="1" x14ac:dyDescent="0.2">
      <c r="A698" s="26" t="s">
        <v>54</v>
      </c>
      <c r="B698" s="63" t="s">
        <v>55</v>
      </c>
      <c r="C698" s="24"/>
      <c r="D698" s="24"/>
      <c r="E698" s="24">
        <f>C698+D698</f>
        <v>0</v>
      </c>
      <c r="F698" s="24"/>
      <c r="G698" s="24"/>
      <c r="H698" s="25"/>
      <c r="I698" s="3">
        <f t="shared" si="878"/>
        <v>0</v>
      </c>
    </row>
    <row r="699" spans="1:9" hidden="1" x14ac:dyDescent="0.2">
      <c r="A699" s="83"/>
      <c r="B699" s="95"/>
      <c r="C699" s="21"/>
      <c r="D699" s="21"/>
      <c r="E699" s="21"/>
      <c r="F699" s="21"/>
      <c r="G699" s="21"/>
      <c r="H699" s="22"/>
      <c r="I699" s="3">
        <f t="shared" si="878"/>
        <v>0</v>
      </c>
    </row>
    <row r="700" spans="1:9" hidden="1" x14ac:dyDescent="0.2">
      <c r="A700" s="26" t="s">
        <v>56</v>
      </c>
      <c r="B700" s="63"/>
      <c r="C700" s="24">
        <f t="shared" ref="C700:H700" si="941">C653-C671</f>
        <v>0</v>
      </c>
      <c r="D700" s="24">
        <f t="shared" si="941"/>
        <v>0</v>
      </c>
      <c r="E700" s="24">
        <f t="shared" si="941"/>
        <v>0</v>
      </c>
      <c r="F700" s="24">
        <f t="shared" si="941"/>
        <v>0</v>
      </c>
      <c r="G700" s="24">
        <f t="shared" si="941"/>
        <v>0</v>
      </c>
      <c r="H700" s="25">
        <f t="shared" si="941"/>
        <v>0</v>
      </c>
      <c r="I700" s="3">
        <f t="shared" si="878"/>
        <v>0</v>
      </c>
    </row>
    <row r="701" spans="1:9" hidden="1" x14ac:dyDescent="0.2">
      <c r="A701" s="81"/>
      <c r="B701" s="95"/>
      <c r="C701" s="21"/>
      <c r="D701" s="21"/>
      <c r="E701" s="21"/>
      <c r="F701" s="21"/>
      <c r="G701" s="21"/>
      <c r="H701" s="22"/>
      <c r="I701" s="3">
        <f t="shared" si="878"/>
        <v>0</v>
      </c>
    </row>
    <row r="702" spans="1:9" s="6" customFormat="1" x14ac:dyDescent="0.2">
      <c r="A702" s="28" t="s">
        <v>81</v>
      </c>
      <c r="B702" s="54" t="s">
        <v>5</v>
      </c>
      <c r="C702" s="29">
        <f>SUM(C732,C781,C829,C878)</f>
        <v>71301</v>
      </c>
      <c r="D702" s="29">
        <f t="shared" ref="D702:H702" si="942">SUM(D732,D781,D829,D878)</f>
        <v>0</v>
      </c>
      <c r="E702" s="29">
        <f t="shared" si="942"/>
        <v>71301</v>
      </c>
      <c r="F702" s="29">
        <f t="shared" si="942"/>
        <v>100</v>
      </c>
      <c r="G702" s="29">
        <f t="shared" si="942"/>
        <v>0</v>
      </c>
      <c r="H702" s="30">
        <f t="shared" si="942"/>
        <v>0</v>
      </c>
      <c r="I702" s="19">
        <f t="shared" si="878"/>
        <v>71401</v>
      </c>
    </row>
    <row r="703" spans="1:9" s="40" customFormat="1" x14ac:dyDescent="0.2">
      <c r="A703" s="36" t="s">
        <v>82</v>
      </c>
      <c r="B703" s="65"/>
      <c r="C703" s="37">
        <f>SUM(C704,C707,C730)</f>
        <v>71301</v>
      </c>
      <c r="D703" s="37">
        <f t="shared" ref="D703" si="943">SUM(D704,D707,D730)</f>
        <v>0</v>
      </c>
      <c r="E703" s="37">
        <f t="shared" ref="E703" si="944">SUM(E704,E707,E730)</f>
        <v>71301</v>
      </c>
      <c r="F703" s="37">
        <f t="shared" ref="F703" si="945">SUM(F704,F707,F730)</f>
        <v>100</v>
      </c>
      <c r="G703" s="37">
        <f t="shared" ref="G703" si="946">SUM(G704,G707,G730)</f>
        <v>0</v>
      </c>
      <c r="H703" s="38">
        <f t="shared" ref="H703" si="947">SUM(H704,H707,H730)</f>
        <v>0</v>
      </c>
      <c r="I703" s="39">
        <f t="shared" si="878"/>
        <v>71401</v>
      </c>
    </row>
    <row r="704" spans="1:9" x14ac:dyDescent="0.2">
      <c r="A704" s="31" t="s">
        <v>30</v>
      </c>
      <c r="B704" s="55">
        <v>20</v>
      </c>
      <c r="C704" s="24">
        <f>SUM(C705)</f>
        <v>4</v>
      </c>
      <c r="D704" s="24">
        <f t="shared" ref="D704" si="948">SUM(D705)</f>
        <v>0</v>
      </c>
      <c r="E704" s="24">
        <f t="shared" ref="E704" si="949">SUM(E705)</f>
        <v>4</v>
      </c>
      <c r="F704" s="24">
        <f t="shared" ref="F704" si="950">SUM(F705)</f>
        <v>0</v>
      </c>
      <c r="G704" s="24">
        <f t="shared" ref="G704" si="951">SUM(G705)</f>
        <v>0</v>
      </c>
      <c r="H704" s="25">
        <f t="shared" ref="H704" si="952">SUM(H705)</f>
        <v>0</v>
      </c>
      <c r="I704" s="3">
        <f t="shared" si="878"/>
        <v>4</v>
      </c>
    </row>
    <row r="705" spans="1:9" x14ac:dyDescent="0.2">
      <c r="A705" s="27" t="s">
        <v>31</v>
      </c>
      <c r="B705" s="56" t="s">
        <v>32</v>
      </c>
      <c r="C705" s="21">
        <f>SUM(C752,C801,C849,C898)</f>
        <v>4</v>
      </c>
      <c r="D705" s="21">
        <f>SUM(D752,D801,D849,D898)</f>
        <v>0</v>
      </c>
      <c r="E705" s="21">
        <f>C705+D705</f>
        <v>4</v>
      </c>
      <c r="F705" s="21">
        <f t="shared" ref="F705:H705" si="953">SUM(F752,F801,F849,F898)</f>
        <v>0</v>
      </c>
      <c r="G705" s="21">
        <f t="shared" si="953"/>
        <v>0</v>
      </c>
      <c r="H705" s="22">
        <f t="shared" si="953"/>
        <v>0</v>
      </c>
      <c r="I705" s="3">
        <f t="shared" si="878"/>
        <v>4</v>
      </c>
    </row>
    <row r="706" spans="1:9" hidden="1" x14ac:dyDescent="0.2">
      <c r="A706" s="27"/>
      <c r="B706" s="51"/>
      <c r="C706" s="21"/>
      <c r="D706" s="21"/>
      <c r="E706" s="21"/>
      <c r="F706" s="21"/>
      <c r="G706" s="21"/>
      <c r="H706" s="22"/>
      <c r="I706" s="3">
        <f t="shared" si="878"/>
        <v>0</v>
      </c>
    </row>
    <row r="707" spans="1:9" ht="25.5" x14ac:dyDescent="0.2">
      <c r="A707" s="31" t="s">
        <v>33</v>
      </c>
      <c r="B707" s="57">
        <v>58</v>
      </c>
      <c r="C707" s="24">
        <f>SUM(C708,C715,C722)</f>
        <v>71297</v>
      </c>
      <c r="D707" s="24">
        <f t="shared" ref="D707" si="954">SUM(D708,D715,D722)</f>
        <v>0</v>
      </c>
      <c r="E707" s="24">
        <f t="shared" ref="E707" si="955">SUM(E708,E715,E722)</f>
        <v>71297</v>
      </c>
      <c r="F707" s="24">
        <f t="shared" ref="F707" si="956">SUM(F708,F715,F722)</f>
        <v>100</v>
      </c>
      <c r="G707" s="24">
        <f t="shared" ref="G707" si="957">SUM(G708,G715,G722)</f>
        <v>0</v>
      </c>
      <c r="H707" s="25">
        <f t="shared" ref="H707" si="958">SUM(H708,H715,H722)</f>
        <v>0</v>
      </c>
      <c r="I707" s="3">
        <f t="shared" si="878"/>
        <v>71397</v>
      </c>
    </row>
    <row r="708" spans="1:9" x14ac:dyDescent="0.2">
      <c r="A708" s="31" t="s">
        <v>34</v>
      </c>
      <c r="B708" s="58" t="s">
        <v>35</v>
      </c>
      <c r="C708" s="24">
        <f>SUM(C712,C713,C714)</f>
        <v>71011</v>
      </c>
      <c r="D708" s="24">
        <f t="shared" ref="D708:H708" si="959">SUM(D712,D713,D714)</f>
        <v>0</v>
      </c>
      <c r="E708" s="24">
        <f t="shared" si="959"/>
        <v>71011</v>
      </c>
      <c r="F708" s="24">
        <f t="shared" si="959"/>
        <v>0</v>
      </c>
      <c r="G708" s="24">
        <f t="shared" si="959"/>
        <v>0</v>
      </c>
      <c r="H708" s="25">
        <f t="shared" si="959"/>
        <v>0</v>
      </c>
      <c r="I708" s="3">
        <f t="shared" si="878"/>
        <v>71011</v>
      </c>
    </row>
    <row r="709" spans="1:9" hidden="1" x14ac:dyDescent="0.2">
      <c r="A709" s="32" t="s">
        <v>1</v>
      </c>
      <c r="B709" s="59"/>
      <c r="C709" s="24"/>
      <c r="D709" s="24"/>
      <c r="E709" s="24"/>
      <c r="F709" s="24"/>
      <c r="G709" s="24"/>
      <c r="H709" s="25"/>
      <c r="I709" s="3">
        <f t="shared" si="878"/>
        <v>0</v>
      </c>
    </row>
    <row r="710" spans="1:9" hidden="1" x14ac:dyDescent="0.2">
      <c r="A710" s="32" t="s">
        <v>36</v>
      </c>
      <c r="B710" s="59"/>
      <c r="C710" s="24">
        <f>C712+C713+C714-C711</f>
        <v>0</v>
      </c>
      <c r="D710" s="24">
        <f t="shared" ref="D710" si="960">D712+D713+D714-D711</f>
        <v>0</v>
      </c>
      <c r="E710" s="24">
        <f t="shared" ref="E710" si="961">E712+E713+E714-E711</f>
        <v>0</v>
      </c>
      <c r="F710" s="24">
        <f t="shared" ref="F710" si="962">F712+F713+F714-F711</f>
        <v>0</v>
      </c>
      <c r="G710" s="24">
        <f t="shared" ref="G710" si="963">G712+G713+G714-G711</f>
        <v>0</v>
      </c>
      <c r="H710" s="25">
        <f t="shared" ref="H710" si="964">H712+H713+H714-H711</f>
        <v>0</v>
      </c>
      <c r="I710" s="3">
        <f t="shared" si="878"/>
        <v>0</v>
      </c>
    </row>
    <row r="711" spans="1:9" x14ac:dyDescent="0.2">
      <c r="A711" s="32" t="s">
        <v>37</v>
      </c>
      <c r="B711" s="59"/>
      <c r="C711" s="24">
        <f t="shared" ref="C711:H711" si="965">SUM(C758,C807,C855,C904)</f>
        <v>71011</v>
      </c>
      <c r="D711" s="24">
        <f t="shared" si="965"/>
        <v>0</v>
      </c>
      <c r="E711" s="24">
        <f t="shared" si="965"/>
        <v>71011</v>
      </c>
      <c r="F711" s="24">
        <f t="shared" si="965"/>
        <v>0</v>
      </c>
      <c r="G711" s="24">
        <f t="shared" si="965"/>
        <v>0</v>
      </c>
      <c r="H711" s="25">
        <f t="shared" si="965"/>
        <v>0</v>
      </c>
      <c r="I711" s="3">
        <f t="shared" si="878"/>
        <v>71011</v>
      </c>
    </row>
    <row r="712" spans="1:9" x14ac:dyDescent="0.2">
      <c r="A712" s="20" t="s">
        <v>38</v>
      </c>
      <c r="B712" s="60" t="s">
        <v>39</v>
      </c>
      <c r="C712" s="21">
        <f t="shared" ref="C712:D712" si="966">SUM(C759,C808,C856,C905)</f>
        <v>10637.3</v>
      </c>
      <c r="D712" s="21">
        <f t="shared" si="966"/>
        <v>0</v>
      </c>
      <c r="E712" s="21">
        <f t="shared" ref="E712:E714" si="967">C712+D712</f>
        <v>10637.3</v>
      </c>
      <c r="F712" s="21">
        <f t="shared" ref="F712:H712" si="968">SUM(F759,F808,F856,F905)</f>
        <v>0</v>
      </c>
      <c r="G712" s="21">
        <f t="shared" si="968"/>
        <v>0</v>
      </c>
      <c r="H712" s="22">
        <f t="shared" si="968"/>
        <v>0</v>
      </c>
      <c r="I712" s="3">
        <f t="shared" si="878"/>
        <v>10637.3</v>
      </c>
    </row>
    <row r="713" spans="1:9" x14ac:dyDescent="0.2">
      <c r="A713" s="20" t="s">
        <v>40</v>
      </c>
      <c r="B713" s="60" t="s">
        <v>41</v>
      </c>
      <c r="C713" s="21">
        <f t="shared" ref="C713:D713" si="969">SUM(C760,C809,C857,C906)</f>
        <v>60275.199999999997</v>
      </c>
      <c r="D713" s="21">
        <f t="shared" si="969"/>
        <v>0</v>
      </c>
      <c r="E713" s="21">
        <f t="shared" si="967"/>
        <v>60275.199999999997</v>
      </c>
      <c r="F713" s="21">
        <f t="shared" ref="F713:H713" si="970">SUM(F760,F809,F857,F906)</f>
        <v>0</v>
      </c>
      <c r="G713" s="21">
        <f t="shared" si="970"/>
        <v>0</v>
      </c>
      <c r="H713" s="22">
        <f t="shared" si="970"/>
        <v>0</v>
      </c>
      <c r="I713" s="3">
        <f t="shared" si="878"/>
        <v>60275.199999999997</v>
      </c>
    </row>
    <row r="714" spans="1:9" x14ac:dyDescent="0.2">
      <c r="A714" s="20" t="s">
        <v>42</v>
      </c>
      <c r="B714" s="61" t="s">
        <v>43</v>
      </c>
      <c r="C714" s="21">
        <f t="shared" ref="C714:D714" si="971">SUM(C761,C810,C858,C907)</f>
        <v>98.5</v>
      </c>
      <c r="D714" s="21">
        <f t="shared" si="971"/>
        <v>0</v>
      </c>
      <c r="E714" s="21">
        <f t="shared" si="967"/>
        <v>98.5</v>
      </c>
      <c r="F714" s="21">
        <f t="shared" ref="F714:H714" si="972">SUM(F761,F810,F858,F907)</f>
        <v>0</v>
      </c>
      <c r="G714" s="21">
        <f t="shared" si="972"/>
        <v>0</v>
      </c>
      <c r="H714" s="22">
        <f t="shared" si="972"/>
        <v>0</v>
      </c>
      <c r="I714" s="3">
        <f t="shared" si="878"/>
        <v>98.5</v>
      </c>
    </row>
    <row r="715" spans="1:9" hidden="1" x14ac:dyDescent="0.2">
      <c r="A715" s="31" t="s">
        <v>44</v>
      </c>
      <c r="B715" s="62" t="s">
        <v>45</v>
      </c>
      <c r="C715" s="24">
        <f>SUM(C719,C720,C721)</f>
        <v>0</v>
      </c>
      <c r="D715" s="24">
        <f t="shared" ref="D715:H715" si="973">SUM(D719,D720,D721)</f>
        <v>0</v>
      </c>
      <c r="E715" s="24">
        <f t="shared" si="973"/>
        <v>0</v>
      </c>
      <c r="F715" s="24">
        <f t="shared" si="973"/>
        <v>0</v>
      </c>
      <c r="G715" s="24">
        <f t="shared" si="973"/>
        <v>0</v>
      </c>
      <c r="H715" s="25">
        <f t="shared" si="973"/>
        <v>0</v>
      </c>
      <c r="I715" s="3">
        <f t="shared" si="878"/>
        <v>0</v>
      </c>
    </row>
    <row r="716" spans="1:9" hidden="1" x14ac:dyDescent="0.2">
      <c r="A716" s="82" t="s">
        <v>1</v>
      </c>
      <c r="B716" s="62"/>
      <c r="C716" s="24"/>
      <c r="D716" s="24"/>
      <c r="E716" s="24"/>
      <c r="F716" s="24"/>
      <c r="G716" s="24"/>
      <c r="H716" s="25"/>
      <c r="I716" s="3">
        <f t="shared" si="878"/>
        <v>0</v>
      </c>
    </row>
    <row r="717" spans="1:9" hidden="1" x14ac:dyDescent="0.2">
      <c r="A717" s="32" t="s">
        <v>36</v>
      </c>
      <c r="B717" s="59"/>
      <c r="C717" s="24">
        <f>C719+C720+C721-C718</f>
        <v>0</v>
      </c>
      <c r="D717" s="24">
        <f t="shared" ref="D717" si="974">D719+D720+D721-D718</f>
        <v>0</v>
      </c>
      <c r="E717" s="24">
        <f t="shared" ref="E717" si="975">E719+E720+E721-E718</f>
        <v>0</v>
      </c>
      <c r="F717" s="24">
        <f t="shared" ref="F717" si="976">F719+F720+F721-F718</f>
        <v>0</v>
      </c>
      <c r="G717" s="24">
        <f t="shared" ref="G717" si="977">G719+G720+G721-G718</f>
        <v>0</v>
      </c>
      <c r="H717" s="25">
        <f t="shared" ref="H717" si="978">H719+H720+H721-H718</f>
        <v>0</v>
      </c>
      <c r="I717" s="3">
        <f t="shared" si="878"/>
        <v>0</v>
      </c>
    </row>
    <row r="718" spans="1:9" hidden="1" x14ac:dyDescent="0.2">
      <c r="A718" s="32" t="s">
        <v>37</v>
      </c>
      <c r="B718" s="59"/>
      <c r="C718" s="24">
        <f t="shared" ref="C718:H718" si="979">SUM(C765,C814,C862,C911)</f>
        <v>0</v>
      </c>
      <c r="D718" s="24">
        <f t="shared" si="979"/>
        <v>0</v>
      </c>
      <c r="E718" s="24">
        <f t="shared" si="979"/>
        <v>0</v>
      </c>
      <c r="F718" s="24">
        <f t="shared" si="979"/>
        <v>0</v>
      </c>
      <c r="G718" s="24">
        <f t="shared" si="979"/>
        <v>0</v>
      </c>
      <c r="H718" s="25">
        <f t="shared" si="979"/>
        <v>0</v>
      </c>
      <c r="I718" s="3">
        <f t="shared" ref="I718:I781" si="980">SUM(E718:H718)</f>
        <v>0</v>
      </c>
    </row>
    <row r="719" spans="1:9" hidden="1" x14ac:dyDescent="0.2">
      <c r="A719" s="20" t="s">
        <v>38</v>
      </c>
      <c r="B719" s="61" t="s">
        <v>46</v>
      </c>
      <c r="C719" s="21">
        <f t="shared" ref="C719:D719" si="981">SUM(C766,C815,C863,C912)</f>
        <v>0</v>
      </c>
      <c r="D719" s="21">
        <f t="shared" si="981"/>
        <v>0</v>
      </c>
      <c r="E719" s="21">
        <f t="shared" ref="E719:E721" si="982">C719+D719</f>
        <v>0</v>
      </c>
      <c r="F719" s="21">
        <f t="shared" ref="F719:H719" si="983">SUM(F766,F815,F863,F912)</f>
        <v>0</v>
      </c>
      <c r="G719" s="21">
        <f t="shared" si="983"/>
        <v>0</v>
      </c>
      <c r="H719" s="22">
        <f t="shared" si="983"/>
        <v>0</v>
      </c>
      <c r="I719" s="3">
        <f t="shared" si="980"/>
        <v>0</v>
      </c>
    </row>
    <row r="720" spans="1:9" hidden="1" x14ac:dyDescent="0.2">
      <c r="A720" s="20" t="s">
        <v>40</v>
      </c>
      <c r="B720" s="61" t="s">
        <v>47</v>
      </c>
      <c r="C720" s="21">
        <f t="shared" ref="C720:D720" si="984">SUM(C767,C816,C864,C913)</f>
        <v>0</v>
      </c>
      <c r="D720" s="21">
        <f t="shared" si="984"/>
        <v>0</v>
      </c>
      <c r="E720" s="21">
        <f t="shared" si="982"/>
        <v>0</v>
      </c>
      <c r="F720" s="21">
        <f t="shared" ref="F720:H720" si="985">SUM(F767,F816,F864,F913)</f>
        <v>0</v>
      </c>
      <c r="G720" s="21">
        <f t="shared" si="985"/>
        <v>0</v>
      </c>
      <c r="H720" s="22">
        <f t="shared" si="985"/>
        <v>0</v>
      </c>
      <c r="I720" s="3">
        <f t="shared" si="980"/>
        <v>0</v>
      </c>
    </row>
    <row r="721" spans="1:11" hidden="1" x14ac:dyDescent="0.2">
      <c r="A721" s="20" t="s">
        <v>42</v>
      </c>
      <c r="B721" s="61" t="s">
        <v>48</v>
      </c>
      <c r="C721" s="21">
        <f t="shared" ref="C721:D721" si="986">SUM(C768,C817,C865,C914)</f>
        <v>0</v>
      </c>
      <c r="D721" s="21">
        <f t="shared" si="986"/>
        <v>0</v>
      </c>
      <c r="E721" s="21">
        <f t="shared" si="982"/>
        <v>0</v>
      </c>
      <c r="F721" s="21">
        <f t="shared" ref="F721:H721" si="987">SUM(F768,F817,F865,F914)</f>
        <v>0</v>
      </c>
      <c r="G721" s="21">
        <f t="shared" si="987"/>
        <v>0</v>
      </c>
      <c r="H721" s="22">
        <f t="shared" si="987"/>
        <v>0</v>
      </c>
      <c r="I721" s="3">
        <f t="shared" si="980"/>
        <v>0</v>
      </c>
    </row>
    <row r="722" spans="1:11" x14ac:dyDescent="0.2">
      <c r="A722" s="31" t="s">
        <v>49</v>
      </c>
      <c r="B722" s="63" t="s">
        <v>50</v>
      </c>
      <c r="C722" s="24">
        <f>SUM(C726,C727,C728)</f>
        <v>286</v>
      </c>
      <c r="D722" s="24">
        <f t="shared" ref="D722:H722" si="988">SUM(D726,D727,D728)</f>
        <v>0</v>
      </c>
      <c r="E722" s="24">
        <f t="shared" si="988"/>
        <v>286</v>
      </c>
      <c r="F722" s="24">
        <f t="shared" si="988"/>
        <v>100</v>
      </c>
      <c r="G722" s="24">
        <f t="shared" si="988"/>
        <v>0</v>
      </c>
      <c r="H722" s="25">
        <f t="shared" si="988"/>
        <v>0</v>
      </c>
      <c r="I722" s="3">
        <f t="shared" si="980"/>
        <v>386</v>
      </c>
    </row>
    <row r="723" spans="1:11" hidden="1" x14ac:dyDescent="0.2">
      <c r="A723" s="82" t="s">
        <v>1</v>
      </c>
      <c r="B723" s="63"/>
      <c r="C723" s="24"/>
      <c r="D723" s="24"/>
      <c r="E723" s="24"/>
      <c r="F723" s="24"/>
      <c r="G723" s="24"/>
      <c r="H723" s="25"/>
      <c r="I723" s="3">
        <f t="shared" si="980"/>
        <v>0</v>
      </c>
    </row>
    <row r="724" spans="1:11" x14ac:dyDescent="0.2">
      <c r="A724" s="32" t="s">
        <v>36</v>
      </c>
      <c r="B724" s="59"/>
      <c r="C724" s="24">
        <f>C726+C727+C728-C725</f>
        <v>261</v>
      </c>
      <c r="D724" s="24">
        <f t="shared" ref="D724" si="989">D726+D727+D728-D725</f>
        <v>0</v>
      </c>
      <c r="E724" s="24">
        <f t="shared" ref="E724" si="990">E726+E727+E728-E725</f>
        <v>261</v>
      </c>
      <c r="F724" s="24">
        <f t="shared" ref="F724" si="991">F726+F727+F728-F725</f>
        <v>0</v>
      </c>
      <c r="G724" s="24">
        <f t="shared" ref="G724" si="992">G726+G727+G728-G725</f>
        <v>0</v>
      </c>
      <c r="H724" s="25">
        <f t="shared" ref="H724" si="993">H726+H727+H728-H725</f>
        <v>0</v>
      </c>
      <c r="I724" s="3">
        <f t="shared" si="980"/>
        <v>261</v>
      </c>
    </row>
    <row r="725" spans="1:11" x14ac:dyDescent="0.2">
      <c r="A725" s="32" t="s">
        <v>37</v>
      </c>
      <c r="B725" s="59"/>
      <c r="C725" s="24">
        <f t="shared" ref="C725:H725" si="994">SUM(C772,C821,C869,C918)</f>
        <v>25</v>
      </c>
      <c r="D725" s="24">
        <f t="shared" si="994"/>
        <v>0</v>
      </c>
      <c r="E725" s="24">
        <f t="shared" si="994"/>
        <v>25</v>
      </c>
      <c r="F725" s="24">
        <f t="shared" si="994"/>
        <v>100</v>
      </c>
      <c r="G725" s="24">
        <f t="shared" si="994"/>
        <v>0</v>
      </c>
      <c r="H725" s="25">
        <f t="shared" si="994"/>
        <v>0</v>
      </c>
      <c r="I725" s="3">
        <f t="shared" si="980"/>
        <v>125</v>
      </c>
    </row>
    <row r="726" spans="1:11" x14ac:dyDescent="0.2">
      <c r="A726" s="20" t="s">
        <v>38</v>
      </c>
      <c r="B726" s="61" t="s">
        <v>51</v>
      </c>
      <c r="C726" s="21">
        <f t="shared" ref="C726:D726" si="995">SUM(C773,C822,C870,C919)</f>
        <v>28</v>
      </c>
      <c r="D726" s="21">
        <f t="shared" si="995"/>
        <v>0</v>
      </c>
      <c r="E726" s="21">
        <f t="shared" ref="E726:E728" si="996">C726+D726</f>
        <v>28</v>
      </c>
      <c r="F726" s="21">
        <f t="shared" ref="F726:H726" si="997">SUM(F773,F822,F870,F919)</f>
        <v>10</v>
      </c>
      <c r="G726" s="21">
        <f t="shared" si="997"/>
        <v>0</v>
      </c>
      <c r="H726" s="22">
        <f t="shared" si="997"/>
        <v>0</v>
      </c>
      <c r="I726" s="3">
        <f t="shared" si="980"/>
        <v>38</v>
      </c>
    </row>
    <row r="727" spans="1:11" x14ac:dyDescent="0.2">
      <c r="A727" s="20" t="s">
        <v>40</v>
      </c>
      <c r="B727" s="61" t="s">
        <v>52</v>
      </c>
      <c r="C727" s="21">
        <f t="shared" ref="C727:D727" si="998">SUM(C774,C823,C871,C920)</f>
        <v>258</v>
      </c>
      <c r="D727" s="21">
        <f t="shared" si="998"/>
        <v>0</v>
      </c>
      <c r="E727" s="21">
        <f t="shared" si="996"/>
        <v>258</v>
      </c>
      <c r="F727" s="21">
        <f t="shared" ref="F727:H727" si="999">SUM(F774,F823,F871,F920)</f>
        <v>90</v>
      </c>
      <c r="G727" s="21">
        <f t="shared" si="999"/>
        <v>0</v>
      </c>
      <c r="H727" s="22">
        <f t="shared" si="999"/>
        <v>0</v>
      </c>
      <c r="I727" s="3">
        <f t="shared" si="980"/>
        <v>348</v>
      </c>
    </row>
    <row r="728" spans="1:11" hidden="1" x14ac:dyDescent="0.2">
      <c r="A728" s="20" t="s">
        <v>42</v>
      </c>
      <c r="B728" s="61" t="s">
        <v>53</v>
      </c>
      <c r="C728" s="21">
        <f t="shared" ref="C728:D728" si="1000">SUM(C775,C824,C872,C921)</f>
        <v>0</v>
      </c>
      <c r="D728" s="21">
        <f t="shared" si="1000"/>
        <v>0</v>
      </c>
      <c r="E728" s="21">
        <f t="shared" si="996"/>
        <v>0</v>
      </c>
      <c r="F728" s="21">
        <f t="shared" ref="F728:H728" si="1001">SUM(F775,F824,F872,F921)</f>
        <v>0</v>
      </c>
      <c r="G728" s="21">
        <f t="shared" si="1001"/>
        <v>0</v>
      </c>
      <c r="H728" s="22">
        <f t="shared" si="1001"/>
        <v>0</v>
      </c>
      <c r="I728" s="3">
        <f t="shared" si="980"/>
        <v>0</v>
      </c>
    </row>
    <row r="729" spans="1:11" hidden="1" x14ac:dyDescent="0.2">
      <c r="A729" s="83"/>
      <c r="B729" s="95"/>
      <c r="C729" s="21"/>
      <c r="D729" s="21"/>
      <c r="E729" s="21"/>
      <c r="F729" s="21"/>
      <c r="G729" s="21"/>
      <c r="H729" s="22"/>
      <c r="I729" s="3">
        <f t="shared" si="980"/>
        <v>0</v>
      </c>
    </row>
    <row r="730" spans="1:11" hidden="1" x14ac:dyDescent="0.2">
      <c r="A730" s="26" t="s">
        <v>54</v>
      </c>
      <c r="B730" s="63" t="s">
        <v>55</v>
      </c>
      <c r="C730" s="24">
        <f t="shared" ref="C730:D730" si="1002">SUM(C777,C826,C874,C923)</f>
        <v>0</v>
      </c>
      <c r="D730" s="24">
        <f t="shared" si="1002"/>
        <v>0</v>
      </c>
      <c r="E730" s="24">
        <f>C730+D730</f>
        <v>0</v>
      </c>
      <c r="F730" s="24">
        <f t="shared" ref="F730:H730" si="1003">SUM(F777,F826,F874,F923)</f>
        <v>0</v>
      </c>
      <c r="G730" s="24">
        <f t="shared" si="1003"/>
        <v>0</v>
      </c>
      <c r="H730" s="25">
        <f t="shared" si="1003"/>
        <v>0</v>
      </c>
      <c r="I730" s="3">
        <f t="shared" si="980"/>
        <v>0</v>
      </c>
    </row>
    <row r="731" spans="1:11" hidden="1" x14ac:dyDescent="0.2">
      <c r="A731" s="83"/>
      <c r="B731" s="95"/>
      <c r="C731" s="21"/>
      <c r="D731" s="21"/>
      <c r="E731" s="21"/>
      <c r="F731" s="21"/>
      <c r="G731" s="21"/>
      <c r="H731" s="22"/>
      <c r="I731" s="3">
        <f t="shared" si="980"/>
        <v>0</v>
      </c>
    </row>
    <row r="732" spans="1:11" s="6" customFormat="1" ht="38.25" x14ac:dyDescent="0.2">
      <c r="A732" s="77" t="s">
        <v>72</v>
      </c>
      <c r="B732" s="78"/>
      <c r="C732" s="79">
        <f>C733</f>
        <v>70667</v>
      </c>
      <c r="D732" s="79">
        <f t="shared" ref="D732:H732" si="1004">D733</f>
        <v>0</v>
      </c>
      <c r="E732" s="79">
        <f t="shared" si="1004"/>
        <v>70667</v>
      </c>
      <c r="F732" s="79">
        <f t="shared" si="1004"/>
        <v>0</v>
      </c>
      <c r="G732" s="79">
        <f t="shared" si="1004"/>
        <v>0</v>
      </c>
      <c r="H732" s="80">
        <f t="shared" si="1004"/>
        <v>0</v>
      </c>
      <c r="I732" s="19">
        <f t="shared" si="980"/>
        <v>70667</v>
      </c>
    </row>
    <row r="733" spans="1:11" s="40" customFormat="1" x14ac:dyDescent="0.2">
      <c r="A733" s="36" t="s">
        <v>61</v>
      </c>
      <c r="B733" s="65"/>
      <c r="C733" s="37">
        <f>SUM(C734,C735,C736,C737)</f>
        <v>70667</v>
      </c>
      <c r="D733" s="37">
        <f t="shared" ref="D733" si="1005">SUM(D734,D735,D736,D737)</f>
        <v>0</v>
      </c>
      <c r="E733" s="37">
        <f t="shared" ref="E733" si="1006">SUM(E734,E735,E736,E737)</f>
        <v>70667</v>
      </c>
      <c r="F733" s="37">
        <f t="shared" ref="F733" si="1007">SUM(F734,F735,F736,F737)</f>
        <v>0</v>
      </c>
      <c r="G733" s="37">
        <f t="shared" ref="G733" si="1008">SUM(G734,G735,G736,G737)</f>
        <v>0</v>
      </c>
      <c r="H733" s="38">
        <f t="shared" ref="H733" si="1009">SUM(H734,H735,H736,H737)</f>
        <v>0</v>
      </c>
      <c r="I733" s="39">
        <f t="shared" si="980"/>
        <v>70667</v>
      </c>
    </row>
    <row r="734" spans="1:11" x14ac:dyDescent="0.2">
      <c r="A734" s="20" t="s">
        <v>6</v>
      </c>
      <c r="B734" s="48"/>
      <c r="C734" s="21">
        <v>6069.4</v>
      </c>
      <c r="D734" s="21"/>
      <c r="E734" s="21">
        <f>SUM(C734,D734)</f>
        <v>6069.4</v>
      </c>
      <c r="F734" s="21"/>
      <c r="G734" s="21"/>
      <c r="H734" s="22"/>
      <c r="I734" s="3">
        <f t="shared" si="980"/>
        <v>6069.4</v>
      </c>
    </row>
    <row r="735" spans="1:11" hidden="1" x14ac:dyDescent="0.2">
      <c r="A735" s="20" t="s">
        <v>7</v>
      </c>
      <c r="B735" s="94"/>
      <c r="C735" s="21"/>
      <c r="D735" s="21"/>
      <c r="E735" s="21">
        <f t="shared" ref="E735:E736" si="1010">SUM(C735,D735)</f>
        <v>0</v>
      </c>
      <c r="F735" s="21"/>
      <c r="G735" s="21"/>
      <c r="H735" s="22"/>
      <c r="I735" s="3">
        <f t="shared" si="980"/>
        <v>0</v>
      </c>
      <c r="J735" s="2">
        <f>J736+J739</f>
        <v>0.98</v>
      </c>
      <c r="K735" s="2">
        <v>1</v>
      </c>
    </row>
    <row r="736" spans="1:11" ht="38.25" x14ac:dyDescent="0.2">
      <c r="A736" s="20" t="s">
        <v>8</v>
      </c>
      <c r="B736" s="48">
        <v>420269</v>
      </c>
      <c r="C736" s="21">
        <f>ROUND((70667-6069.4)*K736,1)</f>
        <v>8569.1</v>
      </c>
      <c r="D736" s="21"/>
      <c r="E736" s="21">
        <f t="shared" si="1010"/>
        <v>8569.1</v>
      </c>
      <c r="F736" s="21"/>
      <c r="G736" s="21"/>
      <c r="H736" s="22"/>
      <c r="I736" s="3">
        <f t="shared" si="980"/>
        <v>8569.1</v>
      </c>
      <c r="J736" s="2">
        <v>0.13</v>
      </c>
      <c r="K736" s="2">
        <f>K735*J736/J735</f>
        <v>0.1326530612244898</v>
      </c>
    </row>
    <row r="737" spans="1:11" ht="25.5" x14ac:dyDescent="0.2">
      <c r="A737" s="23" t="s">
        <v>9</v>
      </c>
      <c r="B737" s="49" t="s">
        <v>10</v>
      </c>
      <c r="C737" s="24">
        <f>SUM(C738,C742,C746)</f>
        <v>56028.5</v>
      </c>
      <c r="D737" s="24">
        <f t="shared" ref="D737" si="1011">SUM(D738,D742,D746)</f>
        <v>0</v>
      </c>
      <c r="E737" s="24">
        <f t="shared" ref="E737" si="1012">SUM(E738,E742,E746)</f>
        <v>56028.5</v>
      </c>
      <c r="F737" s="24">
        <f t="shared" ref="F737" si="1013">SUM(F738,F742,F746)</f>
        <v>0</v>
      </c>
      <c r="G737" s="24">
        <f t="shared" ref="G737" si="1014">SUM(G738,G742,G746)</f>
        <v>0</v>
      </c>
      <c r="H737" s="25">
        <f t="shared" ref="H737" si="1015">SUM(H738,H742,H746)</f>
        <v>0</v>
      </c>
      <c r="I737" s="3">
        <f t="shared" si="980"/>
        <v>56028.5</v>
      </c>
    </row>
    <row r="738" spans="1:11" x14ac:dyDescent="0.2">
      <c r="A738" s="26" t="s">
        <v>11</v>
      </c>
      <c r="B738" s="50" t="s">
        <v>12</v>
      </c>
      <c r="C738" s="24">
        <f>SUM(C739:C741)</f>
        <v>56028.5</v>
      </c>
      <c r="D738" s="24">
        <f t="shared" ref="D738" si="1016">SUM(D739:D741)</f>
        <v>0</v>
      </c>
      <c r="E738" s="24">
        <f t="shared" ref="E738" si="1017">SUM(E739:E741)</f>
        <v>56028.5</v>
      </c>
      <c r="F738" s="24">
        <f t="shared" ref="F738" si="1018">SUM(F739:F741)</f>
        <v>0</v>
      </c>
      <c r="G738" s="24">
        <f t="shared" ref="G738" si="1019">SUM(G739:G741)</f>
        <v>0</v>
      </c>
      <c r="H738" s="25">
        <f t="shared" ref="H738" si="1020">SUM(H739:H741)</f>
        <v>0</v>
      </c>
      <c r="I738" s="3">
        <f t="shared" si="980"/>
        <v>56028.5</v>
      </c>
    </row>
    <row r="739" spans="1:11" x14ac:dyDescent="0.2">
      <c r="A739" s="27" t="s">
        <v>13</v>
      </c>
      <c r="B739" s="51" t="s">
        <v>14</v>
      </c>
      <c r="C739" s="21">
        <f>ROUND((70667-6069.4)*K739,1)</f>
        <v>56028.5</v>
      </c>
      <c r="D739" s="21"/>
      <c r="E739" s="21">
        <f t="shared" ref="E739:E741" si="1021">SUM(C739,D739)</f>
        <v>56028.5</v>
      </c>
      <c r="F739" s="21"/>
      <c r="G739" s="21"/>
      <c r="H739" s="22"/>
      <c r="I739" s="3">
        <f t="shared" si="980"/>
        <v>56028.5</v>
      </c>
      <c r="J739" s="2">
        <v>0.85</v>
      </c>
      <c r="K739" s="2">
        <f>K735*J739/J735</f>
        <v>0.86734693877551017</v>
      </c>
    </row>
    <row r="740" spans="1:11" hidden="1" x14ac:dyDescent="0.2">
      <c r="A740" s="27" t="s">
        <v>15</v>
      </c>
      <c r="B740" s="52" t="s">
        <v>16</v>
      </c>
      <c r="C740" s="21"/>
      <c r="D740" s="21"/>
      <c r="E740" s="21">
        <f t="shared" si="1021"/>
        <v>0</v>
      </c>
      <c r="F740" s="21"/>
      <c r="G740" s="21"/>
      <c r="H740" s="22"/>
      <c r="I740" s="3">
        <f t="shared" si="980"/>
        <v>0</v>
      </c>
    </row>
    <row r="741" spans="1:11" hidden="1" x14ac:dyDescent="0.2">
      <c r="A741" s="27" t="s">
        <v>17</v>
      </c>
      <c r="B741" s="52" t="s">
        <v>18</v>
      </c>
      <c r="C741" s="21"/>
      <c r="D741" s="21"/>
      <c r="E741" s="21">
        <f t="shared" si="1021"/>
        <v>0</v>
      </c>
      <c r="F741" s="21"/>
      <c r="G741" s="21"/>
      <c r="H741" s="22"/>
      <c r="I741" s="3">
        <f t="shared" si="980"/>
        <v>0</v>
      </c>
    </row>
    <row r="742" spans="1:11" hidden="1" x14ac:dyDescent="0.2">
      <c r="A742" s="26" t="s">
        <v>19</v>
      </c>
      <c r="B742" s="53" t="s">
        <v>20</v>
      </c>
      <c r="C742" s="24">
        <f>SUM(C743:C745)</f>
        <v>0</v>
      </c>
      <c r="D742" s="24">
        <f t="shared" ref="D742" si="1022">SUM(D743:D745)</f>
        <v>0</v>
      </c>
      <c r="E742" s="24">
        <f t="shared" ref="E742" si="1023">SUM(E743:E745)</f>
        <v>0</v>
      </c>
      <c r="F742" s="24">
        <f t="shared" ref="F742" si="1024">SUM(F743:F745)</f>
        <v>0</v>
      </c>
      <c r="G742" s="24">
        <f t="shared" ref="G742" si="1025">SUM(G743:G745)</f>
        <v>0</v>
      </c>
      <c r="H742" s="25">
        <f t="shared" ref="H742" si="1026">SUM(H743:H745)</f>
        <v>0</v>
      </c>
      <c r="I742" s="3">
        <f t="shared" si="980"/>
        <v>0</v>
      </c>
    </row>
    <row r="743" spans="1:11" hidden="1" x14ac:dyDescent="0.2">
      <c r="A743" s="27" t="s">
        <v>13</v>
      </c>
      <c r="B743" s="52" t="s">
        <v>21</v>
      </c>
      <c r="C743" s="21"/>
      <c r="D743" s="21"/>
      <c r="E743" s="21">
        <f t="shared" ref="E743:E745" si="1027">SUM(C743,D743)</f>
        <v>0</v>
      </c>
      <c r="F743" s="21"/>
      <c r="G743" s="21"/>
      <c r="H743" s="22"/>
      <c r="I743" s="3">
        <f t="shared" si="980"/>
        <v>0</v>
      </c>
    </row>
    <row r="744" spans="1:11" hidden="1" x14ac:dyDescent="0.2">
      <c r="A744" s="27" t="s">
        <v>15</v>
      </c>
      <c r="B744" s="52" t="s">
        <v>22</v>
      </c>
      <c r="C744" s="21"/>
      <c r="D744" s="21"/>
      <c r="E744" s="21">
        <f t="shared" si="1027"/>
        <v>0</v>
      </c>
      <c r="F744" s="21"/>
      <c r="G744" s="21"/>
      <c r="H744" s="22"/>
      <c r="I744" s="3">
        <f t="shared" si="980"/>
        <v>0</v>
      </c>
    </row>
    <row r="745" spans="1:11" hidden="1" x14ac:dyDescent="0.2">
      <c r="A745" s="27" t="s">
        <v>17</v>
      </c>
      <c r="B745" s="52" t="s">
        <v>23</v>
      </c>
      <c r="C745" s="21"/>
      <c r="D745" s="21"/>
      <c r="E745" s="21">
        <f t="shared" si="1027"/>
        <v>0</v>
      </c>
      <c r="F745" s="21"/>
      <c r="G745" s="21"/>
      <c r="H745" s="22"/>
      <c r="I745" s="3">
        <f t="shared" si="980"/>
        <v>0</v>
      </c>
    </row>
    <row r="746" spans="1:11" hidden="1" x14ac:dyDescent="0.2">
      <c r="A746" s="26" t="s">
        <v>24</v>
      </c>
      <c r="B746" s="53" t="s">
        <v>25</v>
      </c>
      <c r="C746" s="24">
        <f>SUM(C747:C749)</f>
        <v>0</v>
      </c>
      <c r="D746" s="24">
        <f t="shared" ref="D746" si="1028">SUM(D747:D749)</f>
        <v>0</v>
      </c>
      <c r="E746" s="24">
        <f t="shared" ref="E746" si="1029">SUM(E747:E749)</f>
        <v>0</v>
      </c>
      <c r="F746" s="24">
        <f t="shared" ref="F746" si="1030">SUM(F747:F749)</f>
        <v>0</v>
      </c>
      <c r="G746" s="24">
        <f t="shared" ref="G746" si="1031">SUM(G747:G749)</f>
        <v>0</v>
      </c>
      <c r="H746" s="25">
        <f t="shared" ref="H746" si="1032">SUM(H747:H749)</f>
        <v>0</v>
      </c>
      <c r="I746" s="3">
        <f t="shared" si="980"/>
        <v>0</v>
      </c>
    </row>
    <row r="747" spans="1:11" hidden="1" x14ac:dyDescent="0.2">
      <c r="A747" s="27" t="s">
        <v>13</v>
      </c>
      <c r="B747" s="52" t="s">
        <v>26</v>
      </c>
      <c r="C747" s="21"/>
      <c r="D747" s="21"/>
      <c r="E747" s="21">
        <f t="shared" ref="E747:E749" si="1033">SUM(C747,D747)</f>
        <v>0</v>
      </c>
      <c r="F747" s="21"/>
      <c r="G747" s="21"/>
      <c r="H747" s="22"/>
      <c r="I747" s="3">
        <f t="shared" si="980"/>
        <v>0</v>
      </c>
    </row>
    <row r="748" spans="1:11" hidden="1" x14ac:dyDescent="0.2">
      <c r="A748" s="27" t="s">
        <v>15</v>
      </c>
      <c r="B748" s="52" t="s">
        <v>27</v>
      </c>
      <c r="C748" s="21"/>
      <c r="D748" s="21"/>
      <c r="E748" s="21">
        <f t="shared" si="1033"/>
        <v>0</v>
      </c>
      <c r="F748" s="21"/>
      <c r="G748" s="21"/>
      <c r="H748" s="22"/>
      <c r="I748" s="3">
        <f t="shared" si="980"/>
        <v>0</v>
      </c>
    </row>
    <row r="749" spans="1:11" hidden="1" x14ac:dyDescent="0.2">
      <c r="A749" s="27" t="s">
        <v>17</v>
      </c>
      <c r="B749" s="52" t="s">
        <v>28</v>
      </c>
      <c r="C749" s="21"/>
      <c r="D749" s="21"/>
      <c r="E749" s="21">
        <f t="shared" si="1033"/>
        <v>0</v>
      </c>
      <c r="F749" s="21"/>
      <c r="G749" s="21"/>
      <c r="H749" s="22"/>
      <c r="I749" s="3">
        <f t="shared" si="980"/>
        <v>0</v>
      </c>
    </row>
    <row r="750" spans="1:11" s="40" customFormat="1" x14ac:dyDescent="0.2">
      <c r="A750" s="36" t="s">
        <v>80</v>
      </c>
      <c r="B750" s="65"/>
      <c r="C750" s="37">
        <f>SUM(C751,C754,C777)</f>
        <v>70667</v>
      </c>
      <c r="D750" s="37">
        <f t="shared" ref="D750" si="1034">SUM(D751,D754,D777)</f>
        <v>0</v>
      </c>
      <c r="E750" s="37">
        <f t="shared" ref="E750" si="1035">SUM(E751,E754,E777)</f>
        <v>70667</v>
      </c>
      <c r="F750" s="37">
        <f t="shared" ref="F750" si="1036">SUM(F751,F754,F777)</f>
        <v>0</v>
      </c>
      <c r="G750" s="37">
        <f t="shared" ref="G750" si="1037">SUM(G751,G754,G777)</f>
        <v>0</v>
      </c>
      <c r="H750" s="38">
        <f t="shared" ref="H750" si="1038">SUM(H751,H754,H777)</f>
        <v>0</v>
      </c>
      <c r="I750" s="39">
        <f t="shared" si="980"/>
        <v>70667</v>
      </c>
    </row>
    <row r="751" spans="1:11" hidden="1" x14ac:dyDescent="0.2">
      <c r="A751" s="31" t="s">
        <v>30</v>
      </c>
      <c r="B751" s="55">
        <v>20</v>
      </c>
      <c r="C751" s="24">
        <f>SUM(C752)</f>
        <v>0</v>
      </c>
      <c r="D751" s="24">
        <f t="shared" ref="D751" si="1039">SUM(D752)</f>
        <v>0</v>
      </c>
      <c r="E751" s="24">
        <f t="shared" ref="E751" si="1040">SUM(E752)</f>
        <v>0</v>
      </c>
      <c r="F751" s="24">
        <f t="shared" ref="F751" si="1041">SUM(F752)</f>
        <v>0</v>
      </c>
      <c r="G751" s="24">
        <f t="shared" ref="G751" si="1042">SUM(G752)</f>
        <v>0</v>
      </c>
      <c r="H751" s="25">
        <f t="shared" ref="H751" si="1043">SUM(H752)</f>
        <v>0</v>
      </c>
      <c r="I751" s="3">
        <f t="shared" si="980"/>
        <v>0</v>
      </c>
    </row>
    <row r="752" spans="1:11" hidden="1" x14ac:dyDescent="0.2">
      <c r="A752" s="27" t="s">
        <v>31</v>
      </c>
      <c r="B752" s="56" t="s">
        <v>32</v>
      </c>
      <c r="C752" s="21"/>
      <c r="D752" s="21"/>
      <c r="E752" s="21">
        <f>C752+D752</f>
        <v>0</v>
      </c>
      <c r="F752" s="21"/>
      <c r="G752" s="21"/>
      <c r="H752" s="22"/>
      <c r="I752" s="3">
        <f t="shared" si="980"/>
        <v>0</v>
      </c>
    </row>
    <row r="753" spans="1:11" hidden="1" x14ac:dyDescent="0.2">
      <c r="A753" s="27"/>
      <c r="B753" s="51"/>
      <c r="C753" s="21"/>
      <c r="D753" s="21"/>
      <c r="E753" s="21"/>
      <c r="F753" s="21"/>
      <c r="G753" s="21"/>
      <c r="H753" s="22"/>
      <c r="I753" s="3">
        <f t="shared" si="980"/>
        <v>0</v>
      </c>
    </row>
    <row r="754" spans="1:11" ht="25.5" x14ac:dyDescent="0.2">
      <c r="A754" s="31" t="s">
        <v>33</v>
      </c>
      <c r="B754" s="57">
        <v>58</v>
      </c>
      <c r="C754" s="24">
        <f>SUM(C755,C762,C769)</f>
        <v>70667</v>
      </c>
      <c r="D754" s="24">
        <f t="shared" ref="D754" si="1044">SUM(D755,D762,D769)</f>
        <v>0</v>
      </c>
      <c r="E754" s="24">
        <f t="shared" ref="E754" si="1045">SUM(E755,E762,E769)</f>
        <v>70667</v>
      </c>
      <c r="F754" s="24">
        <f t="shared" ref="F754" si="1046">SUM(F755,F762,F769)</f>
        <v>0</v>
      </c>
      <c r="G754" s="24">
        <f t="shared" ref="G754" si="1047">SUM(G755,G762,G769)</f>
        <v>0</v>
      </c>
      <c r="H754" s="25">
        <f t="shared" ref="H754" si="1048">SUM(H755,H762,H769)</f>
        <v>0</v>
      </c>
      <c r="I754" s="3">
        <f t="shared" si="980"/>
        <v>70667</v>
      </c>
    </row>
    <row r="755" spans="1:11" x14ac:dyDescent="0.2">
      <c r="A755" s="31" t="s">
        <v>34</v>
      </c>
      <c r="B755" s="58" t="s">
        <v>35</v>
      </c>
      <c r="C755" s="24">
        <f>SUM(C759,C760,C761)</f>
        <v>70667</v>
      </c>
      <c r="D755" s="24">
        <f t="shared" ref="D755:H755" si="1049">SUM(D759,D760,D761)</f>
        <v>0</v>
      </c>
      <c r="E755" s="24">
        <f t="shared" si="1049"/>
        <v>70667</v>
      </c>
      <c r="F755" s="24">
        <f t="shared" si="1049"/>
        <v>0</v>
      </c>
      <c r="G755" s="24">
        <f t="shared" si="1049"/>
        <v>0</v>
      </c>
      <c r="H755" s="25">
        <f t="shared" si="1049"/>
        <v>0</v>
      </c>
      <c r="I755" s="3">
        <f t="shared" si="980"/>
        <v>70667</v>
      </c>
    </row>
    <row r="756" spans="1:11" hidden="1" x14ac:dyDescent="0.2">
      <c r="A756" s="32" t="s">
        <v>1</v>
      </c>
      <c r="B756" s="59"/>
      <c r="C756" s="24"/>
      <c r="D756" s="24"/>
      <c r="E756" s="24"/>
      <c r="F756" s="24"/>
      <c r="G756" s="24"/>
      <c r="H756" s="25"/>
      <c r="I756" s="3">
        <f t="shared" si="980"/>
        <v>0</v>
      </c>
    </row>
    <row r="757" spans="1:11" hidden="1" x14ac:dyDescent="0.2">
      <c r="A757" s="32" t="s">
        <v>36</v>
      </c>
      <c r="B757" s="59"/>
      <c r="C757" s="24">
        <f>C759+C760+C761-C758</f>
        <v>0</v>
      </c>
      <c r="D757" s="24">
        <f t="shared" ref="D757" si="1050">D759+D760+D761-D758</f>
        <v>0</v>
      </c>
      <c r="E757" s="24">
        <f t="shared" ref="E757" si="1051">E759+E760+E761-E758</f>
        <v>0</v>
      </c>
      <c r="F757" s="24">
        <f t="shared" ref="F757" si="1052">F759+F760+F761-F758</f>
        <v>0</v>
      </c>
      <c r="G757" s="24">
        <f t="shared" ref="G757" si="1053">G759+G760+G761-G758</f>
        <v>0</v>
      </c>
      <c r="H757" s="25">
        <f t="shared" ref="H757" si="1054">H759+H760+H761-H758</f>
        <v>0</v>
      </c>
      <c r="I757" s="3">
        <f t="shared" si="980"/>
        <v>0</v>
      </c>
    </row>
    <row r="758" spans="1:11" x14ac:dyDescent="0.2">
      <c r="A758" s="32" t="s">
        <v>37</v>
      </c>
      <c r="B758" s="59"/>
      <c r="C758" s="24">
        <v>70667</v>
      </c>
      <c r="D758" s="24"/>
      <c r="E758" s="24">
        <f t="shared" ref="E758" si="1055">C758+D758</f>
        <v>70667</v>
      </c>
      <c r="F758" s="24"/>
      <c r="G758" s="24"/>
      <c r="H758" s="25"/>
      <c r="I758" s="3">
        <f t="shared" si="980"/>
        <v>70667</v>
      </c>
    </row>
    <row r="759" spans="1:11" x14ac:dyDescent="0.2">
      <c r="A759" s="20" t="s">
        <v>38</v>
      </c>
      <c r="B759" s="60" t="s">
        <v>39</v>
      </c>
      <c r="C759" s="21">
        <f>ROUND(70568.4*(J759+K759),1)</f>
        <v>10585.3</v>
      </c>
      <c r="D759" s="21"/>
      <c r="E759" s="21">
        <f t="shared" ref="E759:E761" si="1056">C759+D759</f>
        <v>10585.3</v>
      </c>
      <c r="F759" s="21"/>
      <c r="G759" s="21"/>
      <c r="H759" s="22"/>
      <c r="I759" s="3">
        <f t="shared" si="980"/>
        <v>10585.3</v>
      </c>
      <c r="J759" s="2">
        <v>0.02</v>
      </c>
      <c r="K759" s="2">
        <v>0.13</v>
      </c>
    </row>
    <row r="760" spans="1:11" x14ac:dyDescent="0.2">
      <c r="A760" s="20" t="s">
        <v>40</v>
      </c>
      <c r="B760" s="60" t="s">
        <v>41</v>
      </c>
      <c r="C760" s="21">
        <f>ROUND(70568.4*(J760+K760),1)+0.1</f>
        <v>59983.199999999997</v>
      </c>
      <c r="D760" s="21"/>
      <c r="E760" s="21">
        <f t="shared" si="1056"/>
        <v>59983.199999999997</v>
      </c>
      <c r="F760" s="21"/>
      <c r="G760" s="21"/>
      <c r="H760" s="22"/>
      <c r="I760" s="3">
        <f t="shared" si="980"/>
        <v>59983.199999999997</v>
      </c>
      <c r="J760" s="2">
        <v>0.85</v>
      </c>
    </row>
    <row r="761" spans="1:11" x14ac:dyDescent="0.2">
      <c r="A761" s="20" t="s">
        <v>42</v>
      </c>
      <c r="B761" s="61" t="s">
        <v>43</v>
      </c>
      <c r="C761" s="21">
        <v>98.5</v>
      </c>
      <c r="D761" s="21"/>
      <c r="E761" s="21">
        <f t="shared" si="1056"/>
        <v>98.5</v>
      </c>
      <c r="F761" s="21"/>
      <c r="G761" s="21"/>
      <c r="H761" s="22"/>
      <c r="I761" s="3">
        <f t="shared" si="980"/>
        <v>98.5</v>
      </c>
    </row>
    <row r="762" spans="1:11" hidden="1" x14ac:dyDescent="0.2">
      <c r="A762" s="31" t="s">
        <v>44</v>
      </c>
      <c r="B762" s="62" t="s">
        <v>45</v>
      </c>
      <c r="C762" s="24">
        <f>SUM(C766,C767,C768)</f>
        <v>0</v>
      </c>
      <c r="D762" s="24">
        <f t="shared" ref="D762:H762" si="1057">SUM(D766,D767,D768)</f>
        <v>0</v>
      </c>
      <c r="E762" s="24">
        <f t="shared" si="1057"/>
        <v>0</v>
      </c>
      <c r="F762" s="24">
        <f t="shared" si="1057"/>
        <v>0</v>
      </c>
      <c r="G762" s="24">
        <f t="shared" si="1057"/>
        <v>0</v>
      </c>
      <c r="H762" s="25">
        <f t="shared" si="1057"/>
        <v>0</v>
      </c>
      <c r="I762" s="3">
        <f t="shared" si="980"/>
        <v>0</v>
      </c>
    </row>
    <row r="763" spans="1:11" hidden="1" x14ac:dyDescent="0.2">
      <c r="A763" s="82" t="s">
        <v>1</v>
      </c>
      <c r="B763" s="62"/>
      <c r="C763" s="24"/>
      <c r="D763" s="24"/>
      <c r="E763" s="24"/>
      <c r="F763" s="24"/>
      <c r="G763" s="24"/>
      <c r="H763" s="25"/>
      <c r="I763" s="3">
        <f t="shared" si="980"/>
        <v>0</v>
      </c>
    </row>
    <row r="764" spans="1:11" hidden="1" x14ac:dyDescent="0.2">
      <c r="A764" s="32" t="s">
        <v>36</v>
      </c>
      <c r="B764" s="59"/>
      <c r="C764" s="24">
        <f>C766+C767+C768-C765</f>
        <v>0</v>
      </c>
      <c r="D764" s="24">
        <f t="shared" ref="D764" si="1058">D766+D767+D768-D765</f>
        <v>0</v>
      </c>
      <c r="E764" s="24">
        <f t="shared" ref="E764" si="1059">E766+E767+E768-E765</f>
        <v>0</v>
      </c>
      <c r="F764" s="24">
        <f t="shared" ref="F764" si="1060">F766+F767+F768-F765</f>
        <v>0</v>
      </c>
      <c r="G764" s="24">
        <f t="shared" ref="G764" si="1061">G766+G767+G768-G765</f>
        <v>0</v>
      </c>
      <c r="H764" s="25">
        <f t="shared" ref="H764" si="1062">H766+H767+H768-H765</f>
        <v>0</v>
      </c>
      <c r="I764" s="3">
        <f t="shared" si="980"/>
        <v>0</v>
      </c>
    </row>
    <row r="765" spans="1:11" hidden="1" x14ac:dyDescent="0.2">
      <c r="A765" s="32" t="s">
        <v>37</v>
      </c>
      <c r="B765" s="59"/>
      <c r="C765" s="24"/>
      <c r="D765" s="24"/>
      <c r="E765" s="24">
        <f t="shared" ref="E765" si="1063">C765+D765</f>
        <v>0</v>
      </c>
      <c r="F765" s="24"/>
      <c r="G765" s="24"/>
      <c r="H765" s="25"/>
      <c r="I765" s="3">
        <f t="shared" si="980"/>
        <v>0</v>
      </c>
    </row>
    <row r="766" spans="1:11" hidden="1" x14ac:dyDescent="0.2">
      <c r="A766" s="20" t="s">
        <v>38</v>
      </c>
      <c r="B766" s="61" t="s">
        <v>46</v>
      </c>
      <c r="C766" s="21"/>
      <c r="D766" s="21"/>
      <c r="E766" s="21">
        <f t="shared" ref="E766:E768" si="1064">C766+D766</f>
        <v>0</v>
      </c>
      <c r="F766" s="21"/>
      <c r="G766" s="21"/>
      <c r="H766" s="22"/>
      <c r="I766" s="3">
        <f t="shared" si="980"/>
        <v>0</v>
      </c>
    </row>
    <row r="767" spans="1:11" hidden="1" x14ac:dyDescent="0.2">
      <c r="A767" s="20" t="s">
        <v>40</v>
      </c>
      <c r="B767" s="61" t="s">
        <v>47</v>
      </c>
      <c r="C767" s="21"/>
      <c r="D767" s="21"/>
      <c r="E767" s="21">
        <f t="shared" si="1064"/>
        <v>0</v>
      </c>
      <c r="F767" s="21"/>
      <c r="G767" s="21"/>
      <c r="H767" s="22"/>
      <c r="I767" s="3">
        <f t="shared" si="980"/>
        <v>0</v>
      </c>
    </row>
    <row r="768" spans="1:11" hidden="1" x14ac:dyDescent="0.2">
      <c r="A768" s="20" t="s">
        <v>42</v>
      </c>
      <c r="B768" s="61" t="s">
        <v>48</v>
      </c>
      <c r="C768" s="21"/>
      <c r="D768" s="21"/>
      <c r="E768" s="21">
        <f t="shared" si="1064"/>
        <v>0</v>
      </c>
      <c r="F768" s="21"/>
      <c r="G768" s="21"/>
      <c r="H768" s="22"/>
      <c r="I768" s="3">
        <f t="shared" si="980"/>
        <v>0</v>
      </c>
    </row>
    <row r="769" spans="1:9" hidden="1" x14ac:dyDescent="0.2">
      <c r="A769" s="31" t="s">
        <v>49</v>
      </c>
      <c r="B769" s="63" t="s">
        <v>50</v>
      </c>
      <c r="C769" s="24">
        <f>SUM(C773,C774,C775)</f>
        <v>0</v>
      </c>
      <c r="D769" s="24">
        <f t="shared" ref="D769:H769" si="1065">SUM(D773,D774,D775)</f>
        <v>0</v>
      </c>
      <c r="E769" s="24">
        <f t="shared" si="1065"/>
        <v>0</v>
      </c>
      <c r="F769" s="24">
        <f t="shared" si="1065"/>
        <v>0</v>
      </c>
      <c r="G769" s="24">
        <f t="shared" si="1065"/>
        <v>0</v>
      </c>
      <c r="H769" s="25">
        <f t="shared" si="1065"/>
        <v>0</v>
      </c>
      <c r="I769" s="3">
        <f t="shared" si="980"/>
        <v>0</v>
      </c>
    </row>
    <row r="770" spans="1:9" hidden="1" x14ac:dyDescent="0.2">
      <c r="A770" s="82" t="s">
        <v>1</v>
      </c>
      <c r="B770" s="63"/>
      <c r="C770" s="24"/>
      <c r="D770" s="24"/>
      <c r="E770" s="24"/>
      <c r="F770" s="24"/>
      <c r="G770" s="24"/>
      <c r="H770" s="25"/>
      <c r="I770" s="3">
        <f t="shared" si="980"/>
        <v>0</v>
      </c>
    </row>
    <row r="771" spans="1:9" hidden="1" x14ac:dyDescent="0.2">
      <c r="A771" s="32" t="s">
        <v>36</v>
      </c>
      <c r="B771" s="59"/>
      <c r="C771" s="24">
        <f>C773+C774+C775-C772</f>
        <v>0</v>
      </c>
      <c r="D771" s="24">
        <f t="shared" ref="D771" si="1066">D773+D774+D775-D772</f>
        <v>0</v>
      </c>
      <c r="E771" s="24">
        <f t="shared" ref="E771" si="1067">E773+E774+E775-E772</f>
        <v>0</v>
      </c>
      <c r="F771" s="24">
        <f t="shared" ref="F771" si="1068">F773+F774+F775-F772</f>
        <v>0</v>
      </c>
      <c r="G771" s="24">
        <f t="shared" ref="G771" si="1069">G773+G774+G775-G772</f>
        <v>0</v>
      </c>
      <c r="H771" s="25">
        <f t="shared" ref="H771" si="1070">H773+H774+H775-H772</f>
        <v>0</v>
      </c>
      <c r="I771" s="3">
        <f t="shared" si="980"/>
        <v>0</v>
      </c>
    </row>
    <row r="772" spans="1:9" hidden="1" x14ac:dyDescent="0.2">
      <c r="A772" s="32" t="s">
        <v>37</v>
      </c>
      <c r="B772" s="59"/>
      <c r="C772" s="24"/>
      <c r="D772" s="24"/>
      <c r="E772" s="24">
        <f t="shared" ref="E772:E775" si="1071">C772+D772</f>
        <v>0</v>
      </c>
      <c r="F772" s="24"/>
      <c r="G772" s="24"/>
      <c r="H772" s="25"/>
      <c r="I772" s="3">
        <f t="shared" si="980"/>
        <v>0</v>
      </c>
    </row>
    <row r="773" spans="1:9" hidden="1" x14ac:dyDescent="0.2">
      <c r="A773" s="20" t="s">
        <v>38</v>
      </c>
      <c r="B773" s="61" t="s">
        <v>51</v>
      </c>
      <c r="C773" s="21"/>
      <c r="D773" s="21"/>
      <c r="E773" s="21">
        <f t="shared" si="1071"/>
        <v>0</v>
      </c>
      <c r="F773" s="21"/>
      <c r="G773" s="21"/>
      <c r="H773" s="22"/>
      <c r="I773" s="3">
        <f t="shared" si="980"/>
        <v>0</v>
      </c>
    </row>
    <row r="774" spans="1:9" hidden="1" x14ac:dyDescent="0.2">
      <c r="A774" s="20" t="s">
        <v>40</v>
      </c>
      <c r="B774" s="61" t="s">
        <v>52</v>
      </c>
      <c r="C774" s="21"/>
      <c r="D774" s="21"/>
      <c r="E774" s="21">
        <f t="shared" si="1071"/>
        <v>0</v>
      </c>
      <c r="F774" s="21"/>
      <c r="G774" s="21"/>
      <c r="H774" s="22"/>
      <c r="I774" s="3">
        <f t="shared" si="980"/>
        <v>0</v>
      </c>
    </row>
    <row r="775" spans="1:9" hidden="1" x14ac:dyDescent="0.2">
      <c r="A775" s="20" t="s">
        <v>42</v>
      </c>
      <c r="B775" s="61" t="s">
        <v>53</v>
      </c>
      <c r="C775" s="21"/>
      <c r="D775" s="21"/>
      <c r="E775" s="21">
        <f t="shared" si="1071"/>
        <v>0</v>
      </c>
      <c r="F775" s="21"/>
      <c r="G775" s="21"/>
      <c r="H775" s="22"/>
      <c r="I775" s="3">
        <f t="shared" si="980"/>
        <v>0</v>
      </c>
    </row>
    <row r="776" spans="1:9" hidden="1" x14ac:dyDescent="0.2">
      <c r="A776" s="83"/>
      <c r="B776" s="95"/>
      <c r="C776" s="21"/>
      <c r="D776" s="21"/>
      <c r="E776" s="21"/>
      <c r="F776" s="21"/>
      <c r="G776" s="21"/>
      <c r="H776" s="22"/>
      <c r="I776" s="3">
        <f t="shared" si="980"/>
        <v>0</v>
      </c>
    </row>
    <row r="777" spans="1:9" hidden="1" x14ac:dyDescent="0.2">
      <c r="A777" s="26" t="s">
        <v>54</v>
      </c>
      <c r="B777" s="63" t="s">
        <v>55</v>
      </c>
      <c r="C777" s="24"/>
      <c r="D777" s="24"/>
      <c r="E777" s="24">
        <f>C777+D777</f>
        <v>0</v>
      </c>
      <c r="F777" s="24"/>
      <c r="G777" s="24"/>
      <c r="H777" s="25"/>
      <c r="I777" s="3">
        <f t="shared" si="980"/>
        <v>0</v>
      </c>
    </row>
    <row r="778" spans="1:9" hidden="1" x14ac:dyDescent="0.2">
      <c r="A778" s="83"/>
      <c r="B778" s="95"/>
      <c r="C778" s="21"/>
      <c r="D778" s="21"/>
      <c r="E778" s="21"/>
      <c r="F778" s="21"/>
      <c r="G778" s="21"/>
      <c r="H778" s="22"/>
      <c r="I778" s="3">
        <f t="shared" si="980"/>
        <v>0</v>
      </c>
    </row>
    <row r="779" spans="1:9" hidden="1" x14ac:dyDescent="0.2">
      <c r="A779" s="26" t="s">
        <v>56</v>
      </c>
      <c r="B779" s="63"/>
      <c r="C779" s="24">
        <f>C732-C750</f>
        <v>0</v>
      </c>
      <c r="D779" s="24">
        <f t="shared" ref="D779:H779" si="1072">D732-D750</f>
        <v>0</v>
      </c>
      <c r="E779" s="24">
        <f t="shared" si="1072"/>
        <v>0</v>
      </c>
      <c r="F779" s="24">
        <f t="shared" si="1072"/>
        <v>0</v>
      </c>
      <c r="G779" s="24">
        <f t="shared" si="1072"/>
        <v>0</v>
      </c>
      <c r="H779" s="25">
        <f t="shared" si="1072"/>
        <v>0</v>
      </c>
      <c r="I779" s="3">
        <f t="shared" si="980"/>
        <v>0</v>
      </c>
    </row>
    <row r="780" spans="1:9" hidden="1" x14ac:dyDescent="0.2">
      <c r="A780" s="81"/>
      <c r="B780" s="95"/>
      <c r="C780" s="21"/>
      <c r="D780" s="21"/>
      <c r="E780" s="21"/>
      <c r="F780" s="21"/>
      <c r="G780" s="21"/>
      <c r="H780" s="22"/>
      <c r="I780" s="3">
        <f t="shared" si="980"/>
        <v>0</v>
      </c>
    </row>
    <row r="781" spans="1:9" s="6" customFormat="1" ht="25.5" x14ac:dyDescent="0.2">
      <c r="A781" s="77" t="s">
        <v>73</v>
      </c>
      <c r="B781" s="78"/>
      <c r="C781" s="79">
        <f>C782</f>
        <v>195</v>
      </c>
      <c r="D781" s="79">
        <f t="shared" ref="D781" si="1073">D782</f>
        <v>0</v>
      </c>
      <c r="E781" s="79">
        <f t="shared" ref="E781" si="1074">E782</f>
        <v>195</v>
      </c>
      <c r="F781" s="79">
        <f t="shared" ref="F781" si="1075">F782</f>
        <v>100</v>
      </c>
      <c r="G781" s="79">
        <f t="shared" ref="G781" si="1076">G782</f>
        <v>0</v>
      </c>
      <c r="H781" s="80">
        <f t="shared" ref="H781" si="1077">H782</f>
        <v>0</v>
      </c>
      <c r="I781" s="19">
        <f t="shared" si="980"/>
        <v>295</v>
      </c>
    </row>
    <row r="782" spans="1:9" x14ac:dyDescent="0.2">
      <c r="A782" s="33" t="s">
        <v>61</v>
      </c>
      <c r="B782" s="64"/>
      <c r="C782" s="34">
        <f>SUM(C783,C784,C785,C786)</f>
        <v>195</v>
      </c>
      <c r="D782" s="34">
        <f t="shared" ref="D782" si="1078">SUM(D783,D784,D785,D786)</f>
        <v>0</v>
      </c>
      <c r="E782" s="34">
        <f t="shared" ref="E782" si="1079">SUM(E783,E784,E785,E786)</f>
        <v>195</v>
      </c>
      <c r="F782" s="34">
        <f t="shared" ref="F782" si="1080">SUM(F783,F784,F785,F786)</f>
        <v>100</v>
      </c>
      <c r="G782" s="34">
        <f t="shared" ref="G782" si="1081">SUM(G783,G784,G785,G786)</f>
        <v>0</v>
      </c>
      <c r="H782" s="35">
        <f t="shared" ref="H782" si="1082">SUM(H783,H784,H785,H786)</f>
        <v>0</v>
      </c>
      <c r="I782" s="3">
        <f t="shared" ref="I782:I845" si="1083">SUM(E782:H782)</f>
        <v>295</v>
      </c>
    </row>
    <row r="783" spans="1:9" x14ac:dyDescent="0.2">
      <c r="A783" s="20" t="s">
        <v>6</v>
      </c>
      <c r="B783" s="48"/>
      <c r="C783" s="21">
        <v>195</v>
      </c>
      <c r="D783" s="21"/>
      <c r="E783" s="21">
        <f>SUM(C783,D783)</f>
        <v>195</v>
      </c>
      <c r="F783" s="21">
        <v>100</v>
      </c>
      <c r="G783" s="21"/>
      <c r="H783" s="22"/>
      <c r="I783" s="3">
        <f t="shared" si="1083"/>
        <v>295</v>
      </c>
    </row>
    <row r="784" spans="1:9" hidden="1" x14ac:dyDescent="0.2">
      <c r="A784" s="20" t="s">
        <v>7</v>
      </c>
      <c r="B784" s="94"/>
      <c r="C784" s="21"/>
      <c r="D784" s="21"/>
      <c r="E784" s="21">
        <f t="shared" ref="E784:E785" si="1084">SUM(C784,D784)</f>
        <v>0</v>
      </c>
      <c r="F784" s="21"/>
      <c r="G784" s="21"/>
      <c r="H784" s="22"/>
      <c r="I784" s="3">
        <f t="shared" si="1083"/>
        <v>0</v>
      </c>
    </row>
    <row r="785" spans="1:9" ht="38.25" hidden="1" x14ac:dyDescent="0.2">
      <c r="A785" s="20" t="s">
        <v>8</v>
      </c>
      <c r="B785" s="48">
        <v>420269</v>
      </c>
      <c r="C785" s="21"/>
      <c r="D785" s="21"/>
      <c r="E785" s="21">
        <f t="shared" si="1084"/>
        <v>0</v>
      </c>
      <c r="F785" s="21"/>
      <c r="G785" s="21"/>
      <c r="H785" s="22"/>
      <c r="I785" s="3">
        <f t="shared" si="1083"/>
        <v>0</v>
      </c>
    </row>
    <row r="786" spans="1:9" ht="25.5" hidden="1" x14ac:dyDescent="0.2">
      <c r="A786" s="23" t="s">
        <v>9</v>
      </c>
      <c r="B786" s="49" t="s">
        <v>10</v>
      </c>
      <c r="C786" s="24">
        <f>SUM(C787,C791,C795)</f>
        <v>0</v>
      </c>
      <c r="D786" s="24">
        <f t="shared" ref="D786" si="1085">SUM(D787,D791,D795)</f>
        <v>0</v>
      </c>
      <c r="E786" s="24">
        <f t="shared" ref="E786" si="1086">SUM(E787,E791,E795)</f>
        <v>0</v>
      </c>
      <c r="F786" s="24">
        <f t="shared" ref="F786" si="1087">SUM(F787,F791,F795)</f>
        <v>0</v>
      </c>
      <c r="G786" s="24">
        <f t="shared" ref="G786" si="1088">SUM(G787,G791,G795)</f>
        <v>0</v>
      </c>
      <c r="H786" s="25">
        <f t="shared" ref="H786" si="1089">SUM(H787,H791,H795)</f>
        <v>0</v>
      </c>
      <c r="I786" s="3">
        <f t="shared" si="1083"/>
        <v>0</v>
      </c>
    </row>
    <row r="787" spans="1:9" hidden="1" x14ac:dyDescent="0.2">
      <c r="A787" s="26" t="s">
        <v>11</v>
      </c>
      <c r="B787" s="50" t="s">
        <v>12</v>
      </c>
      <c r="C787" s="24">
        <f>SUM(C788:C790)</f>
        <v>0</v>
      </c>
      <c r="D787" s="24">
        <f t="shared" ref="D787" si="1090">SUM(D788:D790)</f>
        <v>0</v>
      </c>
      <c r="E787" s="24">
        <f t="shared" ref="E787" si="1091">SUM(E788:E790)</f>
        <v>0</v>
      </c>
      <c r="F787" s="24">
        <f t="shared" ref="F787" si="1092">SUM(F788:F790)</f>
        <v>0</v>
      </c>
      <c r="G787" s="24">
        <f t="shared" ref="G787" si="1093">SUM(G788:G790)</f>
        <v>0</v>
      </c>
      <c r="H787" s="25">
        <f t="shared" ref="H787" si="1094">SUM(H788:H790)</f>
        <v>0</v>
      </c>
      <c r="I787" s="3">
        <f t="shared" si="1083"/>
        <v>0</v>
      </c>
    </row>
    <row r="788" spans="1:9" hidden="1" x14ac:dyDescent="0.2">
      <c r="A788" s="27" t="s">
        <v>13</v>
      </c>
      <c r="B788" s="51" t="s">
        <v>14</v>
      </c>
      <c r="C788" s="21"/>
      <c r="D788" s="21"/>
      <c r="E788" s="21">
        <f t="shared" ref="E788:E790" si="1095">SUM(C788,D788)</f>
        <v>0</v>
      </c>
      <c r="F788" s="21"/>
      <c r="G788" s="21"/>
      <c r="H788" s="22"/>
      <c r="I788" s="3">
        <f t="shared" si="1083"/>
        <v>0</v>
      </c>
    </row>
    <row r="789" spans="1:9" hidden="1" x14ac:dyDescent="0.2">
      <c r="A789" s="27" t="s">
        <v>15</v>
      </c>
      <c r="B789" s="52" t="s">
        <v>16</v>
      </c>
      <c r="C789" s="21"/>
      <c r="D789" s="21"/>
      <c r="E789" s="21">
        <f t="shared" si="1095"/>
        <v>0</v>
      </c>
      <c r="F789" s="21"/>
      <c r="G789" s="21"/>
      <c r="H789" s="22"/>
      <c r="I789" s="3">
        <f t="shared" si="1083"/>
        <v>0</v>
      </c>
    </row>
    <row r="790" spans="1:9" hidden="1" x14ac:dyDescent="0.2">
      <c r="A790" s="27" t="s">
        <v>17</v>
      </c>
      <c r="B790" s="52" t="s">
        <v>18</v>
      </c>
      <c r="C790" s="21"/>
      <c r="D790" s="21"/>
      <c r="E790" s="21">
        <f t="shared" si="1095"/>
        <v>0</v>
      </c>
      <c r="F790" s="21"/>
      <c r="G790" s="21"/>
      <c r="H790" s="22"/>
      <c r="I790" s="3">
        <f t="shared" si="1083"/>
        <v>0</v>
      </c>
    </row>
    <row r="791" spans="1:9" hidden="1" x14ac:dyDescent="0.2">
      <c r="A791" s="26" t="s">
        <v>19</v>
      </c>
      <c r="B791" s="53" t="s">
        <v>20</v>
      </c>
      <c r="C791" s="24">
        <f>SUM(C792:C794)</f>
        <v>0</v>
      </c>
      <c r="D791" s="24">
        <f t="shared" ref="D791" si="1096">SUM(D792:D794)</f>
        <v>0</v>
      </c>
      <c r="E791" s="24">
        <f t="shared" ref="E791" si="1097">SUM(E792:E794)</f>
        <v>0</v>
      </c>
      <c r="F791" s="24">
        <f t="shared" ref="F791" si="1098">SUM(F792:F794)</f>
        <v>0</v>
      </c>
      <c r="G791" s="24">
        <f t="shared" ref="G791" si="1099">SUM(G792:G794)</f>
        <v>0</v>
      </c>
      <c r="H791" s="25">
        <f t="shared" ref="H791" si="1100">SUM(H792:H794)</f>
        <v>0</v>
      </c>
      <c r="I791" s="3">
        <f t="shared" si="1083"/>
        <v>0</v>
      </c>
    </row>
    <row r="792" spans="1:9" hidden="1" x14ac:dyDescent="0.2">
      <c r="A792" s="27" t="s">
        <v>13</v>
      </c>
      <c r="B792" s="52" t="s">
        <v>21</v>
      </c>
      <c r="C792" s="21"/>
      <c r="D792" s="21"/>
      <c r="E792" s="21">
        <f t="shared" ref="E792:E794" si="1101">SUM(C792,D792)</f>
        <v>0</v>
      </c>
      <c r="F792" s="21"/>
      <c r="G792" s="21"/>
      <c r="H792" s="22"/>
      <c r="I792" s="3">
        <f t="shared" si="1083"/>
        <v>0</v>
      </c>
    </row>
    <row r="793" spans="1:9" hidden="1" x14ac:dyDescent="0.2">
      <c r="A793" s="27" t="s">
        <v>15</v>
      </c>
      <c r="B793" s="52" t="s">
        <v>22</v>
      </c>
      <c r="C793" s="21"/>
      <c r="D793" s="21"/>
      <c r="E793" s="21">
        <f t="shared" si="1101"/>
        <v>0</v>
      </c>
      <c r="F793" s="21"/>
      <c r="G793" s="21"/>
      <c r="H793" s="22"/>
      <c r="I793" s="3">
        <f t="shared" si="1083"/>
        <v>0</v>
      </c>
    </row>
    <row r="794" spans="1:9" hidden="1" x14ac:dyDescent="0.2">
      <c r="A794" s="27" t="s">
        <v>17</v>
      </c>
      <c r="B794" s="52" t="s">
        <v>23</v>
      </c>
      <c r="C794" s="21"/>
      <c r="D794" s="21"/>
      <c r="E794" s="21">
        <f t="shared" si="1101"/>
        <v>0</v>
      </c>
      <c r="F794" s="21"/>
      <c r="G794" s="21"/>
      <c r="H794" s="22"/>
      <c r="I794" s="3">
        <f t="shared" si="1083"/>
        <v>0</v>
      </c>
    </row>
    <row r="795" spans="1:9" hidden="1" x14ac:dyDescent="0.2">
      <c r="A795" s="26" t="s">
        <v>24</v>
      </c>
      <c r="B795" s="53" t="s">
        <v>25</v>
      </c>
      <c r="C795" s="24">
        <f>SUM(C796:C798)</f>
        <v>0</v>
      </c>
      <c r="D795" s="24">
        <f t="shared" ref="D795" si="1102">SUM(D796:D798)</f>
        <v>0</v>
      </c>
      <c r="E795" s="24">
        <f t="shared" ref="E795" si="1103">SUM(E796:E798)</f>
        <v>0</v>
      </c>
      <c r="F795" s="24">
        <f t="shared" ref="F795" si="1104">SUM(F796:F798)</f>
        <v>0</v>
      </c>
      <c r="G795" s="24">
        <f t="shared" ref="G795" si="1105">SUM(G796:G798)</f>
        <v>0</v>
      </c>
      <c r="H795" s="25">
        <f t="shared" ref="H795" si="1106">SUM(H796:H798)</f>
        <v>0</v>
      </c>
      <c r="I795" s="3">
        <f t="shared" si="1083"/>
        <v>0</v>
      </c>
    </row>
    <row r="796" spans="1:9" hidden="1" x14ac:dyDescent="0.2">
      <c r="A796" s="27" t="s">
        <v>13</v>
      </c>
      <c r="B796" s="52" t="s">
        <v>26</v>
      </c>
      <c r="C796" s="21"/>
      <c r="D796" s="21"/>
      <c r="E796" s="21">
        <f t="shared" ref="E796:E798" si="1107">SUM(C796,D796)</f>
        <v>0</v>
      </c>
      <c r="F796" s="21"/>
      <c r="G796" s="21"/>
      <c r="H796" s="22"/>
      <c r="I796" s="3">
        <f t="shared" si="1083"/>
        <v>0</v>
      </c>
    </row>
    <row r="797" spans="1:9" hidden="1" x14ac:dyDescent="0.2">
      <c r="A797" s="27" t="s">
        <v>15</v>
      </c>
      <c r="B797" s="52" t="s">
        <v>27</v>
      </c>
      <c r="C797" s="21"/>
      <c r="D797" s="21"/>
      <c r="E797" s="21">
        <f t="shared" si="1107"/>
        <v>0</v>
      </c>
      <c r="F797" s="21"/>
      <c r="G797" s="21"/>
      <c r="H797" s="22"/>
      <c r="I797" s="3">
        <f t="shared" si="1083"/>
        <v>0</v>
      </c>
    </row>
    <row r="798" spans="1:9" hidden="1" x14ac:dyDescent="0.2">
      <c r="A798" s="27" t="s">
        <v>17</v>
      </c>
      <c r="B798" s="52" t="s">
        <v>28</v>
      </c>
      <c r="C798" s="21"/>
      <c r="D798" s="21"/>
      <c r="E798" s="21">
        <f t="shared" si="1107"/>
        <v>0</v>
      </c>
      <c r="F798" s="21"/>
      <c r="G798" s="21"/>
      <c r="H798" s="22"/>
      <c r="I798" s="3">
        <f t="shared" si="1083"/>
        <v>0</v>
      </c>
    </row>
    <row r="799" spans="1:9" x14ac:dyDescent="0.2">
      <c r="A799" s="33" t="s">
        <v>80</v>
      </c>
      <c r="B799" s="64"/>
      <c r="C799" s="34">
        <f>SUM(C800,C803,C826)</f>
        <v>195</v>
      </c>
      <c r="D799" s="34">
        <f t="shared" ref="D799" si="1108">SUM(D800,D803,D826)</f>
        <v>0</v>
      </c>
      <c r="E799" s="34">
        <f t="shared" ref="E799" si="1109">SUM(E800,E803,E826)</f>
        <v>195</v>
      </c>
      <c r="F799" s="34">
        <f t="shared" ref="F799" si="1110">SUM(F800,F803,F826)</f>
        <v>100</v>
      </c>
      <c r="G799" s="34">
        <f t="shared" ref="G799" si="1111">SUM(G800,G803,G826)</f>
        <v>0</v>
      </c>
      <c r="H799" s="35">
        <f t="shared" ref="H799" si="1112">SUM(H800,H803,H826)</f>
        <v>0</v>
      </c>
      <c r="I799" s="3">
        <f t="shared" si="1083"/>
        <v>295</v>
      </c>
    </row>
    <row r="800" spans="1:9" x14ac:dyDescent="0.2">
      <c r="A800" s="31" t="s">
        <v>30</v>
      </c>
      <c r="B800" s="55">
        <v>20</v>
      </c>
      <c r="C800" s="24">
        <f>SUM(C801)</f>
        <v>2</v>
      </c>
      <c r="D800" s="24">
        <f t="shared" ref="D800" si="1113">SUM(D801)</f>
        <v>0</v>
      </c>
      <c r="E800" s="24">
        <f t="shared" ref="E800" si="1114">SUM(E801)</f>
        <v>2</v>
      </c>
      <c r="F800" s="24">
        <f t="shared" ref="F800" si="1115">SUM(F801)</f>
        <v>0</v>
      </c>
      <c r="G800" s="24">
        <f t="shared" ref="G800" si="1116">SUM(G801)</f>
        <v>0</v>
      </c>
      <c r="H800" s="25">
        <f t="shared" ref="H800" si="1117">SUM(H801)</f>
        <v>0</v>
      </c>
      <c r="I800" s="3">
        <f t="shared" si="1083"/>
        <v>2</v>
      </c>
    </row>
    <row r="801" spans="1:9" x14ac:dyDescent="0.2">
      <c r="A801" s="27" t="s">
        <v>31</v>
      </c>
      <c r="B801" s="56" t="s">
        <v>32</v>
      </c>
      <c r="C801" s="21">
        <v>2</v>
      </c>
      <c r="D801" s="21"/>
      <c r="E801" s="21">
        <f>C801+D801</f>
        <v>2</v>
      </c>
      <c r="F801" s="21"/>
      <c r="G801" s="21"/>
      <c r="H801" s="22"/>
      <c r="I801" s="3">
        <f t="shared" si="1083"/>
        <v>2</v>
      </c>
    </row>
    <row r="802" spans="1:9" hidden="1" x14ac:dyDescent="0.2">
      <c r="A802" s="27"/>
      <c r="B802" s="51"/>
      <c r="C802" s="21"/>
      <c r="D802" s="21"/>
      <c r="E802" s="21"/>
      <c r="F802" s="21"/>
      <c r="G802" s="21"/>
      <c r="H802" s="22"/>
      <c r="I802" s="3">
        <f t="shared" si="1083"/>
        <v>0</v>
      </c>
    </row>
    <row r="803" spans="1:9" ht="25.5" x14ac:dyDescent="0.2">
      <c r="A803" s="31" t="s">
        <v>33</v>
      </c>
      <c r="B803" s="57">
        <v>58</v>
      </c>
      <c r="C803" s="24">
        <f>SUM(C804,C811,C818)</f>
        <v>193</v>
      </c>
      <c r="D803" s="24">
        <f t="shared" ref="D803" si="1118">SUM(D804,D811,D818)</f>
        <v>0</v>
      </c>
      <c r="E803" s="24">
        <f t="shared" ref="E803" si="1119">SUM(E804,E811,E818)</f>
        <v>193</v>
      </c>
      <c r="F803" s="24">
        <f t="shared" ref="F803" si="1120">SUM(F804,F811,F818)</f>
        <v>100</v>
      </c>
      <c r="G803" s="24">
        <f t="shared" ref="G803" si="1121">SUM(G804,G811,G818)</f>
        <v>0</v>
      </c>
      <c r="H803" s="25">
        <f t="shared" ref="H803" si="1122">SUM(H804,H811,H818)</f>
        <v>0</v>
      </c>
      <c r="I803" s="3">
        <f t="shared" si="1083"/>
        <v>293</v>
      </c>
    </row>
    <row r="804" spans="1:9" hidden="1" x14ac:dyDescent="0.2">
      <c r="A804" s="31" t="s">
        <v>34</v>
      </c>
      <c r="B804" s="58" t="s">
        <v>35</v>
      </c>
      <c r="C804" s="24">
        <f>SUM(C808,C809,C810)</f>
        <v>0</v>
      </c>
      <c r="D804" s="24">
        <f t="shared" ref="D804:H804" si="1123">SUM(D808,D809,D810)</f>
        <v>0</v>
      </c>
      <c r="E804" s="24">
        <f t="shared" si="1123"/>
        <v>0</v>
      </c>
      <c r="F804" s="24">
        <f t="shared" si="1123"/>
        <v>0</v>
      </c>
      <c r="G804" s="24">
        <f t="shared" si="1123"/>
        <v>0</v>
      </c>
      <c r="H804" s="25">
        <f t="shared" si="1123"/>
        <v>0</v>
      </c>
      <c r="I804" s="3">
        <f t="shared" si="1083"/>
        <v>0</v>
      </c>
    </row>
    <row r="805" spans="1:9" hidden="1" x14ac:dyDescent="0.2">
      <c r="A805" s="32" t="s">
        <v>1</v>
      </c>
      <c r="B805" s="59"/>
      <c r="C805" s="24"/>
      <c r="D805" s="24"/>
      <c r="E805" s="24"/>
      <c r="F805" s="24"/>
      <c r="G805" s="24"/>
      <c r="H805" s="25"/>
      <c r="I805" s="3">
        <f t="shared" si="1083"/>
        <v>0</v>
      </c>
    </row>
    <row r="806" spans="1:9" hidden="1" x14ac:dyDescent="0.2">
      <c r="A806" s="32" t="s">
        <v>36</v>
      </c>
      <c r="B806" s="59"/>
      <c r="C806" s="24">
        <f>C808+C809+C810-C807</f>
        <v>0</v>
      </c>
      <c r="D806" s="24">
        <f t="shared" ref="D806" si="1124">D808+D809+D810-D807</f>
        <v>0</v>
      </c>
      <c r="E806" s="24">
        <f t="shared" ref="E806" si="1125">E808+E809+E810-E807</f>
        <v>0</v>
      </c>
      <c r="F806" s="24">
        <f t="shared" ref="F806" si="1126">F808+F809+F810-F807</f>
        <v>0</v>
      </c>
      <c r="G806" s="24">
        <f t="shared" ref="G806" si="1127">G808+G809+G810-G807</f>
        <v>0</v>
      </c>
      <c r="H806" s="25">
        <f t="shared" ref="H806" si="1128">H808+H809+H810-H807</f>
        <v>0</v>
      </c>
      <c r="I806" s="3">
        <f t="shared" si="1083"/>
        <v>0</v>
      </c>
    </row>
    <row r="807" spans="1:9" hidden="1" x14ac:dyDescent="0.2">
      <c r="A807" s="32" t="s">
        <v>37</v>
      </c>
      <c r="B807" s="59"/>
      <c r="C807" s="24"/>
      <c r="D807" s="24"/>
      <c r="E807" s="24">
        <f t="shared" ref="E807" si="1129">C807+D807</f>
        <v>0</v>
      </c>
      <c r="F807" s="24"/>
      <c r="G807" s="24"/>
      <c r="H807" s="25"/>
      <c r="I807" s="3">
        <f t="shared" si="1083"/>
        <v>0</v>
      </c>
    </row>
    <row r="808" spans="1:9" hidden="1" x14ac:dyDescent="0.2">
      <c r="A808" s="20" t="s">
        <v>38</v>
      </c>
      <c r="B808" s="60" t="s">
        <v>39</v>
      </c>
      <c r="C808" s="21"/>
      <c r="D808" s="21"/>
      <c r="E808" s="21">
        <f t="shared" ref="E808:E810" si="1130">C808+D808</f>
        <v>0</v>
      </c>
      <c r="F808" s="21"/>
      <c r="G808" s="21"/>
      <c r="H808" s="22"/>
      <c r="I808" s="3">
        <f t="shared" si="1083"/>
        <v>0</v>
      </c>
    </row>
    <row r="809" spans="1:9" hidden="1" x14ac:dyDescent="0.2">
      <c r="A809" s="20" t="s">
        <v>40</v>
      </c>
      <c r="B809" s="60" t="s">
        <v>41</v>
      </c>
      <c r="C809" s="21"/>
      <c r="D809" s="21"/>
      <c r="E809" s="21">
        <f t="shared" si="1130"/>
        <v>0</v>
      </c>
      <c r="F809" s="21"/>
      <c r="G809" s="21"/>
      <c r="H809" s="22"/>
      <c r="I809" s="3">
        <f t="shared" si="1083"/>
        <v>0</v>
      </c>
    </row>
    <row r="810" spans="1:9" hidden="1" x14ac:dyDescent="0.2">
      <c r="A810" s="20" t="s">
        <v>42</v>
      </c>
      <c r="B810" s="61" t="s">
        <v>43</v>
      </c>
      <c r="C810" s="21"/>
      <c r="D810" s="21"/>
      <c r="E810" s="21">
        <f t="shared" si="1130"/>
        <v>0</v>
      </c>
      <c r="F810" s="21"/>
      <c r="G810" s="21"/>
      <c r="H810" s="22"/>
      <c r="I810" s="3">
        <f t="shared" si="1083"/>
        <v>0</v>
      </c>
    </row>
    <row r="811" spans="1:9" hidden="1" x14ac:dyDescent="0.2">
      <c r="A811" s="31" t="s">
        <v>44</v>
      </c>
      <c r="B811" s="62" t="s">
        <v>45</v>
      </c>
      <c r="C811" s="24">
        <f>SUM(C815,C816,C817)</f>
        <v>0</v>
      </c>
      <c r="D811" s="24">
        <f t="shared" ref="D811:H811" si="1131">SUM(D815,D816,D817)</f>
        <v>0</v>
      </c>
      <c r="E811" s="24">
        <f t="shared" si="1131"/>
        <v>0</v>
      </c>
      <c r="F811" s="24">
        <f t="shared" si="1131"/>
        <v>0</v>
      </c>
      <c r="G811" s="24">
        <f t="shared" si="1131"/>
        <v>0</v>
      </c>
      <c r="H811" s="25">
        <f t="shared" si="1131"/>
        <v>0</v>
      </c>
      <c r="I811" s="3">
        <f t="shared" si="1083"/>
        <v>0</v>
      </c>
    </row>
    <row r="812" spans="1:9" hidden="1" x14ac:dyDescent="0.2">
      <c r="A812" s="82" t="s">
        <v>1</v>
      </c>
      <c r="B812" s="62"/>
      <c r="C812" s="24"/>
      <c r="D812" s="24"/>
      <c r="E812" s="24"/>
      <c r="F812" s="24"/>
      <c r="G812" s="24"/>
      <c r="H812" s="25"/>
      <c r="I812" s="3">
        <f t="shared" si="1083"/>
        <v>0</v>
      </c>
    </row>
    <row r="813" spans="1:9" hidden="1" x14ac:dyDescent="0.2">
      <c r="A813" s="32" t="s">
        <v>36</v>
      </c>
      <c r="B813" s="59"/>
      <c r="C813" s="24">
        <f>C815+C816+C817-C814</f>
        <v>0</v>
      </c>
      <c r="D813" s="24">
        <f t="shared" ref="D813" si="1132">D815+D816+D817-D814</f>
        <v>0</v>
      </c>
      <c r="E813" s="24">
        <f t="shared" ref="E813" si="1133">E815+E816+E817-E814</f>
        <v>0</v>
      </c>
      <c r="F813" s="24">
        <f t="shared" ref="F813" si="1134">F815+F816+F817-F814</f>
        <v>0</v>
      </c>
      <c r="G813" s="24">
        <f t="shared" ref="G813" si="1135">G815+G816+G817-G814</f>
        <v>0</v>
      </c>
      <c r="H813" s="25">
        <f t="shared" ref="H813" si="1136">H815+H816+H817-H814</f>
        <v>0</v>
      </c>
      <c r="I813" s="3">
        <f t="shared" si="1083"/>
        <v>0</v>
      </c>
    </row>
    <row r="814" spans="1:9" hidden="1" x14ac:dyDescent="0.2">
      <c r="A814" s="32" t="s">
        <v>37</v>
      </c>
      <c r="B814" s="59"/>
      <c r="C814" s="24"/>
      <c r="D814" s="24"/>
      <c r="E814" s="24">
        <f t="shared" ref="E814" si="1137">C814+D814</f>
        <v>0</v>
      </c>
      <c r="F814" s="24"/>
      <c r="G814" s="24"/>
      <c r="H814" s="25"/>
      <c r="I814" s="3">
        <f t="shared" si="1083"/>
        <v>0</v>
      </c>
    </row>
    <row r="815" spans="1:9" hidden="1" x14ac:dyDescent="0.2">
      <c r="A815" s="20" t="s">
        <v>38</v>
      </c>
      <c r="B815" s="61" t="s">
        <v>46</v>
      </c>
      <c r="C815" s="21"/>
      <c r="D815" s="21"/>
      <c r="E815" s="21">
        <f t="shared" ref="E815:E817" si="1138">C815+D815</f>
        <v>0</v>
      </c>
      <c r="F815" s="21"/>
      <c r="G815" s="21"/>
      <c r="H815" s="22"/>
      <c r="I815" s="3">
        <f t="shared" si="1083"/>
        <v>0</v>
      </c>
    </row>
    <row r="816" spans="1:9" hidden="1" x14ac:dyDescent="0.2">
      <c r="A816" s="20" t="s">
        <v>40</v>
      </c>
      <c r="B816" s="61" t="s">
        <v>47</v>
      </c>
      <c r="C816" s="21"/>
      <c r="D816" s="21"/>
      <c r="E816" s="21">
        <f t="shared" si="1138"/>
        <v>0</v>
      </c>
      <c r="F816" s="21"/>
      <c r="G816" s="21"/>
      <c r="H816" s="22"/>
      <c r="I816" s="3">
        <f t="shared" si="1083"/>
        <v>0</v>
      </c>
    </row>
    <row r="817" spans="1:11" hidden="1" x14ac:dyDescent="0.2">
      <c r="A817" s="20" t="s">
        <v>42</v>
      </c>
      <c r="B817" s="61" t="s">
        <v>48</v>
      </c>
      <c r="C817" s="21"/>
      <c r="D817" s="21"/>
      <c r="E817" s="21">
        <f t="shared" si="1138"/>
        <v>0</v>
      </c>
      <c r="F817" s="21"/>
      <c r="G817" s="21"/>
      <c r="H817" s="22"/>
      <c r="I817" s="3">
        <f t="shared" si="1083"/>
        <v>0</v>
      </c>
    </row>
    <row r="818" spans="1:11" x14ac:dyDescent="0.2">
      <c r="A818" s="31" t="s">
        <v>49</v>
      </c>
      <c r="B818" s="63" t="s">
        <v>50</v>
      </c>
      <c r="C818" s="24">
        <f>SUM(C822,C823,C824)</f>
        <v>193</v>
      </c>
      <c r="D818" s="24">
        <f t="shared" ref="D818:H818" si="1139">SUM(D822,D823,D824)</f>
        <v>0</v>
      </c>
      <c r="E818" s="24">
        <f t="shared" si="1139"/>
        <v>193</v>
      </c>
      <c r="F818" s="24">
        <f t="shared" si="1139"/>
        <v>100</v>
      </c>
      <c r="G818" s="24">
        <f t="shared" si="1139"/>
        <v>0</v>
      </c>
      <c r="H818" s="25">
        <f t="shared" si="1139"/>
        <v>0</v>
      </c>
      <c r="I818" s="3">
        <f t="shared" si="1083"/>
        <v>293</v>
      </c>
    </row>
    <row r="819" spans="1:11" hidden="1" x14ac:dyDescent="0.2">
      <c r="A819" s="82" t="s">
        <v>1</v>
      </c>
      <c r="B819" s="63"/>
      <c r="C819" s="24"/>
      <c r="D819" s="24"/>
      <c r="E819" s="24"/>
      <c r="F819" s="24"/>
      <c r="G819" s="24"/>
      <c r="H819" s="25"/>
      <c r="I819" s="3">
        <f t="shared" si="1083"/>
        <v>0</v>
      </c>
    </row>
    <row r="820" spans="1:11" x14ac:dyDescent="0.2">
      <c r="A820" s="32" t="s">
        <v>36</v>
      </c>
      <c r="B820" s="59"/>
      <c r="C820" s="24">
        <f>C822+C823+C824-C821</f>
        <v>168</v>
      </c>
      <c r="D820" s="24">
        <f t="shared" ref="D820" si="1140">D822+D823+D824-D821</f>
        <v>0</v>
      </c>
      <c r="E820" s="24">
        <f t="shared" ref="E820" si="1141">E822+E823+E824-E821</f>
        <v>168</v>
      </c>
      <c r="F820" s="24">
        <f t="shared" ref="F820" si="1142">F822+F823+F824-F821</f>
        <v>0</v>
      </c>
      <c r="G820" s="24">
        <f t="shared" ref="G820" si="1143">G822+G823+G824-G821</f>
        <v>0</v>
      </c>
      <c r="H820" s="25">
        <f t="shared" ref="H820" si="1144">H822+H823+H824-H821</f>
        <v>0</v>
      </c>
      <c r="I820" s="3">
        <f t="shared" si="1083"/>
        <v>168</v>
      </c>
    </row>
    <row r="821" spans="1:11" x14ac:dyDescent="0.2">
      <c r="A821" s="32" t="s">
        <v>37</v>
      </c>
      <c r="B821" s="59"/>
      <c r="C821" s="24">
        <v>25</v>
      </c>
      <c r="D821" s="24"/>
      <c r="E821" s="24">
        <f t="shared" ref="E821" si="1145">C821+D821</f>
        <v>25</v>
      </c>
      <c r="F821" s="24">
        <v>100</v>
      </c>
      <c r="G821" s="24"/>
      <c r="H821" s="25"/>
      <c r="I821" s="3">
        <f t="shared" si="1083"/>
        <v>125</v>
      </c>
    </row>
    <row r="822" spans="1:11" x14ac:dyDescent="0.2">
      <c r="A822" s="20" t="s">
        <v>38</v>
      </c>
      <c r="B822" s="61" t="s">
        <v>51</v>
      </c>
      <c r="C822" s="21">
        <f>ROUND(193*(J822+K822),)</f>
        <v>19</v>
      </c>
      <c r="D822" s="21"/>
      <c r="E822" s="21">
        <f t="shared" ref="E822:E824" si="1146">C822+D822</f>
        <v>19</v>
      </c>
      <c r="F822" s="21">
        <f>ROUND(100*(J822+K822),)</f>
        <v>10</v>
      </c>
      <c r="G822" s="21"/>
      <c r="H822" s="22"/>
      <c r="I822" s="3">
        <f t="shared" si="1083"/>
        <v>29</v>
      </c>
      <c r="J822" s="2">
        <v>0.05</v>
      </c>
      <c r="K822" s="2">
        <v>0.05</v>
      </c>
    </row>
    <row r="823" spans="1:11" x14ac:dyDescent="0.2">
      <c r="A823" s="20" t="s">
        <v>40</v>
      </c>
      <c r="B823" s="61" t="s">
        <v>52</v>
      </c>
      <c r="C823" s="21">
        <f>ROUND(193*(J823+K823),)</f>
        <v>174</v>
      </c>
      <c r="D823" s="21"/>
      <c r="E823" s="21">
        <f t="shared" si="1146"/>
        <v>174</v>
      </c>
      <c r="F823" s="21">
        <f>ROUND(100*(J823+K823),)</f>
        <v>90</v>
      </c>
      <c r="G823" s="21"/>
      <c r="H823" s="22"/>
      <c r="I823" s="3">
        <f t="shared" si="1083"/>
        <v>264</v>
      </c>
      <c r="J823" s="2">
        <v>0.9</v>
      </c>
    </row>
    <row r="824" spans="1:11" hidden="1" x14ac:dyDescent="0.2">
      <c r="A824" s="20" t="s">
        <v>42</v>
      </c>
      <c r="B824" s="61" t="s">
        <v>53</v>
      </c>
      <c r="C824" s="21"/>
      <c r="D824" s="21"/>
      <c r="E824" s="21">
        <f t="shared" si="1146"/>
        <v>0</v>
      </c>
      <c r="F824" s="21"/>
      <c r="G824" s="21"/>
      <c r="H824" s="22"/>
      <c r="I824" s="3">
        <f t="shared" si="1083"/>
        <v>0</v>
      </c>
    </row>
    <row r="825" spans="1:11" hidden="1" x14ac:dyDescent="0.2">
      <c r="A825" s="83"/>
      <c r="B825" s="95"/>
      <c r="C825" s="21"/>
      <c r="D825" s="21"/>
      <c r="E825" s="21"/>
      <c r="F825" s="21"/>
      <c r="G825" s="21"/>
      <c r="H825" s="22"/>
      <c r="I825" s="3">
        <f t="shared" si="1083"/>
        <v>0</v>
      </c>
    </row>
    <row r="826" spans="1:11" hidden="1" x14ac:dyDescent="0.2">
      <c r="A826" s="26" t="s">
        <v>54</v>
      </c>
      <c r="B826" s="63" t="s">
        <v>55</v>
      </c>
      <c r="C826" s="24"/>
      <c r="D826" s="24"/>
      <c r="E826" s="24">
        <f>C826+D826</f>
        <v>0</v>
      </c>
      <c r="F826" s="24"/>
      <c r="G826" s="24"/>
      <c r="H826" s="25"/>
      <c r="I826" s="3">
        <f t="shared" si="1083"/>
        <v>0</v>
      </c>
    </row>
    <row r="827" spans="1:11" hidden="1" x14ac:dyDescent="0.2">
      <c r="A827" s="83"/>
      <c r="B827" s="95"/>
      <c r="C827" s="21"/>
      <c r="D827" s="21"/>
      <c r="E827" s="21"/>
      <c r="F827" s="21"/>
      <c r="G827" s="21"/>
      <c r="H827" s="22"/>
      <c r="I827" s="3">
        <f t="shared" si="1083"/>
        <v>0</v>
      </c>
    </row>
    <row r="828" spans="1:11" hidden="1" x14ac:dyDescent="0.2">
      <c r="A828" s="26" t="s">
        <v>56</v>
      </c>
      <c r="B828" s="63"/>
      <c r="C828" s="24">
        <f>C781-C799</f>
        <v>0</v>
      </c>
      <c r="D828" s="24">
        <f t="shared" ref="D828:H828" si="1147">D781-D799</f>
        <v>0</v>
      </c>
      <c r="E828" s="24">
        <f t="shared" si="1147"/>
        <v>0</v>
      </c>
      <c r="F828" s="24">
        <f t="shared" si="1147"/>
        <v>0</v>
      </c>
      <c r="G828" s="24">
        <f t="shared" si="1147"/>
        <v>0</v>
      </c>
      <c r="H828" s="25">
        <f t="shared" si="1147"/>
        <v>0</v>
      </c>
      <c r="I828" s="3">
        <f t="shared" si="1083"/>
        <v>0</v>
      </c>
    </row>
    <row r="829" spans="1:11" s="6" customFormat="1" ht="38.25" x14ac:dyDescent="0.2">
      <c r="A829" s="77" t="s">
        <v>74</v>
      </c>
      <c r="B829" s="78"/>
      <c r="C829" s="79">
        <f>C830</f>
        <v>95</v>
      </c>
      <c r="D829" s="79">
        <f t="shared" ref="D829" si="1148">D830</f>
        <v>0</v>
      </c>
      <c r="E829" s="79">
        <f t="shared" ref="E829" si="1149">E830</f>
        <v>95</v>
      </c>
      <c r="F829" s="79">
        <f t="shared" ref="F829" si="1150">F830</f>
        <v>0</v>
      </c>
      <c r="G829" s="79">
        <f t="shared" ref="G829" si="1151">G830</f>
        <v>0</v>
      </c>
      <c r="H829" s="80">
        <f t="shared" ref="H829" si="1152">H830</f>
        <v>0</v>
      </c>
      <c r="I829" s="19">
        <f t="shared" si="1083"/>
        <v>95</v>
      </c>
    </row>
    <row r="830" spans="1:11" x14ac:dyDescent="0.2">
      <c r="A830" s="33" t="s">
        <v>61</v>
      </c>
      <c r="B830" s="64"/>
      <c r="C830" s="34">
        <f>SUM(C831,C832,C833,C834)</f>
        <v>95</v>
      </c>
      <c r="D830" s="34">
        <f t="shared" ref="D830" si="1153">SUM(D831,D832,D833,D834)</f>
        <v>0</v>
      </c>
      <c r="E830" s="34">
        <f t="shared" ref="E830" si="1154">SUM(E831,E832,E833,E834)</f>
        <v>95</v>
      </c>
      <c r="F830" s="34">
        <f t="shared" ref="F830" si="1155">SUM(F831,F832,F833,F834)</f>
        <v>0</v>
      </c>
      <c r="G830" s="34">
        <f t="shared" ref="G830" si="1156">SUM(G831,G832,G833,G834)</f>
        <v>0</v>
      </c>
      <c r="H830" s="35">
        <f t="shared" ref="H830" si="1157">SUM(H831,H832,H833,H834)</f>
        <v>0</v>
      </c>
      <c r="I830" s="3">
        <f t="shared" si="1083"/>
        <v>95</v>
      </c>
    </row>
    <row r="831" spans="1:11" x14ac:dyDescent="0.2">
      <c r="A831" s="20" t="s">
        <v>6</v>
      </c>
      <c r="B831" s="48"/>
      <c r="C831" s="21">
        <v>95</v>
      </c>
      <c r="D831" s="21"/>
      <c r="E831" s="21">
        <f>SUM(C831,D831)</f>
        <v>95</v>
      </c>
      <c r="F831" s="21"/>
      <c r="G831" s="21"/>
      <c r="H831" s="22"/>
      <c r="I831" s="3">
        <f t="shared" si="1083"/>
        <v>95</v>
      </c>
    </row>
    <row r="832" spans="1:11" hidden="1" x14ac:dyDescent="0.2">
      <c r="A832" s="20" t="s">
        <v>7</v>
      </c>
      <c r="B832" s="94"/>
      <c r="C832" s="21"/>
      <c r="D832" s="21"/>
      <c r="E832" s="21">
        <f t="shared" ref="E832:E833" si="1158">SUM(C832,D832)</f>
        <v>0</v>
      </c>
      <c r="F832" s="21"/>
      <c r="G832" s="21"/>
      <c r="H832" s="22"/>
      <c r="I832" s="3">
        <f t="shared" si="1083"/>
        <v>0</v>
      </c>
    </row>
    <row r="833" spans="1:9" ht="38.25" hidden="1" x14ac:dyDescent="0.2">
      <c r="A833" s="20" t="s">
        <v>8</v>
      </c>
      <c r="B833" s="48">
        <v>420269</v>
      </c>
      <c r="C833" s="21"/>
      <c r="D833" s="21"/>
      <c r="E833" s="21">
        <f t="shared" si="1158"/>
        <v>0</v>
      </c>
      <c r="F833" s="21"/>
      <c r="G833" s="21"/>
      <c r="H833" s="22"/>
      <c r="I833" s="3">
        <f t="shared" si="1083"/>
        <v>0</v>
      </c>
    </row>
    <row r="834" spans="1:9" ht="25.5" hidden="1" x14ac:dyDescent="0.2">
      <c r="A834" s="23" t="s">
        <v>9</v>
      </c>
      <c r="B834" s="49" t="s">
        <v>10</v>
      </c>
      <c r="C834" s="24">
        <f>SUM(C835,C839,C843)</f>
        <v>0</v>
      </c>
      <c r="D834" s="24">
        <f t="shared" ref="D834" si="1159">SUM(D835,D839,D843)</f>
        <v>0</v>
      </c>
      <c r="E834" s="24">
        <f t="shared" ref="E834" si="1160">SUM(E835,E839,E843)</f>
        <v>0</v>
      </c>
      <c r="F834" s="24">
        <f t="shared" ref="F834" si="1161">SUM(F835,F839,F843)</f>
        <v>0</v>
      </c>
      <c r="G834" s="24">
        <f t="shared" ref="G834" si="1162">SUM(G835,G839,G843)</f>
        <v>0</v>
      </c>
      <c r="H834" s="25">
        <f t="shared" ref="H834" si="1163">SUM(H835,H839,H843)</f>
        <v>0</v>
      </c>
      <c r="I834" s="3">
        <f t="shared" si="1083"/>
        <v>0</v>
      </c>
    </row>
    <row r="835" spans="1:9" hidden="1" x14ac:dyDescent="0.2">
      <c r="A835" s="26" t="s">
        <v>11</v>
      </c>
      <c r="B835" s="50" t="s">
        <v>12</v>
      </c>
      <c r="C835" s="24">
        <f>SUM(C836:C838)</f>
        <v>0</v>
      </c>
      <c r="D835" s="24">
        <f t="shared" ref="D835" si="1164">SUM(D836:D838)</f>
        <v>0</v>
      </c>
      <c r="E835" s="24">
        <f t="shared" ref="E835" si="1165">SUM(E836:E838)</f>
        <v>0</v>
      </c>
      <c r="F835" s="24">
        <f t="shared" ref="F835" si="1166">SUM(F836:F838)</f>
        <v>0</v>
      </c>
      <c r="G835" s="24">
        <f t="shared" ref="G835" si="1167">SUM(G836:G838)</f>
        <v>0</v>
      </c>
      <c r="H835" s="25">
        <f t="shared" ref="H835" si="1168">SUM(H836:H838)</f>
        <v>0</v>
      </c>
      <c r="I835" s="3">
        <f t="shared" si="1083"/>
        <v>0</v>
      </c>
    </row>
    <row r="836" spans="1:9" hidden="1" x14ac:dyDescent="0.2">
      <c r="A836" s="27" t="s">
        <v>13</v>
      </c>
      <c r="B836" s="51" t="s">
        <v>14</v>
      </c>
      <c r="C836" s="21"/>
      <c r="D836" s="21"/>
      <c r="E836" s="21">
        <f t="shared" ref="E836:E838" si="1169">SUM(C836,D836)</f>
        <v>0</v>
      </c>
      <c r="F836" s="21"/>
      <c r="G836" s="21"/>
      <c r="H836" s="22"/>
      <c r="I836" s="3">
        <f t="shared" si="1083"/>
        <v>0</v>
      </c>
    </row>
    <row r="837" spans="1:9" hidden="1" x14ac:dyDescent="0.2">
      <c r="A837" s="27" t="s">
        <v>15</v>
      </c>
      <c r="B837" s="52" t="s">
        <v>16</v>
      </c>
      <c r="C837" s="21"/>
      <c r="D837" s="21"/>
      <c r="E837" s="21">
        <f t="shared" si="1169"/>
        <v>0</v>
      </c>
      <c r="F837" s="21"/>
      <c r="G837" s="21"/>
      <c r="H837" s="22"/>
      <c r="I837" s="3">
        <f t="shared" si="1083"/>
        <v>0</v>
      </c>
    </row>
    <row r="838" spans="1:9" hidden="1" x14ac:dyDescent="0.2">
      <c r="A838" s="27" t="s">
        <v>17</v>
      </c>
      <c r="B838" s="52" t="s">
        <v>18</v>
      </c>
      <c r="C838" s="21"/>
      <c r="D838" s="21"/>
      <c r="E838" s="21">
        <f t="shared" si="1169"/>
        <v>0</v>
      </c>
      <c r="F838" s="21"/>
      <c r="G838" s="21"/>
      <c r="H838" s="22"/>
      <c r="I838" s="3">
        <f t="shared" si="1083"/>
        <v>0</v>
      </c>
    </row>
    <row r="839" spans="1:9" hidden="1" x14ac:dyDescent="0.2">
      <c r="A839" s="26" t="s">
        <v>19</v>
      </c>
      <c r="B839" s="53" t="s">
        <v>20</v>
      </c>
      <c r="C839" s="24">
        <f>SUM(C840:C842)</f>
        <v>0</v>
      </c>
      <c r="D839" s="24">
        <f t="shared" ref="D839" si="1170">SUM(D840:D842)</f>
        <v>0</v>
      </c>
      <c r="E839" s="24">
        <f t="shared" ref="E839" si="1171">SUM(E840:E842)</f>
        <v>0</v>
      </c>
      <c r="F839" s="24">
        <f t="shared" ref="F839" si="1172">SUM(F840:F842)</f>
        <v>0</v>
      </c>
      <c r="G839" s="24">
        <f t="shared" ref="G839" si="1173">SUM(G840:G842)</f>
        <v>0</v>
      </c>
      <c r="H839" s="25">
        <f t="shared" ref="H839" si="1174">SUM(H840:H842)</f>
        <v>0</v>
      </c>
      <c r="I839" s="3">
        <f t="shared" si="1083"/>
        <v>0</v>
      </c>
    </row>
    <row r="840" spans="1:9" hidden="1" x14ac:dyDescent="0.2">
      <c r="A840" s="27" t="s">
        <v>13</v>
      </c>
      <c r="B840" s="52" t="s">
        <v>21</v>
      </c>
      <c r="C840" s="21"/>
      <c r="D840" s="21"/>
      <c r="E840" s="21">
        <f t="shared" ref="E840:E842" si="1175">SUM(C840,D840)</f>
        <v>0</v>
      </c>
      <c r="F840" s="21"/>
      <c r="G840" s="21"/>
      <c r="H840" s="22"/>
      <c r="I840" s="3">
        <f t="shared" si="1083"/>
        <v>0</v>
      </c>
    </row>
    <row r="841" spans="1:9" hidden="1" x14ac:dyDescent="0.2">
      <c r="A841" s="27" t="s">
        <v>15</v>
      </c>
      <c r="B841" s="52" t="s">
        <v>22</v>
      </c>
      <c r="C841" s="21"/>
      <c r="D841" s="21"/>
      <c r="E841" s="21">
        <f t="shared" si="1175"/>
        <v>0</v>
      </c>
      <c r="F841" s="21"/>
      <c r="G841" s="21"/>
      <c r="H841" s="22"/>
      <c r="I841" s="3">
        <f t="shared" si="1083"/>
        <v>0</v>
      </c>
    </row>
    <row r="842" spans="1:9" hidden="1" x14ac:dyDescent="0.2">
      <c r="A842" s="27" t="s">
        <v>17</v>
      </c>
      <c r="B842" s="52" t="s">
        <v>23</v>
      </c>
      <c r="C842" s="21"/>
      <c r="D842" s="21"/>
      <c r="E842" s="21">
        <f t="shared" si="1175"/>
        <v>0</v>
      </c>
      <c r="F842" s="21"/>
      <c r="G842" s="21"/>
      <c r="H842" s="22"/>
      <c r="I842" s="3">
        <f t="shared" si="1083"/>
        <v>0</v>
      </c>
    </row>
    <row r="843" spans="1:9" hidden="1" x14ac:dyDescent="0.2">
      <c r="A843" s="26" t="s">
        <v>24</v>
      </c>
      <c r="B843" s="53" t="s">
        <v>25</v>
      </c>
      <c r="C843" s="24">
        <f>SUM(C844:C846)</f>
        <v>0</v>
      </c>
      <c r="D843" s="24">
        <f t="shared" ref="D843" si="1176">SUM(D844:D846)</f>
        <v>0</v>
      </c>
      <c r="E843" s="24">
        <f t="shared" ref="E843" si="1177">SUM(E844:E846)</f>
        <v>0</v>
      </c>
      <c r="F843" s="24">
        <f t="shared" ref="F843" si="1178">SUM(F844:F846)</f>
        <v>0</v>
      </c>
      <c r="G843" s="24">
        <f t="shared" ref="G843" si="1179">SUM(G844:G846)</f>
        <v>0</v>
      </c>
      <c r="H843" s="25">
        <f t="shared" ref="H843" si="1180">SUM(H844:H846)</f>
        <v>0</v>
      </c>
      <c r="I843" s="3">
        <f t="shared" si="1083"/>
        <v>0</v>
      </c>
    </row>
    <row r="844" spans="1:9" hidden="1" x14ac:dyDescent="0.2">
      <c r="A844" s="27" t="s">
        <v>13</v>
      </c>
      <c r="B844" s="52" t="s">
        <v>26</v>
      </c>
      <c r="C844" s="21">
        <f>ROUND(93*(J844+K844),)</f>
        <v>0</v>
      </c>
      <c r="D844" s="21"/>
      <c r="E844" s="21">
        <f t="shared" ref="E844:E846" si="1181">SUM(C844,D844)</f>
        <v>0</v>
      </c>
      <c r="F844" s="21"/>
      <c r="G844" s="21"/>
      <c r="H844" s="22"/>
      <c r="I844" s="3">
        <f t="shared" si="1083"/>
        <v>0</v>
      </c>
    </row>
    <row r="845" spans="1:9" hidden="1" x14ac:dyDescent="0.2">
      <c r="A845" s="27" t="s">
        <v>15</v>
      </c>
      <c r="B845" s="52" t="s">
        <v>27</v>
      </c>
      <c r="C845" s="21">
        <f>ROUND(93*(J845+K845),)</f>
        <v>0</v>
      </c>
      <c r="D845" s="21"/>
      <c r="E845" s="21">
        <f t="shared" si="1181"/>
        <v>0</v>
      </c>
      <c r="F845" s="21"/>
      <c r="G845" s="21"/>
      <c r="H845" s="22"/>
      <c r="I845" s="3">
        <f t="shared" si="1083"/>
        <v>0</v>
      </c>
    </row>
    <row r="846" spans="1:9" hidden="1" x14ac:dyDescent="0.2">
      <c r="A846" s="27" t="s">
        <v>17</v>
      </c>
      <c r="B846" s="52" t="s">
        <v>28</v>
      </c>
      <c r="C846" s="21"/>
      <c r="D846" s="21"/>
      <c r="E846" s="21">
        <f t="shared" si="1181"/>
        <v>0</v>
      </c>
      <c r="F846" s="21"/>
      <c r="G846" s="21"/>
      <c r="H846" s="22"/>
      <c r="I846" s="3">
        <f t="shared" ref="I846:I909" si="1182">SUM(E846:H846)</f>
        <v>0</v>
      </c>
    </row>
    <row r="847" spans="1:9" x14ac:dyDescent="0.2">
      <c r="A847" s="33" t="s">
        <v>80</v>
      </c>
      <c r="B847" s="64"/>
      <c r="C847" s="34">
        <f>SUM(C848,C851,C874)</f>
        <v>95</v>
      </c>
      <c r="D847" s="34">
        <f t="shared" ref="D847" si="1183">SUM(D848,D851,D874)</f>
        <v>0</v>
      </c>
      <c r="E847" s="34">
        <f t="shared" ref="E847" si="1184">SUM(E848,E851,E874)</f>
        <v>95</v>
      </c>
      <c r="F847" s="34">
        <f t="shared" ref="F847" si="1185">SUM(F848,F851,F874)</f>
        <v>0</v>
      </c>
      <c r="G847" s="34">
        <f t="shared" ref="G847" si="1186">SUM(G848,G851,G874)</f>
        <v>0</v>
      </c>
      <c r="H847" s="35">
        <f t="shared" ref="H847" si="1187">SUM(H848,H851,H874)</f>
        <v>0</v>
      </c>
      <c r="I847" s="3">
        <f t="shared" si="1182"/>
        <v>95</v>
      </c>
    </row>
    <row r="848" spans="1:9" x14ac:dyDescent="0.2">
      <c r="A848" s="31" t="s">
        <v>30</v>
      </c>
      <c r="B848" s="55">
        <v>20</v>
      </c>
      <c r="C848" s="24">
        <f>SUM(C849)</f>
        <v>2</v>
      </c>
      <c r="D848" s="24">
        <f t="shared" ref="D848" si="1188">SUM(D849)</f>
        <v>0</v>
      </c>
      <c r="E848" s="24">
        <f t="shared" ref="E848" si="1189">SUM(E849)</f>
        <v>2</v>
      </c>
      <c r="F848" s="24">
        <f t="shared" ref="F848" si="1190">SUM(F849)</f>
        <v>0</v>
      </c>
      <c r="G848" s="24">
        <f t="shared" ref="G848" si="1191">SUM(G849)</f>
        <v>0</v>
      </c>
      <c r="H848" s="25">
        <f t="shared" ref="H848" si="1192">SUM(H849)</f>
        <v>0</v>
      </c>
      <c r="I848" s="3">
        <f t="shared" si="1182"/>
        <v>2</v>
      </c>
    </row>
    <row r="849" spans="1:9" x14ac:dyDescent="0.2">
      <c r="A849" s="27" t="s">
        <v>31</v>
      </c>
      <c r="B849" s="56" t="s">
        <v>32</v>
      </c>
      <c r="C849" s="21">
        <v>2</v>
      </c>
      <c r="D849" s="21"/>
      <c r="E849" s="21">
        <f>C849+D849</f>
        <v>2</v>
      </c>
      <c r="F849" s="21"/>
      <c r="G849" s="21"/>
      <c r="H849" s="22"/>
      <c r="I849" s="3">
        <f t="shared" si="1182"/>
        <v>2</v>
      </c>
    </row>
    <row r="850" spans="1:9" hidden="1" x14ac:dyDescent="0.2">
      <c r="A850" s="27"/>
      <c r="B850" s="51"/>
      <c r="C850" s="21"/>
      <c r="D850" s="21"/>
      <c r="E850" s="21"/>
      <c r="F850" s="21"/>
      <c r="G850" s="21"/>
      <c r="H850" s="22"/>
      <c r="I850" s="3">
        <f t="shared" si="1182"/>
        <v>0</v>
      </c>
    </row>
    <row r="851" spans="1:9" ht="25.5" x14ac:dyDescent="0.2">
      <c r="A851" s="31" t="s">
        <v>33</v>
      </c>
      <c r="B851" s="57">
        <v>58</v>
      </c>
      <c r="C851" s="24">
        <f>SUM(C852,C859,C866)</f>
        <v>93</v>
      </c>
      <c r="D851" s="24">
        <f t="shared" ref="D851" si="1193">SUM(D852,D859,D866)</f>
        <v>0</v>
      </c>
      <c r="E851" s="24">
        <f t="shared" ref="E851" si="1194">SUM(E852,E859,E866)</f>
        <v>93</v>
      </c>
      <c r="F851" s="24">
        <f t="shared" ref="F851" si="1195">SUM(F852,F859,F866)</f>
        <v>0</v>
      </c>
      <c r="G851" s="24">
        <f t="shared" ref="G851" si="1196">SUM(G852,G859,G866)</f>
        <v>0</v>
      </c>
      <c r="H851" s="25">
        <f t="shared" ref="H851" si="1197">SUM(H852,H859,H866)</f>
        <v>0</v>
      </c>
      <c r="I851" s="3">
        <f t="shared" si="1182"/>
        <v>93</v>
      </c>
    </row>
    <row r="852" spans="1:9" hidden="1" x14ac:dyDescent="0.2">
      <c r="A852" s="31" t="s">
        <v>34</v>
      </c>
      <c r="B852" s="58" t="s">
        <v>35</v>
      </c>
      <c r="C852" s="24">
        <f>SUM(C856,C857,C858)</f>
        <v>0</v>
      </c>
      <c r="D852" s="24">
        <f t="shared" ref="D852:H852" si="1198">SUM(D856,D857,D858)</f>
        <v>0</v>
      </c>
      <c r="E852" s="24">
        <f t="shared" si="1198"/>
        <v>0</v>
      </c>
      <c r="F852" s="24">
        <f t="shared" si="1198"/>
        <v>0</v>
      </c>
      <c r="G852" s="24">
        <f t="shared" si="1198"/>
        <v>0</v>
      </c>
      <c r="H852" s="25">
        <f t="shared" si="1198"/>
        <v>0</v>
      </c>
      <c r="I852" s="3">
        <f t="shared" si="1182"/>
        <v>0</v>
      </c>
    </row>
    <row r="853" spans="1:9" hidden="1" x14ac:dyDescent="0.2">
      <c r="A853" s="32" t="s">
        <v>1</v>
      </c>
      <c r="B853" s="59"/>
      <c r="C853" s="24"/>
      <c r="D853" s="24"/>
      <c r="E853" s="24"/>
      <c r="F853" s="24"/>
      <c r="G853" s="24"/>
      <c r="H853" s="25"/>
      <c r="I853" s="3">
        <f t="shared" si="1182"/>
        <v>0</v>
      </c>
    </row>
    <row r="854" spans="1:9" hidden="1" x14ac:dyDescent="0.2">
      <c r="A854" s="32" t="s">
        <v>36</v>
      </c>
      <c r="B854" s="59"/>
      <c r="C854" s="24">
        <f>C856+C857+C858-C855</f>
        <v>0</v>
      </c>
      <c r="D854" s="24">
        <f t="shared" ref="D854" si="1199">D856+D857+D858-D855</f>
        <v>0</v>
      </c>
      <c r="E854" s="24">
        <f t="shared" ref="E854" si="1200">E856+E857+E858-E855</f>
        <v>0</v>
      </c>
      <c r="F854" s="24">
        <f t="shared" ref="F854" si="1201">F856+F857+F858-F855</f>
        <v>0</v>
      </c>
      <c r="G854" s="24">
        <f t="shared" ref="G854" si="1202">G856+G857+G858-G855</f>
        <v>0</v>
      </c>
      <c r="H854" s="25">
        <f t="shared" ref="H854" si="1203">H856+H857+H858-H855</f>
        <v>0</v>
      </c>
      <c r="I854" s="3">
        <f t="shared" si="1182"/>
        <v>0</v>
      </c>
    </row>
    <row r="855" spans="1:9" hidden="1" x14ac:dyDescent="0.2">
      <c r="A855" s="32" t="s">
        <v>37</v>
      </c>
      <c r="B855" s="59"/>
      <c r="C855" s="24"/>
      <c r="D855" s="24"/>
      <c r="E855" s="24">
        <f t="shared" ref="E855:E858" si="1204">C855+D855</f>
        <v>0</v>
      </c>
      <c r="F855" s="24"/>
      <c r="G855" s="24"/>
      <c r="H855" s="25"/>
      <c r="I855" s="3">
        <f t="shared" si="1182"/>
        <v>0</v>
      </c>
    </row>
    <row r="856" spans="1:9" hidden="1" x14ac:dyDescent="0.2">
      <c r="A856" s="20" t="s">
        <v>38</v>
      </c>
      <c r="B856" s="60" t="s">
        <v>39</v>
      </c>
      <c r="C856" s="21"/>
      <c r="D856" s="21"/>
      <c r="E856" s="21">
        <f t="shared" si="1204"/>
        <v>0</v>
      </c>
      <c r="F856" s="21"/>
      <c r="G856" s="21"/>
      <c r="H856" s="22"/>
      <c r="I856" s="3">
        <f t="shared" si="1182"/>
        <v>0</v>
      </c>
    </row>
    <row r="857" spans="1:9" hidden="1" x14ac:dyDescent="0.2">
      <c r="A857" s="20" t="s">
        <v>40</v>
      </c>
      <c r="B857" s="60" t="s">
        <v>41</v>
      </c>
      <c r="C857" s="21"/>
      <c r="D857" s="21"/>
      <c r="E857" s="21">
        <f t="shared" si="1204"/>
        <v>0</v>
      </c>
      <c r="F857" s="21"/>
      <c r="G857" s="21"/>
      <c r="H857" s="22"/>
      <c r="I857" s="3">
        <f t="shared" si="1182"/>
        <v>0</v>
      </c>
    </row>
    <row r="858" spans="1:9" hidden="1" x14ac:dyDescent="0.2">
      <c r="A858" s="20" t="s">
        <v>42</v>
      </c>
      <c r="B858" s="61" t="s">
        <v>43</v>
      </c>
      <c r="C858" s="21"/>
      <c r="D858" s="21"/>
      <c r="E858" s="21">
        <f t="shared" si="1204"/>
        <v>0</v>
      </c>
      <c r="F858" s="21"/>
      <c r="G858" s="21"/>
      <c r="H858" s="22"/>
      <c r="I858" s="3">
        <f t="shared" si="1182"/>
        <v>0</v>
      </c>
    </row>
    <row r="859" spans="1:9" hidden="1" x14ac:dyDescent="0.2">
      <c r="A859" s="31" t="s">
        <v>44</v>
      </c>
      <c r="B859" s="62" t="s">
        <v>45</v>
      </c>
      <c r="C859" s="24">
        <f>SUM(C863,C864,C865)</f>
        <v>0</v>
      </c>
      <c r="D859" s="24">
        <f t="shared" ref="D859:H859" si="1205">SUM(D863,D864,D865)</f>
        <v>0</v>
      </c>
      <c r="E859" s="24">
        <f t="shared" si="1205"/>
        <v>0</v>
      </c>
      <c r="F859" s="24">
        <f t="shared" si="1205"/>
        <v>0</v>
      </c>
      <c r="G859" s="24">
        <f t="shared" si="1205"/>
        <v>0</v>
      </c>
      <c r="H859" s="25">
        <f t="shared" si="1205"/>
        <v>0</v>
      </c>
      <c r="I859" s="3">
        <f t="shared" si="1182"/>
        <v>0</v>
      </c>
    </row>
    <row r="860" spans="1:9" hidden="1" x14ac:dyDescent="0.2">
      <c r="A860" s="82" t="s">
        <v>1</v>
      </c>
      <c r="B860" s="62"/>
      <c r="C860" s="24"/>
      <c r="D860" s="24"/>
      <c r="E860" s="24"/>
      <c r="F860" s="24"/>
      <c r="G860" s="24"/>
      <c r="H860" s="25"/>
      <c r="I860" s="3">
        <f t="shared" si="1182"/>
        <v>0</v>
      </c>
    </row>
    <row r="861" spans="1:9" hidden="1" x14ac:dyDescent="0.2">
      <c r="A861" s="32" t="s">
        <v>36</v>
      </c>
      <c r="B861" s="59"/>
      <c r="C861" s="24">
        <f>C863+C864+C865-C862</f>
        <v>0</v>
      </c>
      <c r="D861" s="24">
        <f t="shared" ref="D861" si="1206">D863+D864+D865-D862</f>
        <v>0</v>
      </c>
      <c r="E861" s="24">
        <f t="shared" ref="E861" si="1207">E863+E864+E865-E862</f>
        <v>0</v>
      </c>
      <c r="F861" s="24">
        <f t="shared" ref="F861" si="1208">F863+F864+F865-F862</f>
        <v>0</v>
      </c>
      <c r="G861" s="24">
        <f t="shared" ref="G861" si="1209">G863+G864+G865-G862</f>
        <v>0</v>
      </c>
      <c r="H861" s="25">
        <f t="shared" ref="H861" si="1210">H863+H864+H865-H862</f>
        <v>0</v>
      </c>
      <c r="I861" s="3">
        <f t="shared" si="1182"/>
        <v>0</v>
      </c>
    </row>
    <row r="862" spans="1:9" hidden="1" x14ac:dyDescent="0.2">
      <c r="A862" s="32" t="s">
        <v>37</v>
      </c>
      <c r="B862" s="59"/>
      <c r="C862" s="24"/>
      <c r="D862" s="24"/>
      <c r="E862" s="24">
        <f t="shared" ref="E862" si="1211">C862+D862</f>
        <v>0</v>
      </c>
      <c r="F862" s="24"/>
      <c r="G862" s="24"/>
      <c r="H862" s="25"/>
      <c r="I862" s="3">
        <f t="shared" si="1182"/>
        <v>0</v>
      </c>
    </row>
    <row r="863" spans="1:9" hidden="1" x14ac:dyDescent="0.2">
      <c r="A863" s="20" t="s">
        <v>38</v>
      </c>
      <c r="B863" s="61" t="s">
        <v>46</v>
      </c>
      <c r="C863" s="21"/>
      <c r="D863" s="21"/>
      <c r="E863" s="21">
        <f t="shared" ref="E863:E865" si="1212">C863+D863</f>
        <v>0</v>
      </c>
      <c r="F863" s="21"/>
      <c r="G863" s="21"/>
      <c r="H863" s="22"/>
      <c r="I863" s="3">
        <f t="shared" si="1182"/>
        <v>0</v>
      </c>
    </row>
    <row r="864" spans="1:9" hidden="1" x14ac:dyDescent="0.2">
      <c r="A864" s="20" t="s">
        <v>40</v>
      </c>
      <c r="B864" s="61" t="s">
        <v>47</v>
      </c>
      <c r="C864" s="21"/>
      <c r="D864" s="21"/>
      <c r="E864" s="21">
        <f t="shared" si="1212"/>
        <v>0</v>
      </c>
      <c r="F864" s="21"/>
      <c r="G864" s="21"/>
      <c r="H864" s="22"/>
      <c r="I864" s="3">
        <f t="shared" si="1182"/>
        <v>0</v>
      </c>
    </row>
    <row r="865" spans="1:11" hidden="1" x14ac:dyDescent="0.2">
      <c r="A865" s="20" t="s">
        <v>42</v>
      </c>
      <c r="B865" s="61" t="s">
        <v>48</v>
      </c>
      <c r="C865" s="21"/>
      <c r="D865" s="21"/>
      <c r="E865" s="21">
        <f t="shared" si="1212"/>
        <v>0</v>
      </c>
      <c r="F865" s="21"/>
      <c r="G865" s="21"/>
      <c r="H865" s="22"/>
      <c r="I865" s="3">
        <f t="shared" si="1182"/>
        <v>0</v>
      </c>
    </row>
    <row r="866" spans="1:11" x14ac:dyDescent="0.2">
      <c r="A866" s="31" t="s">
        <v>49</v>
      </c>
      <c r="B866" s="63" t="s">
        <v>50</v>
      </c>
      <c r="C866" s="24">
        <f>SUM(C870,C871,C872)</f>
        <v>93</v>
      </c>
      <c r="D866" s="24">
        <f t="shared" ref="D866:H866" si="1213">SUM(D870,D871,D872)</f>
        <v>0</v>
      </c>
      <c r="E866" s="24">
        <f t="shared" si="1213"/>
        <v>93</v>
      </c>
      <c r="F866" s="24">
        <f t="shared" si="1213"/>
        <v>0</v>
      </c>
      <c r="G866" s="24">
        <f t="shared" si="1213"/>
        <v>0</v>
      </c>
      <c r="H866" s="25">
        <f t="shared" si="1213"/>
        <v>0</v>
      </c>
      <c r="I866" s="3">
        <f t="shared" si="1182"/>
        <v>93</v>
      </c>
    </row>
    <row r="867" spans="1:11" hidden="1" x14ac:dyDescent="0.2">
      <c r="A867" s="82" t="s">
        <v>1</v>
      </c>
      <c r="B867" s="63"/>
      <c r="C867" s="24"/>
      <c r="D867" s="24"/>
      <c r="E867" s="24"/>
      <c r="F867" s="24"/>
      <c r="G867" s="24"/>
      <c r="H867" s="25"/>
      <c r="I867" s="3">
        <f t="shared" si="1182"/>
        <v>0</v>
      </c>
    </row>
    <row r="868" spans="1:11" s="40" customFormat="1" x14ac:dyDescent="0.2">
      <c r="A868" s="32" t="s">
        <v>36</v>
      </c>
      <c r="B868" s="59"/>
      <c r="C868" s="41">
        <f>C870+C871+C872-C869</f>
        <v>93</v>
      </c>
      <c r="D868" s="41">
        <f t="shared" ref="D868" si="1214">D870+D871+D872-D869</f>
        <v>0</v>
      </c>
      <c r="E868" s="41">
        <f t="shared" ref="E868" si="1215">E870+E871+E872-E869</f>
        <v>93</v>
      </c>
      <c r="F868" s="41">
        <f t="shared" ref="F868" si="1216">F870+F871+F872-F869</f>
        <v>0</v>
      </c>
      <c r="G868" s="41">
        <f t="shared" ref="G868" si="1217">G870+G871+G872-G869</f>
        <v>0</v>
      </c>
      <c r="H868" s="42">
        <f t="shared" ref="H868" si="1218">H870+H871+H872-H869</f>
        <v>0</v>
      </c>
      <c r="I868" s="39">
        <f t="shared" si="1182"/>
        <v>93</v>
      </c>
    </row>
    <row r="869" spans="1:11" s="40" customFormat="1" hidden="1" x14ac:dyDescent="0.2">
      <c r="A869" s="32" t="s">
        <v>37</v>
      </c>
      <c r="B869" s="59"/>
      <c r="C869" s="41"/>
      <c r="D869" s="41"/>
      <c r="E869" s="41">
        <f t="shared" ref="E869:E872" si="1219">C869+D869</f>
        <v>0</v>
      </c>
      <c r="F869" s="41"/>
      <c r="G869" s="41"/>
      <c r="H869" s="42"/>
      <c r="I869" s="39">
        <f t="shared" si="1182"/>
        <v>0</v>
      </c>
    </row>
    <row r="870" spans="1:11" x14ac:dyDescent="0.2">
      <c r="A870" s="20" t="s">
        <v>38</v>
      </c>
      <c r="B870" s="61" t="s">
        <v>51</v>
      </c>
      <c r="C870" s="21">
        <f>ROUND(93*(J870+K870),)</f>
        <v>9</v>
      </c>
      <c r="D870" s="21"/>
      <c r="E870" s="21">
        <f t="shared" si="1219"/>
        <v>9</v>
      </c>
      <c r="F870" s="21"/>
      <c r="G870" s="21"/>
      <c r="H870" s="22"/>
      <c r="I870" s="3">
        <f t="shared" si="1182"/>
        <v>9</v>
      </c>
      <c r="J870" s="2">
        <v>0.05</v>
      </c>
      <c r="K870" s="2">
        <v>0.05</v>
      </c>
    </row>
    <row r="871" spans="1:11" x14ac:dyDescent="0.2">
      <c r="A871" s="20" t="s">
        <v>40</v>
      </c>
      <c r="B871" s="61" t="s">
        <v>52</v>
      </c>
      <c r="C871" s="21">
        <f>ROUND(93*(J871+K871),)</f>
        <v>84</v>
      </c>
      <c r="D871" s="21"/>
      <c r="E871" s="21">
        <f t="shared" si="1219"/>
        <v>84</v>
      </c>
      <c r="F871" s="21"/>
      <c r="G871" s="21"/>
      <c r="H871" s="22"/>
      <c r="I871" s="3">
        <f t="shared" si="1182"/>
        <v>84</v>
      </c>
      <c r="J871" s="2">
        <v>0.9</v>
      </c>
    </row>
    <row r="872" spans="1:11" hidden="1" x14ac:dyDescent="0.2">
      <c r="A872" s="20" t="s">
        <v>42</v>
      </c>
      <c r="B872" s="61" t="s">
        <v>53</v>
      </c>
      <c r="C872" s="21"/>
      <c r="D872" s="21"/>
      <c r="E872" s="21">
        <f t="shared" si="1219"/>
        <v>0</v>
      </c>
      <c r="F872" s="21"/>
      <c r="G872" s="21"/>
      <c r="H872" s="22"/>
      <c r="I872" s="3">
        <f t="shared" si="1182"/>
        <v>0</v>
      </c>
    </row>
    <row r="873" spans="1:11" hidden="1" x14ac:dyDescent="0.2">
      <c r="A873" s="83"/>
      <c r="B873" s="95"/>
      <c r="C873" s="21"/>
      <c r="D873" s="21"/>
      <c r="E873" s="21"/>
      <c r="F873" s="21"/>
      <c r="G873" s="21"/>
      <c r="H873" s="22"/>
      <c r="I873" s="3">
        <f t="shared" si="1182"/>
        <v>0</v>
      </c>
    </row>
    <row r="874" spans="1:11" hidden="1" x14ac:dyDescent="0.2">
      <c r="A874" s="26" t="s">
        <v>54</v>
      </c>
      <c r="B874" s="63" t="s">
        <v>55</v>
      </c>
      <c r="C874" s="24"/>
      <c r="D874" s="24"/>
      <c r="E874" s="24">
        <f>C874+D874</f>
        <v>0</v>
      </c>
      <c r="F874" s="24"/>
      <c r="G874" s="24"/>
      <c r="H874" s="25"/>
      <c r="I874" s="3">
        <f t="shared" si="1182"/>
        <v>0</v>
      </c>
    </row>
    <row r="875" spans="1:11" hidden="1" x14ac:dyDescent="0.2">
      <c r="A875" s="83"/>
      <c r="B875" s="95"/>
      <c r="C875" s="21"/>
      <c r="D875" s="21"/>
      <c r="E875" s="21"/>
      <c r="F875" s="21"/>
      <c r="G875" s="21"/>
      <c r="H875" s="22"/>
      <c r="I875" s="3">
        <f t="shared" si="1182"/>
        <v>0</v>
      </c>
    </row>
    <row r="876" spans="1:11" hidden="1" x14ac:dyDescent="0.2">
      <c r="A876" s="26" t="s">
        <v>56</v>
      </c>
      <c r="B876" s="63"/>
      <c r="C876" s="24">
        <f>C829-C847</f>
        <v>0</v>
      </c>
      <c r="D876" s="24">
        <f t="shared" ref="D876:H876" si="1220">D829-D847</f>
        <v>0</v>
      </c>
      <c r="E876" s="24">
        <f t="shared" si="1220"/>
        <v>0</v>
      </c>
      <c r="F876" s="24">
        <f t="shared" si="1220"/>
        <v>0</v>
      </c>
      <c r="G876" s="24">
        <f t="shared" si="1220"/>
        <v>0</v>
      </c>
      <c r="H876" s="25">
        <f t="shared" si="1220"/>
        <v>0</v>
      </c>
      <c r="I876" s="3">
        <f t="shared" si="1182"/>
        <v>0</v>
      </c>
    </row>
    <row r="877" spans="1:11" hidden="1" x14ac:dyDescent="0.2">
      <c r="A877" s="81"/>
      <c r="B877" s="95"/>
      <c r="C877" s="21"/>
      <c r="D877" s="21"/>
      <c r="E877" s="21"/>
      <c r="F877" s="21"/>
      <c r="G877" s="21"/>
      <c r="H877" s="22"/>
      <c r="I877" s="3">
        <f t="shared" si="1182"/>
        <v>0</v>
      </c>
    </row>
    <row r="878" spans="1:11" s="6" customFormat="1" ht="63.75" x14ac:dyDescent="0.2">
      <c r="A878" s="77" t="s">
        <v>75</v>
      </c>
      <c r="B878" s="78"/>
      <c r="C878" s="79">
        <f>C879</f>
        <v>344</v>
      </c>
      <c r="D878" s="79">
        <f t="shared" ref="D878" si="1221">D879</f>
        <v>0</v>
      </c>
      <c r="E878" s="79">
        <f t="shared" ref="E878" si="1222">E879</f>
        <v>344</v>
      </c>
      <c r="F878" s="79">
        <f t="shared" ref="F878" si="1223">F879</f>
        <v>0</v>
      </c>
      <c r="G878" s="79">
        <f t="shared" ref="G878" si="1224">G879</f>
        <v>0</v>
      </c>
      <c r="H878" s="80">
        <f t="shared" ref="H878" si="1225">H879</f>
        <v>0</v>
      </c>
      <c r="I878" s="19">
        <f t="shared" si="1182"/>
        <v>344</v>
      </c>
    </row>
    <row r="879" spans="1:11" s="40" customFormat="1" x14ac:dyDescent="0.2">
      <c r="A879" s="36" t="s">
        <v>61</v>
      </c>
      <c r="B879" s="65"/>
      <c r="C879" s="37">
        <f>SUM(C880,C881,C882,C883)</f>
        <v>344</v>
      </c>
      <c r="D879" s="37">
        <f t="shared" ref="D879" si="1226">SUM(D880,D881,D882,D883)</f>
        <v>0</v>
      </c>
      <c r="E879" s="37">
        <f t="shared" ref="E879" si="1227">SUM(E880,E881,E882,E883)</f>
        <v>344</v>
      </c>
      <c r="F879" s="37">
        <f t="shared" ref="F879" si="1228">SUM(F880,F881,F882,F883)</f>
        <v>0</v>
      </c>
      <c r="G879" s="37">
        <f t="shared" ref="G879" si="1229">SUM(G880,G881,G882,G883)</f>
        <v>0</v>
      </c>
      <c r="H879" s="38">
        <f t="shared" ref="H879" si="1230">SUM(H880,H881,H882,H883)</f>
        <v>0</v>
      </c>
      <c r="I879" s="39">
        <f t="shared" si="1182"/>
        <v>344</v>
      </c>
    </row>
    <row r="880" spans="1:11" x14ac:dyDescent="0.2">
      <c r="A880" s="20" t="s">
        <v>6</v>
      </c>
      <c r="B880" s="48"/>
      <c r="C880" s="21">
        <v>344</v>
      </c>
      <c r="D880" s="21"/>
      <c r="E880" s="21">
        <f>SUM(C880,D880)</f>
        <v>344</v>
      </c>
      <c r="F880" s="21"/>
      <c r="G880" s="21"/>
      <c r="H880" s="22"/>
      <c r="I880" s="3">
        <f t="shared" si="1182"/>
        <v>344</v>
      </c>
    </row>
    <row r="881" spans="1:9" hidden="1" x14ac:dyDescent="0.2">
      <c r="A881" s="20" t="s">
        <v>7</v>
      </c>
      <c r="B881" s="94"/>
      <c r="C881" s="21"/>
      <c r="D881" s="21"/>
      <c r="E881" s="21">
        <f t="shared" ref="E881:E882" si="1231">SUM(C881,D881)</f>
        <v>0</v>
      </c>
      <c r="F881" s="21"/>
      <c r="G881" s="21"/>
      <c r="H881" s="22"/>
      <c r="I881" s="3">
        <f t="shared" si="1182"/>
        <v>0</v>
      </c>
    </row>
    <row r="882" spans="1:9" ht="38.25" hidden="1" x14ac:dyDescent="0.2">
      <c r="A882" s="20" t="s">
        <v>8</v>
      </c>
      <c r="B882" s="48">
        <v>420269</v>
      </c>
      <c r="C882" s="21"/>
      <c r="D882" s="21"/>
      <c r="E882" s="21">
        <f t="shared" si="1231"/>
        <v>0</v>
      </c>
      <c r="F882" s="21"/>
      <c r="G882" s="21"/>
      <c r="H882" s="22"/>
      <c r="I882" s="3">
        <f t="shared" si="1182"/>
        <v>0</v>
      </c>
    </row>
    <row r="883" spans="1:9" ht="25.5" hidden="1" x14ac:dyDescent="0.2">
      <c r="A883" s="23" t="s">
        <v>9</v>
      </c>
      <c r="B883" s="49" t="s">
        <v>10</v>
      </c>
      <c r="C883" s="24">
        <f>SUM(C884,C888,C892)</f>
        <v>0</v>
      </c>
      <c r="D883" s="24">
        <f t="shared" ref="D883" si="1232">SUM(D884,D888,D892)</f>
        <v>0</v>
      </c>
      <c r="E883" s="24">
        <f t="shared" ref="E883" si="1233">SUM(E884,E888,E892)</f>
        <v>0</v>
      </c>
      <c r="F883" s="24">
        <f t="shared" ref="F883" si="1234">SUM(F884,F888,F892)</f>
        <v>0</v>
      </c>
      <c r="G883" s="24">
        <f t="shared" ref="G883" si="1235">SUM(G884,G888,G892)</f>
        <v>0</v>
      </c>
      <c r="H883" s="25">
        <f t="shared" ref="H883" si="1236">SUM(H884,H888,H892)</f>
        <v>0</v>
      </c>
      <c r="I883" s="3">
        <f t="shared" si="1182"/>
        <v>0</v>
      </c>
    </row>
    <row r="884" spans="1:9" hidden="1" x14ac:dyDescent="0.2">
      <c r="A884" s="26" t="s">
        <v>11</v>
      </c>
      <c r="B884" s="50" t="s">
        <v>12</v>
      </c>
      <c r="C884" s="24">
        <f>SUM(C885:C887)</f>
        <v>0</v>
      </c>
      <c r="D884" s="24">
        <f t="shared" ref="D884" si="1237">SUM(D885:D887)</f>
        <v>0</v>
      </c>
      <c r="E884" s="24">
        <f t="shared" ref="E884" si="1238">SUM(E885:E887)</f>
        <v>0</v>
      </c>
      <c r="F884" s="24">
        <f t="shared" ref="F884" si="1239">SUM(F885:F887)</f>
        <v>0</v>
      </c>
      <c r="G884" s="24">
        <f t="shared" ref="G884" si="1240">SUM(G885:G887)</f>
        <v>0</v>
      </c>
      <c r="H884" s="25">
        <f t="shared" ref="H884" si="1241">SUM(H885:H887)</f>
        <v>0</v>
      </c>
      <c r="I884" s="3">
        <f t="shared" si="1182"/>
        <v>0</v>
      </c>
    </row>
    <row r="885" spans="1:9" hidden="1" x14ac:dyDescent="0.2">
      <c r="A885" s="27" t="s">
        <v>13</v>
      </c>
      <c r="B885" s="51" t="s">
        <v>14</v>
      </c>
      <c r="C885" s="21"/>
      <c r="D885" s="21"/>
      <c r="E885" s="21">
        <f t="shared" ref="E885:E887" si="1242">SUM(C885,D885)</f>
        <v>0</v>
      </c>
      <c r="F885" s="21"/>
      <c r="G885" s="21"/>
      <c r="H885" s="22"/>
      <c r="I885" s="3">
        <f t="shared" si="1182"/>
        <v>0</v>
      </c>
    </row>
    <row r="886" spans="1:9" hidden="1" x14ac:dyDescent="0.2">
      <c r="A886" s="27" t="s">
        <v>15</v>
      </c>
      <c r="B886" s="52" t="s">
        <v>16</v>
      </c>
      <c r="C886" s="21"/>
      <c r="D886" s="21"/>
      <c r="E886" s="21">
        <f t="shared" si="1242"/>
        <v>0</v>
      </c>
      <c r="F886" s="21"/>
      <c r="G886" s="21"/>
      <c r="H886" s="22"/>
      <c r="I886" s="3">
        <f t="shared" si="1182"/>
        <v>0</v>
      </c>
    </row>
    <row r="887" spans="1:9" hidden="1" x14ac:dyDescent="0.2">
      <c r="A887" s="27" t="s">
        <v>17</v>
      </c>
      <c r="B887" s="52" t="s">
        <v>18</v>
      </c>
      <c r="C887" s="21"/>
      <c r="D887" s="21"/>
      <c r="E887" s="21">
        <f t="shared" si="1242"/>
        <v>0</v>
      </c>
      <c r="F887" s="21"/>
      <c r="G887" s="21"/>
      <c r="H887" s="22"/>
      <c r="I887" s="3">
        <f t="shared" si="1182"/>
        <v>0</v>
      </c>
    </row>
    <row r="888" spans="1:9" hidden="1" x14ac:dyDescent="0.2">
      <c r="A888" s="26" t="s">
        <v>19</v>
      </c>
      <c r="B888" s="53" t="s">
        <v>20</v>
      </c>
      <c r="C888" s="24">
        <f>SUM(C889:C891)</f>
        <v>0</v>
      </c>
      <c r="D888" s="24">
        <f t="shared" ref="D888" si="1243">SUM(D889:D891)</f>
        <v>0</v>
      </c>
      <c r="E888" s="24">
        <f t="shared" ref="E888" si="1244">SUM(E889:E891)</f>
        <v>0</v>
      </c>
      <c r="F888" s="24">
        <f t="shared" ref="F888" si="1245">SUM(F889:F891)</f>
        <v>0</v>
      </c>
      <c r="G888" s="24">
        <f t="shared" ref="G888" si="1246">SUM(G889:G891)</f>
        <v>0</v>
      </c>
      <c r="H888" s="25">
        <f t="shared" ref="H888" si="1247">SUM(H889:H891)</f>
        <v>0</v>
      </c>
      <c r="I888" s="3">
        <f t="shared" si="1182"/>
        <v>0</v>
      </c>
    </row>
    <row r="889" spans="1:9" hidden="1" x14ac:dyDescent="0.2">
      <c r="A889" s="27" t="s">
        <v>13</v>
      </c>
      <c r="B889" s="52" t="s">
        <v>21</v>
      </c>
      <c r="C889" s="21"/>
      <c r="D889" s="21"/>
      <c r="E889" s="21">
        <f t="shared" ref="E889:E891" si="1248">SUM(C889,D889)</f>
        <v>0</v>
      </c>
      <c r="F889" s="21"/>
      <c r="G889" s="21"/>
      <c r="H889" s="22"/>
      <c r="I889" s="3">
        <f t="shared" si="1182"/>
        <v>0</v>
      </c>
    </row>
    <row r="890" spans="1:9" hidden="1" x14ac:dyDescent="0.2">
      <c r="A890" s="27" t="s">
        <v>15</v>
      </c>
      <c r="B890" s="52" t="s">
        <v>22</v>
      </c>
      <c r="C890" s="21"/>
      <c r="D890" s="21"/>
      <c r="E890" s="21">
        <f t="shared" si="1248"/>
        <v>0</v>
      </c>
      <c r="F890" s="21"/>
      <c r="G890" s="21"/>
      <c r="H890" s="22"/>
      <c r="I890" s="3">
        <f t="shared" si="1182"/>
        <v>0</v>
      </c>
    </row>
    <row r="891" spans="1:9" hidden="1" x14ac:dyDescent="0.2">
      <c r="A891" s="27" t="s">
        <v>17</v>
      </c>
      <c r="B891" s="52" t="s">
        <v>23</v>
      </c>
      <c r="C891" s="21"/>
      <c r="D891" s="21"/>
      <c r="E891" s="21">
        <f t="shared" si="1248"/>
        <v>0</v>
      </c>
      <c r="F891" s="21"/>
      <c r="G891" s="21"/>
      <c r="H891" s="22"/>
      <c r="I891" s="3">
        <f t="shared" si="1182"/>
        <v>0</v>
      </c>
    </row>
    <row r="892" spans="1:9" hidden="1" x14ac:dyDescent="0.2">
      <c r="A892" s="26" t="s">
        <v>24</v>
      </c>
      <c r="B892" s="53" t="s">
        <v>25</v>
      </c>
      <c r="C892" s="24">
        <f>SUM(C893:C895)</f>
        <v>0</v>
      </c>
      <c r="D892" s="24">
        <f t="shared" ref="D892" si="1249">SUM(D893:D895)</f>
        <v>0</v>
      </c>
      <c r="E892" s="24">
        <f t="shared" ref="E892" si="1250">SUM(E893:E895)</f>
        <v>0</v>
      </c>
      <c r="F892" s="24">
        <f t="shared" ref="F892" si="1251">SUM(F893:F895)</f>
        <v>0</v>
      </c>
      <c r="G892" s="24">
        <f t="shared" ref="G892" si="1252">SUM(G893:G895)</f>
        <v>0</v>
      </c>
      <c r="H892" s="25">
        <f t="shared" ref="H892" si="1253">SUM(H893:H895)</f>
        <v>0</v>
      </c>
      <c r="I892" s="3">
        <f t="shared" si="1182"/>
        <v>0</v>
      </c>
    </row>
    <row r="893" spans="1:9" hidden="1" x14ac:dyDescent="0.2">
      <c r="A893" s="27" t="s">
        <v>13</v>
      </c>
      <c r="B893" s="52" t="s">
        <v>26</v>
      </c>
      <c r="C893" s="21"/>
      <c r="D893" s="21"/>
      <c r="E893" s="21">
        <f t="shared" ref="E893:E895" si="1254">SUM(C893,D893)</f>
        <v>0</v>
      </c>
      <c r="F893" s="21"/>
      <c r="G893" s="21"/>
      <c r="H893" s="22"/>
      <c r="I893" s="3">
        <f t="shared" si="1182"/>
        <v>0</v>
      </c>
    </row>
    <row r="894" spans="1:9" hidden="1" x14ac:dyDescent="0.2">
      <c r="A894" s="27" t="s">
        <v>15</v>
      </c>
      <c r="B894" s="52" t="s">
        <v>27</v>
      </c>
      <c r="C894" s="21"/>
      <c r="D894" s="21"/>
      <c r="E894" s="21">
        <f t="shared" si="1254"/>
        <v>0</v>
      </c>
      <c r="F894" s="21"/>
      <c r="G894" s="21"/>
      <c r="H894" s="22"/>
      <c r="I894" s="3">
        <f t="shared" si="1182"/>
        <v>0</v>
      </c>
    </row>
    <row r="895" spans="1:9" hidden="1" x14ac:dyDescent="0.2">
      <c r="A895" s="27" t="s">
        <v>17</v>
      </c>
      <c r="B895" s="52" t="s">
        <v>28</v>
      </c>
      <c r="C895" s="21"/>
      <c r="D895" s="21"/>
      <c r="E895" s="21">
        <f t="shared" si="1254"/>
        <v>0</v>
      </c>
      <c r="F895" s="21"/>
      <c r="G895" s="21"/>
      <c r="H895" s="22"/>
      <c r="I895" s="3">
        <f t="shared" si="1182"/>
        <v>0</v>
      </c>
    </row>
    <row r="896" spans="1:9" s="40" customFormat="1" x14ac:dyDescent="0.2">
      <c r="A896" s="36" t="s">
        <v>80</v>
      </c>
      <c r="B896" s="65"/>
      <c r="C896" s="37">
        <f>SUM(C897,C900,C923)</f>
        <v>344</v>
      </c>
      <c r="D896" s="37">
        <f t="shared" ref="D896" si="1255">SUM(D897,D900,D923)</f>
        <v>0</v>
      </c>
      <c r="E896" s="37">
        <f t="shared" ref="E896" si="1256">SUM(E897,E900,E923)</f>
        <v>344</v>
      </c>
      <c r="F896" s="37">
        <f t="shared" ref="F896" si="1257">SUM(F897,F900,F923)</f>
        <v>0</v>
      </c>
      <c r="G896" s="37">
        <f t="shared" ref="G896" si="1258">SUM(G897,G900,G923)</f>
        <v>0</v>
      </c>
      <c r="H896" s="38">
        <f t="shared" ref="H896" si="1259">SUM(H897,H900,H923)</f>
        <v>0</v>
      </c>
      <c r="I896" s="39">
        <f t="shared" si="1182"/>
        <v>344</v>
      </c>
    </row>
    <row r="897" spans="1:11" hidden="1" x14ac:dyDescent="0.2">
      <c r="A897" s="31" t="s">
        <v>30</v>
      </c>
      <c r="B897" s="55">
        <v>20</v>
      </c>
      <c r="C897" s="24">
        <f>SUM(C898)</f>
        <v>0</v>
      </c>
      <c r="D897" s="24">
        <f t="shared" ref="D897" si="1260">SUM(D898)</f>
        <v>0</v>
      </c>
      <c r="E897" s="24">
        <f t="shared" ref="E897" si="1261">SUM(E898)</f>
        <v>0</v>
      </c>
      <c r="F897" s="24">
        <f t="shared" ref="F897" si="1262">SUM(F898)</f>
        <v>0</v>
      </c>
      <c r="G897" s="24">
        <f t="shared" ref="G897" si="1263">SUM(G898)</f>
        <v>0</v>
      </c>
      <c r="H897" s="25">
        <f t="shared" ref="H897" si="1264">SUM(H898)</f>
        <v>0</v>
      </c>
      <c r="I897" s="3">
        <f t="shared" si="1182"/>
        <v>0</v>
      </c>
    </row>
    <row r="898" spans="1:11" hidden="1" x14ac:dyDescent="0.2">
      <c r="A898" s="27" t="s">
        <v>31</v>
      </c>
      <c r="B898" s="56" t="s">
        <v>32</v>
      </c>
      <c r="C898" s="21"/>
      <c r="D898" s="21"/>
      <c r="E898" s="21">
        <f>C898+D898</f>
        <v>0</v>
      </c>
      <c r="F898" s="21"/>
      <c r="G898" s="21"/>
      <c r="H898" s="22"/>
      <c r="I898" s="3">
        <f t="shared" si="1182"/>
        <v>0</v>
      </c>
    </row>
    <row r="899" spans="1:11" hidden="1" x14ac:dyDescent="0.2">
      <c r="A899" s="27"/>
      <c r="B899" s="51"/>
      <c r="C899" s="21"/>
      <c r="D899" s="21"/>
      <c r="E899" s="21"/>
      <c r="F899" s="21"/>
      <c r="G899" s="21"/>
      <c r="H899" s="22"/>
      <c r="I899" s="3">
        <f t="shared" si="1182"/>
        <v>0</v>
      </c>
    </row>
    <row r="900" spans="1:11" ht="25.5" x14ac:dyDescent="0.2">
      <c r="A900" s="31" t="s">
        <v>33</v>
      </c>
      <c r="B900" s="57">
        <v>58</v>
      </c>
      <c r="C900" s="24">
        <f>SUM(C901,C908,C915)</f>
        <v>344</v>
      </c>
      <c r="D900" s="24">
        <f t="shared" ref="D900" si="1265">SUM(D901,D908,D915)</f>
        <v>0</v>
      </c>
      <c r="E900" s="24">
        <f t="shared" ref="E900" si="1266">SUM(E901,E908,E915)</f>
        <v>344</v>
      </c>
      <c r="F900" s="24">
        <f t="shared" ref="F900" si="1267">SUM(F901,F908,F915)</f>
        <v>0</v>
      </c>
      <c r="G900" s="24">
        <f t="shared" ref="G900" si="1268">SUM(G901,G908,G915)</f>
        <v>0</v>
      </c>
      <c r="H900" s="25">
        <f t="shared" ref="H900" si="1269">SUM(H901,H908,H915)</f>
        <v>0</v>
      </c>
      <c r="I900" s="3">
        <f t="shared" si="1182"/>
        <v>344</v>
      </c>
    </row>
    <row r="901" spans="1:11" x14ac:dyDescent="0.2">
      <c r="A901" s="31" t="s">
        <v>34</v>
      </c>
      <c r="B901" s="58" t="s">
        <v>35</v>
      </c>
      <c r="C901" s="24">
        <f>SUM(C905,C906,C907)</f>
        <v>344</v>
      </c>
      <c r="D901" s="24">
        <f t="shared" ref="D901:H901" si="1270">SUM(D905,D906,D907)</f>
        <v>0</v>
      </c>
      <c r="E901" s="24">
        <f t="shared" si="1270"/>
        <v>344</v>
      </c>
      <c r="F901" s="24">
        <f t="shared" si="1270"/>
        <v>0</v>
      </c>
      <c r="G901" s="24">
        <f t="shared" si="1270"/>
        <v>0</v>
      </c>
      <c r="H901" s="25">
        <f t="shared" si="1270"/>
        <v>0</v>
      </c>
      <c r="I901" s="3">
        <f t="shared" si="1182"/>
        <v>344</v>
      </c>
    </row>
    <row r="902" spans="1:11" hidden="1" x14ac:dyDescent="0.2">
      <c r="A902" s="32" t="s">
        <v>1</v>
      </c>
      <c r="B902" s="59"/>
      <c r="C902" s="24"/>
      <c r="D902" s="24"/>
      <c r="E902" s="24"/>
      <c r="F902" s="24"/>
      <c r="G902" s="24"/>
      <c r="H902" s="25"/>
      <c r="I902" s="3">
        <f t="shared" si="1182"/>
        <v>0</v>
      </c>
    </row>
    <row r="903" spans="1:11" hidden="1" x14ac:dyDescent="0.2">
      <c r="A903" s="32" t="s">
        <v>36</v>
      </c>
      <c r="B903" s="59"/>
      <c r="C903" s="24">
        <f>C905+C906+C907-C904</f>
        <v>0</v>
      </c>
      <c r="D903" s="24">
        <f t="shared" ref="D903" si="1271">D905+D906+D907-D904</f>
        <v>0</v>
      </c>
      <c r="E903" s="24">
        <f t="shared" ref="E903" si="1272">E905+E906+E907-E904</f>
        <v>0</v>
      </c>
      <c r="F903" s="24">
        <f t="shared" ref="F903" si="1273">F905+F906+F907-F904</f>
        <v>0</v>
      </c>
      <c r="G903" s="24">
        <f t="shared" ref="G903" si="1274">G905+G906+G907-G904</f>
        <v>0</v>
      </c>
      <c r="H903" s="25">
        <f t="shared" ref="H903" si="1275">H905+H906+H907-H904</f>
        <v>0</v>
      </c>
      <c r="I903" s="3">
        <f t="shared" si="1182"/>
        <v>0</v>
      </c>
    </row>
    <row r="904" spans="1:11" s="40" customFormat="1" x14ac:dyDescent="0.2">
      <c r="A904" s="32" t="s">
        <v>37</v>
      </c>
      <c r="B904" s="59"/>
      <c r="C904" s="41">
        <v>344</v>
      </c>
      <c r="D904" s="41"/>
      <c r="E904" s="41">
        <f t="shared" ref="E904:E907" si="1276">C904+D904</f>
        <v>344</v>
      </c>
      <c r="F904" s="41"/>
      <c r="G904" s="41"/>
      <c r="H904" s="42"/>
      <c r="I904" s="39">
        <f t="shared" si="1182"/>
        <v>344</v>
      </c>
    </row>
    <row r="905" spans="1:11" x14ac:dyDescent="0.2">
      <c r="A905" s="20" t="s">
        <v>38</v>
      </c>
      <c r="B905" s="60" t="s">
        <v>39</v>
      </c>
      <c r="C905" s="21">
        <f>ROUND(344*(J905+K905),)</f>
        <v>52</v>
      </c>
      <c r="D905" s="21"/>
      <c r="E905" s="21">
        <f t="shared" si="1276"/>
        <v>52</v>
      </c>
      <c r="F905" s="21"/>
      <c r="G905" s="21"/>
      <c r="H905" s="22"/>
      <c r="I905" s="3">
        <f t="shared" si="1182"/>
        <v>52</v>
      </c>
      <c r="J905" s="2">
        <v>0.02</v>
      </c>
      <c r="K905" s="2">
        <v>0.13</v>
      </c>
    </row>
    <row r="906" spans="1:11" x14ac:dyDescent="0.2">
      <c r="A906" s="20" t="s">
        <v>40</v>
      </c>
      <c r="B906" s="60" t="s">
        <v>41</v>
      </c>
      <c r="C906" s="21">
        <f>ROUND(344*(J906+K906),)</f>
        <v>292</v>
      </c>
      <c r="D906" s="21"/>
      <c r="E906" s="21">
        <f t="shared" si="1276"/>
        <v>292</v>
      </c>
      <c r="F906" s="21"/>
      <c r="G906" s="21"/>
      <c r="H906" s="22"/>
      <c r="I906" s="3">
        <f t="shared" si="1182"/>
        <v>292</v>
      </c>
      <c r="J906" s="2">
        <v>0.85</v>
      </c>
    </row>
    <row r="907" spans="1:11" hidden="1" x14ac:dyDescent="0.2">
      <c r="A907" s="20" t="s">
        <v>42</v>
      </c>
      <c r="B907" s="61" t="s">
        <v>43</v>
      </c>
      <c r="C907" s="21"/>
      <c r="D907" s="21"/>
      <c r="E907" s="21">
        <f t="shared" si="1276"/>
        <v>0</v>
      </c>
      <c r="F907" s="21"/>
      <c r="G907" s="21"/>
      <c r="H907" s="22"/>
      <c r="I907" s="3">
        <f t="shared" si="1182"/>
        <v>0</v>
      </c>
    </row>
    <row r="908" spans="1:11" hidden="1" x14ac:dyDescent="0.2">
      <c r="A908" s="31" t="s">
        <v>44</v>
      </c>
      <c r="B908" s="62" t="s">
        <v>45</v>
      </c>
      <c r="C908" s="24">
        <f>SUM(C912,C913,C914)</f>
        <v>0</v>
      </c>
      <c r="D908" s="24">
        <f t="shared" ref="D908:H908" si="1277">SUM(D912,D913,D914)</f>
        <v>0</v>
      </c>
      <c r="E908" s="24">
        <f t="shared" si="1277"/>
        <v>0</v>
      </c>
      <c r="F908" s="24">
        <f t="shared" si="1277"/>
        <v>0</v>
      </c>
      <c r="G908" s="24">
        <f t="shared" si="1277"/>
        <v>0</v>
      </c>
      <c r="H908" s="25">
        <f t="shared" si="1277"/>
        <v>0</v>
      </c>
      <c r="I908" s="3">
        <f t="shared" si="1182"/>
        <v>0</v>
      </c>
    </row>
    <row r="909" spans="1:11" hidden="1" x14ac:dyDescent="0.2">
      <c r="A909" s="82" t="s">
        <v>1</v>
      </c>
      <c r="B909" s="62"/>
      <c r="C909" s="24"/>
      <c r="D909" s="24"/>
      <c r="E909" s="24"/>
      <c r="F909" s="24"/>
      <c r="G909" s="24"/>
      <c r="H909" s="25"/>
      <c r="I909" s="3">
        <f t="shared" si="1182"/>
        <v>0</v>
      </c>
    </row>
    <row r="910" spans="1:11" hidden="1" x14ac:dyDescent="0.2">
      <c r="A910" s="32" t="s">
        <v>36</v>
      </c>
      <c r="B910" s="59"/>
      <c r="C910" s="24">
        <f>C912+C913+C914-C911</f>
        <v>0</v>
      </c>
      <c r="D910" s="24">
        <f t="shared" ref="D910" si="1278">D912+D913+D914-D911</f>
        <v>0</v>
      </c>
      <c r="E910" s="24">
        <f t="shared" ref="E910" si="1279">E912+E913+E914-E911</f>
        <v>0</v>
      </c>
      <c r="F910" s="24">
        <f t="shared" ref="F910" si="1280">F912+F913+F914-F911</f>
        <v>0</v>
      </c>
      <c r="G910" s="24">
        <f t="shared" ref="G910" si="1281">G912+G913+G914-G911</f>
        <v>0</v>
      </c>
      <c r="H910" s="25">
        <f t="shared" ref="H910" si="1282">H912+H913+H914-H911</f>
        <v>0</v>
      </c>
      <c r="I910" s="3">
        <f t="shared" ref="I910:I925" si="1283">SUM(E910:H910)</f>
        <v>0</v>
      </c>
    </row>
    <row r="911" spans="1:11" hidden="1" x14ac:dyDescent="0.2">
      <c r="A911" s="32" t="s">
        <v>37</v>
      </c>
      <c r="B911" s="59"/>
      <c r="C911" s="24"/>
      <c r="D911" s="24"/>
      <c r="E911" s="24">
        <f t="shared" ref="E911" si="1284">C911+D911</f>
        <v>0</v>
      </c>
      <c r="F911" s="24"/>
      <c r="G911" s="24"/>
      <c r="H911" s="25"/>
      <c r="I911" s="3">
        <f t="shared" si="1283"/>
        <v>0</v>
      </c>
    </row>
    <row r="912" spans="1:11" hidden="1" x14ac:dyDescent="0.2">
      <c r="A912" s="20" t="s">
        <v>38</v>
      </c>
      <c r="B912" s="61" t="s">
        <v>46</v>
      </c>
      <c r="C912" s="21"/>
      <c r="D912" s="21"/>
      <c r="E912" s="21">
        <f t="shared" ref="E912:E914" si="1285">C912+D912</f>
        <v>0</v>
      </c>
      <c r="F912" s="21"/>
      <c r="G912" s="21"/>
      <c r="H912" s="22"/>
      <c r="I912" s="3">
        <f t="shared" si="1283"/>
        <v>0</v>
      </c>
    </row>
    <row r="913" spans="1:9" hidden="1" x14ac:dyDescent="0.2">
      <c r="A913" s="20" t="s">
        <v>40</v>
      </c>
      <c r="B913" s="61" t="s">
        <v>47</v>
      </c>
      <c r="C913" s="21"/>
      <c r="D913" s="21"/>
      <c r="E913" s="21">
        <f t="shared" si="1285"/>
        <v>0</v>
      </c>
      <c r="F913" s="21"/>
      <c r="G913" s="21"/>
      <c r="H913" s="22"/>
      <c r="I913" s="3">
        <f t="shared" si="1283"/>
        <v>0</v>
      </c>
    </row>
    <row r="914" spans="1:9" hidden="1" x14ac:dyDescent="0.2">
      <c r="A914" s="20" t="s">
        <v>42</v>
      </c>
      <c r="B914" s="61" t="s">
        <v>48</v>
      </c>
      <c r="C914" s="21"/>
      <c r="D914" s="21"/>
      <c r="E914" s="21">
        <f t="shared" si="1285"/>
        <v>0</v>
      </c>
      <c r="F914" s="21"/>
      <c r="G914" s="21"/>
      <c r="H914" s="22"/>
      <c r="I914" s="3">
        <f t="shared" si="1283"/>
        <v>0</v>
      </c>
    </row>
    <row r="915" spans="1:9" hidden="1" x14ac:dyDescent="0.2">
      <c r="A915" s="31" t="s">
        <v>49</v>
      </c>
      <c r="B915" s="63" t="s">
        <v>50</v>
      </c>
      <c r="C915" s="24">
        <f>SUM(C919,C920,C921)</f>
        <v>0</v>
      </c>
      <c r="D915" s="24">
        <f t="shared" ref="D915:H915" si="1286">SUM(D919,D920,D921)</f>
        <v>0</v>
      </c>
      <c r="E915" s="24">
        <f t="shared" si="1286"/>
        <v>0</v>
      </c>
      <c r="F915" s="24">
        <f t="shared" si="1286"/>
        <v>0</v>
      </c>
      <c r="G915" s="24">
        <f t="shared" si="1286"/>
        <v>0</v>
      </c>
      <c r="H915" s="25">
        <f t="shared" si="1286"/>
        <v>0</v>
      </c>
      <c r="I915" s="3">
        <f t="shared" si="1283"/>
        <v>0</v>
      </c>
    </row>
    <row r="916" spans="1:9" hidden="1" x14ac:dyDescent="0.2">
      <c r="A916" s="82" t="s">
        <v>1</v>
      </c>
      <c r="B916" s="63"/>
      <c r="C916" s="24"/>
      <c r="D916" s="24"/>
      <c r="E916" s="24"/>
      <c r="F916" s="24"/>
      <c r="G916" s="24"/>
      <c r="H916" s="25"/>
      <c r="I916" s="3">
        <f t="shared" si="1283"/>
        <v>0</v>
      </c>
    </row>
    <row r="917" spans="1:9" hidden="1" x14ac:dyDescent="0.2">
      <c r="A917" s="32" t="s">
        <v>36</v>
      </c>
      <c r="B917" s="59"/>
      <c r="C917" s="24">
        <f>C919+C920+C921-C918</f>
        <v>0</v>
      </c>
      <c r="D917" s="24">
        <f t="shared" ref="D917" si="1287">D919+D920+D921-D918</f>
        <v>0</v>
      </c>
      <c r="E917" s="24">
        <f t="shared" ref="E917" si="1288">E919+E920+E921-E918</f>
        <v>0</v>
      </c>
      <c r="F917" s="24">
        <f t="shared" ref="F917" si="1289">F919+F920+F921-F918</f>
        <v>0</v>
      </c>
      <c r="G917" s="24">
        <f t="shared" ref="G917" si="1290">G919+G920+G921-G918</f>
        <v>0</v>
      </c>
      <c r="H917" s="25">
        <f t="shared" ref="H917" si="1291">H919+H920+H921-H918</f>
        <v>0</v>
      </c>
      <c r="I917" s="3">
        <f t="shared" si="1283"/>
        <v>0</v>
      </c>
    </row>
    <row r="918" spans="1:9" hidden="1" x14ac:dyDescent="0.2">
      <c r="A918" s="32" t="s">
        <v>37</v>
      </c>
      <c r="B918" s="59"/>
      <c r="C918" s="24"/>
      <c r="D918" s="24"/>
      <c r="E918" s="24">
        <f t="shared" ref="E918" si="1292">C918+D918</f>
        <v>0</v>
      </c>
      <c r="F918" s="24"/>
      <c r="G918" s="24"/>
      <c r="H918" s="25"/>
      <c r="I918" s="3">
        <f t="shared" si="1283"/>
        <v>0</v>
      </c>
    </row>
    <row r="919" spans="1:9" hidden="1" x14ac:dyDescent="0.2">
      <c r="A919" s="20" t="s">
        <v>38</v>
      </c>
      <c r="B919" s="61" t="s">
        <v>51</v>
      </c>
      <c r="C919" s="21"/>
      <c r="D919" s="21"/>
      <c r="E919" s="21">
        <f t="shared" ref="E919:E921" si="1293">C919+D919</f>
        <v>0</v>
      </c>
      <c r="F919" s="21"/>
      <c r="G919" s="21"/>
      <c r="H919" s="22"/>
      <c r="I919" s="3">
        <f t="shared" si="1283"/>
        <v>0</v>
      </c>
    </row>
    <row r="920" spans="1:9" hidden="1" x14ac:dyDescent="0.2">
      <c r="A920" s="20" t="s">
        <v>40</v>
      </c>
      <c r="B920" s="61" t="s">
        <v>52</v>
      </c>
      <c r="C920" s="21"/>
      <c r="D920" s="21"/>
      <c r="E920" s="21">
        <f t="shared" si="1293"/>
        <v>0</v>
      </c>
      <c r="F920" s="21"/>
      <c r="G920" s="21"/>
      <c r="H920" s="22"/>
      <c r="I920" s="3">
        <f t="shared" si="1283"/>
        <v>0</v>
      </c>
    </row>
    <row r="921" spans="1:9" hidden="1" x14ac:dyDescent="0.2">
      <c r="A921" s="20" t="s">
        <v>42</v>
      </c>
      <c r="B921" s="61" t="s">
        <v>53</v>
      </c>
      <c r="C921" s="21"/>
      <c r="D921" s="21"/>
      <c r="E921" s="21">
        <f t="shared" si="1293"/>
        <v>0</v>
      </c>
      <c r="F921" s="21"/>
      <c r="G921" s="21"/>
      <c r="H921" s="22"/>
      <c r="I921" s="3">
        <f t="shared" si="1283"/>
        <v>0</v>
      </c>
    </row>
    <row r="922" spans="1:9" hidden="1" x14ac:dyDescent="0.2">
      <c r="A922" s="83"/>
      <c r="B922" s="95"/>
      <c r="C922" s="21"/>
      <c r="D922" s="21"/>
      <c r="E922" s="21"/>
      <c r="F922" s="21"/>
      <c r="G922" s="21"/>
      <c r="H922" s="22"/>
      <c r="I922" s="3">
        <f t="shared" si="1283"/>
        <v>0</v>
      </c>
    </row>
    <row r="923" spans="1:9" hidden="1" x14ac:dyDescent="0.2">
      <c r="A923" s="26" t="s">
        <v>54</v>
      </c>
      <c r="B923" s="63" t="s">
        <v>55</v>
      </c>
      <c r="C923" s="24"/>
      <c r="D923" s="24"/>
      <c r="E923" s="24">
        <f>C923+D923</f>
        <v>0</v>
      </c>
      <c r="F923" s="24"/>
      <c r="G923" s="24"/>
      <c r="H923" s="25"/>
      <c r="I923" s="3">
        <f t="shared" si="1283"/>
        <v>0</v>
      </c>
    </row>
    <row r="924" spans="1:9" hidden="1" x14ac:dyDescent="0.2">
      <c r="A924" s="83"/>
      <c r="B924" s="95"/>
      <c r="C924" s="21"/>
      <c r="D924" s="21"/>
      <c r="E924" s="21"/>
      <c r="F924" s="21"/>
      <c r="G924" s="21"/>
      <c r="H924" s="22"/>
      <c r="I924" s="3">
        <f t="shared" si="1283"/>
        <v>0</v>
      </c>
    </row>
    <row r="925" spans="1:9" ht="13.5" hidden="1" thickBot="1" x14ac:dyDescent="0.25">
      <c r="A925" s="91" t="s">
        <v>56</v>
      </c>
      <c r="B925" s="98"/>
      <c r="C925" s="92">
        <f>C878-C896</f>
        <v>0</v>
      </c>
      <c r="D925" s="92">
        <f t="shared" ref="D925:H925" si="1294">D878-D896</f>
        <v>0</v>
      </c>
      <c r="E925" s="92">
        <f t="shared" si="1294"/>
        <v>0</v>
      </c>
      <c r="F925" s="92">
        <f t="shared" si="1294"/>
        <v>0</v>
      </c>
      <c r="G925" s="92">
        <f t="shared" si="1294"/>
        <v>0</v>
      </c>
      <c r="H925" s="93">
        <f t="shared" si="1294"/>
        <v>0</v>
      </c>
      <c r="I925" s="3">
        <f t="shared" si="1283"/>
        <v>0</v>
      </c>
    </row>
    <row r="929" spans="1:33" ht="14.45" customHeight="1" x14ac:dyDescent="0.2">
      <c r="A929" s="206" t="s">
        <v>90</v>
      </c>
      <c r="B929" s="206"/>
      <c r="D929" s="207" t="str">
        <f>IF($I$1="proiect","DIRECTOR EXECUTIV,","SECRETAR GENERAL AL JUDEŢULUI,")</f>
        <v>SECRETAR GENERAL AL JUDEŢULUI,</v>
      </c>
      <c r="E929" s="207"/>
      <c r="F929" s="207"/>
      <c r="G929" s="207"/>
      <c r="H929" s="207"/>
      <c r="I929" s="71"/>
      <c r="J929" s="71"/>
      <c r="K929" s="71"/>
      <c r="L929" s="71"/>
      <c r="M929" s="71"/>
      <c r="N929" s="71"/>
      <c r="O929" s="71"/>
      <c r="P929" s="71"/>
      <c r="Q929" s="71"/>
      <c r="R929" s="71"/>
      <c r="S929" s="71"/>
      <c r="T929" s="71"/>
      <c r="U929" s="71"/>
      <c r="V929" s="71"/>
      <c r="W929" s="71"/>
      <c r="X929" s="71"/>
      <c r="Y929" s="71"/>
      <c r="Z929" s="71"/>
      <c r="AA929" s="71"/>
      <c r="AB929" s="71"/>
      <c r="AC929" s="71"/>
      <c r="AD929" s="71"/>
      <c r="AE929" s="71"/>
      <c r="AF929" s="71"/>
      <c r="AG929" s="71"/>
    </row>
    <row r="930" spans="1:33" x14ac:dyDescent="0.2">
      <c r="A930" s="193" t="s">
        <v>91</v>
      </c>
      <c r="B930" s="193"/>
      <c r="D930" s="204" t="str">
        <f>IF($I$1="proiect","Hadady Éva Katalin","Crasnai Mihaela Elena Ana")</f>
        <v>Crasnai Mihaela Elena Ana</v>
      </c>
      <c r="E930" s="204"/>
      <c r="F930" s="204"/>
      <c r="G930" s="204"/>
      <c r="H930" s="204"/>
    </row>
    <row r="931" spans="1:33" x14ac:dyDescent="0.2">
      <c r="A931" s="7"/>
      <c r="B931" s="99"/>
      <c r="C931" s="7"/>
      <c r="D931" s="69"/>
      <c r="E931" s="69"/>
      <c r="F931" s="69"/>
      <c r="G931" s="69"/>
    </row>
    <row r="932" spans="1:33" x14ac:dyDescent="0.2">
      <c r="A932" s="7"/>
      <c r="B932" s="99"/>
      <c r="C932" s="7"/>
      <c r="D932" s="69"/>
      <c r="E932" s="69"/>
      <c r="F932" s="69"/>
      <c r="G932" s="69"/>
      <c r="I932" s="72"/>
    </row>
    <row r="933" spans="1:33" x14ac:dyDescent="0.2">
      <c r="B933" s="99"/>
      <c r="C933" s="70"/>
      <c r="D933" s="70"/>
      <c r="E933" s="69"/>
      <c r="F933" s="69"/>
      <c r="G933" s="3"/>
    </row>
    <row r="934" spans="1:33" x14ac:dyDescent="0.2">
      <c r="B934" s="44"/>
      <c r="C934" s="6"/>
      <c r="D934" s="204" t="str">
        <f>IF($I$1="proiect","ŞEF SERVICIU,"," ")</f>
        <v xml:space="preserve"> </v>
      </c>
      <c r="E934" s="205"/>
      <c r="F934" s="205"/>
      <c r="G934" s="205"/>
    </row>
    <row r="935" spans="1:33" x14ac:dyDescent="0.2">
      <c r="A935" s="100" t="s">
        <v>92</v>
      </c>
      <c r="B935" s="44"/>
      <c r="C935" s="6"/>
      <c r="D935" s="204" t="str">
        <f>IF($I$1="proiect","Manţa Magdalena Sofia"," ")</f>
        <v xml:space="preserve"> </v>
      </c>
      <c r="E935" s="205"/>
      <c r="F935" s="205"/>
      <c r="G935" s="205"/>
    </row>
    <row r="936" spans="1:33" x14ac:dyDescent="0.2">
      <c r="A936" s="100" t="s">
        <v>93</v>
      </c>
      <c r="B936" s="44"/>
      <c r="C936" s="6"/>
      <c r="D936" s="69"/>
      <c r="E936" s="69"/>
      <c r="F936" s="69"/>
      <c r="G936" s="69"/>
    </row>
    <row r="937" spans="1:33" x14ac:dyDescent="0.2">
      <c r="B937" s="43"/>
      <c r="D937" s="13"/>
      <c r="E937" s="3"/>
      <c r="F937" s="3"/>
      <c r="G937" s="3"/>
    </row>
    <row r="938" spans="1:33" x14ac:dyDescent="0.2">
      <c r="B938" s="43"/>
      <c r="C938" s="3"/>
      <c r="D938" s="13"/>
      <c r="E938" s="3"/>
      <c r="F938" s="3"/>
      <c r="G938" s="3"/>
    </row>
    <row r="939" spans="1:33" x14ac:dyDescent="0.2">
      <c r="B939" s="43"/>
      <c r="C939" s="3"/>
      <c r="D939" s="13"/>
      <c r="E939" s="3"/>
      <c r="F939" s="3"/>
      <c r="G939" s="3"/>
    </row>
  </sheetData>
  <autoFilter ref="A12:J925" xr:uid="{88396FF4-A445-4682-9F65-E7D350125277}">
    <filterColumn colId="8">
      <filters>
        <filter val="1.319,00"/>
        <filter val="1.355,00"/>
        <filter val="1.410,00"/>
        <filter val="1.715,00"/>
        <filter val="1.819,00"/>
        <filter val="1.836,00"/>
        <filter val="1.915,00"/>
        <filter val="1.949,30"/>
        <filter val="10,00"/>
        <filter val="10.052,90"/>
        <filter val="10.431,00"/>
        <filter val="10.585,30"/>
        <filter val="10.637,30"/>
        <filter val="100.848,00"/>
        <filter val="100.850,00"/>
        <filter val="11.507,00"/>
        <filter val="11.626,00"/>
        <filter val="112.355,00"/>
        <filter val="112.544,00"/>
        <filter val="112.548,00"/>
        <filter val="12,00"/>
        <filter val="12.346,00"/>
        <filter val="12.348,00"/>
        <filter val="121.558,60"/>
        <filter val="121.612,60"/>
        <filter val="125,00"/>
        <filter val="125.278,50"/>
        <filter val="161,00"/>
        <filter val="168,00"/>
        <filter val="174,00"/>
        <filter val="175,00"/>
        <filter val="18.593,10"/>
        <filter val="189,00"/>
        <filter val="191,00"/>
        <filter val="2,00"/>
        <filter val="2.490,00"/>
        <filter val="2.679,00"/>
        <filter val="2.734,00"/>
        <filter val="206.716,00"/>
        <filter val="209.395,00"/>
        <filter val="214.130,00"/>
        <filter val="214.142,00"/>
        <filter val="232,00"/>
        <filter val="261,00"/>
        <filter val="264,00"/>
        <filter val="28,00"/>
        <filter val="29,00"/>
        <filter val="292,00"/>
        <filter val="293,00"/>
        <filter val="295,00"/>
        <filter val="297,00"/>
        <filter val="3.108,40"/>
        <filter val="3.162,60"/>
        <filter val="3.230,00"/>
        <filter val="3.378,00"/>
        <filter val="3.386,00"/>
        <filter val="3.427,00"/>
        <filter val="3.626,00"/>
        <filter val="3.683,00"/>
        <filter val="3.942,00"/>
        <filter val="322,00"/>
        <filter val="330,00"/>
        <filter val="332,00"/>
        <filter val="344,00"/>
        <filter val="348,00"/>
        <filter val="349,00"/>
        <filter val="38,00"/>
        <filter val="380,00"/>
        <filter val="386,00"/>
        <filter val="390,00"/>
        <filter val="4,00"/>
        <filter val="4.000,00"/>
        <filter val="-4.000,00"/>
        <filter val="4.117,00"/>
        <filter val="4.349,00"/>
        <filter val="4.494,00"/>
        <filter val="4.547,70"/>
        <filter val="4.548,00"/>
        <filter val="4.551,00"/>
        <filter val="43.274,00"/>
        <filter val="43.560,90"/>
        <filter val="47.982,70"/>
        <filter val="48,00"/>
        <filter val="49.692,10"/>
        <filter val="496,00"/>
        <filter val="5.010,00"/>
        <filter val="5.140,00"/>
        <filter val="5.868,00"/>
        <filter val="5.870,00"/>
        <filter val="52,00"/>
        <filter val="54,00"/>
        <filter val="56.028,50"/>
        <filter val="57.574,00"/>
        <filter val="58,00"/>
        <filter val="59.551,30"/>
        <filter val="59.983,20"/>
        <filter val="6.069,40"/>
        <filter val="60,00"/>
        <filter val="60.275,20"/>
        <filter val="605,00"/>
        <filter val="614,00"/>
        <filter val="666,00"/>
        <filter val="7.597,00"/>
        <filter val="7.626,00"/>
        <filter val="70.667,00"/>
        <filter val="71.011,00"/>
        <filter val="71.397,00"/>
        <filter val="71.401,00"/>
        <filter val="73.936,30"/>
        <filter val="74.063,60"/>
        <filter val="8.569,10"/>
        <filter val="84,00"/>
        <filter val="9,00"/>
        <filter val="9.223,00"/>
        <filter val="93,00"/>
        <filter val="95,00"/>
        <filter val="98,50"/>
      </filters>
    </filterColumn>
  </autoFilter>
  <mergeCells count="14">
    <mergeCell ref="D934:G934"/>
    <mergeCell ref="D935:G935"/>
    <mergeCell ref="A929:B929"/>
    <mergeCell ref="A930:B930"/>
    <mergeCell ref="D929:H929"/>
    <mergeCell ref="D930:H930"/>
    <mergeCell ref="A6:H6"/>
    <mergeCell ref="A5:H5"/>
    <mergeCell ref="A9:A10"/>
    <mergeCell ref="C9:C10"/>
    <mergeCell ref="D9:D10"/>
    <mergeCell ref="E9:E10"/>
    <mergeCell ref="F9:H9"/>
    <mergeCell ref="B9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rect mai</vt:lpstr>
      <vt:lpstr>rect mart</vt:lpstr>
      <vt:lpstr>aprobat ian</vt:lpstr>
      <vt:lpstr>Sheet1</vt:lpstr>
      <vt:lpstr>'aprobat ian'!Print_Area</vt:lpstr>
      <vt:lpstr>'rect mai'!Print_Area</vt:lpstr>
      <vt:lpstr>'rect mart'!Print_Area</vt:lpstr>
      <vt:lpstr>Sheet1!Print_Area</vt:lpstr>
      <vt:lpstr>'aprobat ian'!Print_Titles</vt:lpstr>
      <vt:lpstr>'rect mai'!Print_Titles</vt:lpstr>
      <vt:lpstr>'rect mart'!Print_Titles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Eva</dc:creator>
  <cp:lastModifiedBy>Vaida Eva</cp:lastModifiedBy>
  <cp:lastPrinted>2023-05-25T12:28:44Z</cp:lastPrinted>
  <dcterms:created xsi:type="dcterms:W3CDTF">2022-02-03T08:21:11Z</dcterms:created>
  <dcterms:modified xsi:type="dcterms:W3CDTF">2023-05-25T12:46:05Z</dcterms:modified>
</cp:coreProperties>
</file>