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10.0.2.2\CJ-Trafic\DE\buget 2024\(2) Februarie 2024\proiecte\aprobare buget general consolidat 2024\"/>
    </mc:Choice>
  </mc:AlternateContent>
  <xr:revisionPtr revIDLastSave="0" documentId="13_ncr:1_{EA3AAB28-572A-45E6-90CB-85859F121225}" xr6:coauthVersionLast="47" xr6:coauthVersionMax="47" xr10:uidLastSave="{00000000-0000-0000-0000-000000000000}"/>
  <bookViews>
    <workbookView xWindow="-120" yWindow="-120" windowWidth="29040" windowHeight="15840" xr2:uid="{A5E58E54-8EB0-48C2-861D-7E52143B11DB}"/>
  </bookViews>
  <sheets>
    <sheet name="aprobare 2024" sheetId="16" r:id="rId1"/>
    <sheet name="proiecte" sheetId="17" r:id="rId2"/>
  </sheets>
  <externalReferences>
    <externalReference r:id="rId3"/>
  </externalReferences>
  <definedNames>
    <definedName name="_xlnm._FilterDatabase" localSheetId="0" hidden="1">'aprobare 2024'!$A$12:$AG$2974</definedName>
    <definedName name="_xlnm.Print_Area" localSheetId="0">'aprobare 2024'!$A$1:$H$2985</definedName>
    <definedName name="_xlnm.Print_Titles" localSheetId="0">'aprobare 2024'!$8:$11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 i="16" l="1"/>
  <c r="D2979" i="16"/>
  <c r="D2984" i="16"/>
  <c r="E364" i="16"/>
  <c r="H407" i="16"/>
  <c r="G407" i="16"/>
  <c r="F407" i="16"/>
  <c r="H364" i="16"/>
  <c r="G364" i="16"/>
  <c r="F364" i="16"/>
  <c r="C747" i="16"/>
  <c r="C364" i="16"/>
  <c r="C235" i="16"/>
  <c r="C2179" i="16" l="1"/>
  <c r="F2160" i="16"/>
  <c r="F2161" i="16"/>
  <c r="C2691" i="16"/>
  <c r="F2136" i="16"/>
  <c r="D2160" i="16"/>
  <c r="C2161" i="16"/>
  <c r="C2163" i="16" s="1"/>
  <c r="C2160" i="16" s="1"/>
  <c r="C2138" i="16"/>
  <c r="C2136" i="16"/>
  <c r="B90" i="17"/>
  <c r="B92" i="17"/>
  <c r="C2073" i="16"/>
  <c r="C2075" i="16" s="1"/>
  <c r="C2022" i="16" s="1"/>
  <c r="C2050" i="16"/>
  <c r="C2048" i="16"/>
  <c r="D77" i="17"/>
  <c r="E77" i="17"/>
  <c r="B77" i="17"/>
  <c r="D72" i="17"/>
  <c r="C75" i="17"/>
  <c r="D75" i="17"/>
  <c r="E75" i="17"/>
  <c r="E72" i="17"/>
  <c r="B75" i="17"/>
  <c r="C1843" i="16"/>
  <c r="G1824" i="16"/>
  <c r="G1821" i="16"/>
  <c r="G1845" i="16"/>
  <c r="G1844" i="16"/>
  <c r="C1844" i="16"/>
  <c r="C1845" i="16"/>
  <c r="G1819" i="16"/>
  <c r="C1697" i="16"/>
  <c r="C1696" i="16" s="1"/>
  <c r="C1270" i="16"/>
  <c r="C1267" i="16"/>
  <c r="I1863" i="16"/>
  <c r="E1862" i="16"/>
  <c r="I1862" i="16" s="1"/>
  <c r="I1861" i="16"/>
  <c r="E1860" i="16"/>
  <c r="I1860" i="16" s="1"/>
  <c r="E1859" i="16"/>
  <c r="I1859" i="16" s="1"/>
  <c r="E1858" i="16"/>
  <c r="E1857" i="16"/>
  <c r="I1857" i="16" s="1"/>
  <c r="H1856" i="16"/>
  <c r="G1856" i="16"/>
  <c r="F1856" i="16"/>
  <c r="D1856" i="16"/>
  <c r="I1855" i="16"/>
  <c r="H1854" i="16"/>
  <c r="G1854" i="16"/>
  <c r="F1854" i="16"/>
  <c r="D1854" i="16"/>
  <c r="E1853" i="16"/>
  <c r="I1853" i="16" s="1"/>
  <c r="E1852" i="16"/>
  <c r="I1852" i="16" s="1"/>
  <c r="E1851" i="16"/>
  <c r="I1851" i="16" s="1"/>
  <c r="E1850" i="16"/>
  <c r="H1849" i="16"/>
  <c r="G1849" i="16"/>
  <c r="F1849" i="16"/>
  <c r="D1849" i="16"/>
  <c r="I1848" i="16"/>
  <c r="H1847" i="16"/>
  <c r="G1847" i="16"/>
  <c r="F1847" i="16"/>
  <c r="D1847" i="16"/>
  <c r="E1846" i="16"/>
  <c r="I1846" i="16" s="1"/>
  <c r="F1845" i="16"/>
  <c r="E1845" i="16"/>
  <c r="I1845" i="16" s="1"/>
  <c r="G1843" i="16"/>
  <c r="G1650" i="16" s="1"/>
  <c r="F1844" i="16"/>
  <c r="F1843" i="16"/>
  <c r="F1842" i="16" s="1"/>
  <c r="D1843" i="16"/>
  <c r="H1842" i="16"/>
  <c r="I1841" i="16"/>
  <c r="H1840" i="16"/>
  <c r="F1840" i="16"/>
  <c r="D1840" i="16"/>
  <c r="I1838" i="16"/>
  <c r="E1837" i="16"/>
  <c r="I1837" i="16" s="1"/>
  <c r="H1836" i="16"/>
  <c r="G1836" i="16"/>
  <c r="F1836" i="16"/>
  <c r="D1836" i="16"/>
  <c r="C1836" i="16"/>
  <c r="E1834" i="16"/>
  <c r="I1834" i="16" s="1"/>
  <c r="E1833" i="16"/>
  <c r="I1833" i="16" s="1"/>
  <c r="E1832" i="16"/>
  <c r="I1832" i="16" s="1"/>
  <c r="H1831" i="16"/>
  <c r="G1831" i="16"/>
  <c r="F1831" i="16"/>
  <c r="D1831" i="16"/>
  <c r="C1831" i="16"/>
  <c r="E1830" i="16"/>
  <c r="I1830" i="16" s="1"/>
  <c r="E1829" i="16"/>
  <c r="I1829" i="16" s="1"/>
  <c r="E1828" i="16"/>
  <c r="H1827" i="16"/>
  <c r="G1827" i="16"/>
  <c r="F1827" i="16"/>
  <c r="D1827" i="16"/>
  <c r="C1827" i="16"/>
  <c r="E1826" i="16"/>
  <c r="I1826" i="16" s="1"/>
  <c r="E1825" i="16"/>
  <c r="I1825" i="16" s="1"/>
  <c r="G1823" i="16"/>
  <c r="F1824" i="16"/>
  <c r="C1824" i="16"/>
  <c r="H1823" i="16"/>
  <c r="F1823" i="16"/>
  <c r="D1823" i="16"/>
  <c r="F1821" i="16"/>
  <c r="C1821" i="16"/>
  <c r="E1821" i="16" s="1"/>
  <c r="E1820" i="16"/>
  <c r="I1820" i="16" s="1"/>
  <c r="F1819" i="16"/>
  <c r="E1819" i="16"/>
  <c r="I1819" i="16" s="1"/>
  <c r="I1816" i="16"/>
  <c r="I1814" i="16"/>
  <c r="E1813" i="16"/>
  <c r="I1813" i="16" s="1"/>
  <c r="I1812" i="16"/>
  <c r="E1811" i="16"/>
  <c r="I1811" i="16" s="1"/>
  <c r="E1810" i="16"/>
  <c r="I1810" i="16" s="1"/>
  <c r="E1809" i="16"/>
  <c r="E1808" i="16"/>
  <c r="I1808" i="16" s="1"/>
  <c r="H1807" i="16"/>
  <c r="G1807" i="16"/>
  <c r="F1807" i="16"/>
  <c r="D1807" i="16"/>
  <c r="C1807" i="16"/>
  <c r="I1806" i="16"/>
  <c r="H1805" i="16"/>
  <c r="G1805" i="16"/>
  <c r="F1805" i="16"/>
  <c r="D1805" i="16"/>
  <c r="C1805" i="16"/>
  <c r="C1790" i="16" s="1"/>
  <c r="E1804" i="16"/>
  <c r="I1804" i="16" s="1"/>
  <c r="E1803" i="16"/>
  <c r="I1803" i="16" s="1"/>
  <c r="E1802" i="16"/>
  <c r="E1801" i="16"/>
  <c r="I1801" i="16" s="1"/>
  <c r="H1800" i="16"/>
  <c r="G1800" i="16"/>
  <c r="F1800" i="16"/>
  <c r="D1800" i="16"/>
  <c r="I1799" i="16"/>
  <c r="H1798" i="16"/>
  <c r="G1798" i="16"/>
  <c r="F1798" i="16"/>
  <c r="D1798" i="16"/>
  <c r="E1797" i="16"/>
  <c r="I1797" i="16" s="1"/>
  <c r="E1796" i="16"/>
  <c r="I1796" i="16" s="1"/>
  <c r="E1795" i="16"/>
  <c r="E1794" i="16"/>
  <c r="I1794" i="16" s="1"/>
  <c r="H1793" i="16"/>
  <c r="G1793" i="16"/>
  <c r="F1793" i="16"/>
  <c r="D1793" i="16"/>
  <c r="I1792" i="16"/>
  <c r="H1791" i="16"/>
  <c r="G1791" i="16"/>
  <c r="F1791" i="16"/>
  <c r="D1791" i="16"/>
  <c r="I1789" i="16"/>
  <c r="E1788" i="16"/>
  <c r="E1787" i="16" s="1"/>
  <c r="H1787" i="16"/>
  <c r="G1787" i="16"/>
  <c r="F1787" i="16"/>
  <c r="D1787" i="16"/>
  <c r="C1787" i="16"/>
  <c r="E1785" i="16"/>
  <c r="I1785" i="16" s="1"/>
  <c r="E1784" i="16"/>
  <c r="I1784" i="16" s="1"/>
  <c r="E1783" i="16"/>
  <c r="I1783" i="16" s="1"/>
  <c r="H1782" i="16"/>
  <c r="G1782" i="16"/>
  <c r="F1782" i="16"/>
  <c r="D1782" i="16"/>
  <c r="E1781" i="16"/>
  <c r="I1781" i="16" s="1"/>
  <c r="E1780" i="16"/>
  <c r="E1779" i="16"/>
  <c r="I1779" i="16" s="1"/>
  <c r="H1778" i="16"/>
  <c r="G1778" i="16"/>
  <c r="F1778" i="16"/>
  <c r="D1778" i="16"/>
  <c r="E1777" i="16"/>
  <c r="I1777" i="16" s="1"/>
  <c r="E1776" i="16"/>
  <c r="E1775" i="16"/>
  <c r="I1775" i="16" s="1"/>
  <c r="H1774" i="16"/>
  <c r="G1774" i="16"/>
  <c r="F1774" i="16"/>
  <c r="D1774" i="16"/>
  <c r="E1772" i="16"/>
  <c r="I1772" i="16" s="1"/>
  <c r="E1771" i="16"/>
  <c r="I1771" i="16" s="1"/>
  <c r="E1770" i="16"/>
  <c r="I1770" i="16" s="1"/>
  <c r="C1769" i="16"/>
  <c r="C1768" i="16" s="1"/>
  <c r="I1766" i="16"/>
  <c r="E1765" i="16"/>
  <c r="I1765" i="16" s="1"/>
  <c r="I1764" i="16"/>
  <c r="E1763" i="16"/>
  <c r="E1762" i="16"/>
  <c r="I1762" i="16" s="1"/>
  <c r="E1761" i="16"/>
  <c r="I1761" i="16" s="1"/>
  <c r="E1760" i="16"/>
  <c r="I1760" i="16" s="1"/>
  <c r="H1759" i="16"/>
  <c r="G1759" i="16"/>
  <c r="F1759" i="16"/>
  <c r="D1759" i="16"/>
  <c r="C1759" i="16"/>
  <c r="I1758" i="16"/>
  <c r="H1757" i="16"/>
  <c r="G1757" i="16"/>
  <c r="F1757" i="16"/>
  <c r="D1757" i="16"/>
  <c r="C1757" i="16"/>
  <c r="C1742" i="16" s="1"/>
  <c r="E1756" i="16"/>
  <c r="I1756" i="16" s="1"/>
  <c r="E1755" i="16"/>
  <c r="I1755" i="16" s="1"/>
  <c r="E1754" i="16"/>
  <c r="E1753" i="16"/>
  <c r="I1753" i="16" s="1"/>
  <c r="H1752" i="16"/>
  <c r="G1752" i="16"/>
  <c r="F1752" i="16"/>
  <c r="D1752" i="16"/>
  <c r="I1751" i="16"/>
  <c r="H1750" i="16"/>
  <c r="G1750" i="16"/>
  <c r="F1750" i="16"/>
  <c r="D1750" i="16"/>
  <c r="E1749" i="16"/>
  <c r="E1748" i="16"/>
  <c r="I1748" i="16" s="1"/>
  <c r="E1747" i="16"/>
  <c r="E1746" i="16"/>
  <c r="I1746" i="16" s="1"/>
  <c r="H1745" i="16"/>
  <c r="G1745" i="16"/>
  <c r="F1745" i="16"/>
  <c r="D1745" i="16"/>
  <c r="I1744" i="16"/>
  <c r="H1743" i="16"/>
  <c r="G1743" i="16"/>
  <c r="F1743" i="16"/>
  <c r="D1743" i="16"/>
  <c r="I1741" i="16"/>
  <c r="E1740" i="16"/>
  <c r="I1740" i="16" s="1"/>
  <c r="H1739" i="16"/>
  <c r="G1739" i="16"/>
  <c r="F1739" i="16"/>
  <c r="D1739" i="16"/>
  <c r="C1739" i="16"/>
  <c r="E1737" i="16"/>
  <c r="I1737" i="16" s="1"/>
  <c r="E1736" i="16"/>
  <c r="E1735" i="16"/>
  <c r="I1735" i="16" s="1"/>
  <c r="H1734" i="16"/>
  <c r="G1734" i="16"/>
  <c r="F1734" i="16"/>
  <c r="D1734" i="16"/>
  <c r="E1733" i="16"/>
  <c r="I1733" i="16" s="1"/>
  <c r="E1732" i="16"/>
  <c r="E1731" i="16"/>
  <c r="I1731" i="16" s="1"/>
  <c r="H1730" i="16"/>
  <c r="G1730" i="16"/>
  <c r="F1730" i="16"/>
  <c r="D1730" i="16"/>
  <c r="E1729" i="16"/>
  <c r="I1729" i="16" s="1"/>
  <c r="E1728" i="16"/>
  <c r="E1727" i="16"/>
  <c r="I1727" i="16" s="1"/>
  <c r="H1726" i="16"/>
  <c r="G1726" i="16"/>
  <c r="F1726" i="16"/>
  <c r="D1726" i="16"/>
  <c r="E1724" i="16"/>
  <c r="I1724" i="16" s="1"/>
  <c r="E1723" i="16"/>
  <c r="I1723" i="16" s="1"/>
  <c r="E1722" i="16"/>
  <c r="C1721" i="16"/>
  <c r="C1720" i="16" s="1"/>
  <c r="I1719" i="16"/>
  <c r="I1717" i="16"/>
  <c r="E1716" i="16"/>
  <c r="I1716" i="16" s="1"/>
  <c r="I1715" i="16"/>
  <c r="E1714" i="16"/>
  <c r="I1714" i="16" s="1"/>
  <c r="E1713" i="16"/>
  <c r="I1713" i="16" s="1"/>
  <c r="E1712" i="16"/>
  <c r="E1711" i="16"/>
  <c r="H1710" i="16"/>
  <c r="G1710" i="16"/>
  <c r="F1710" i="16"/>
  <c r="D1710" i="16"/>
  <c r="I1709" i="16"/>
  <c r="H1708" i="16"/>
  <c r="G1708" i="16"/>
  <c r="F1708" i="16"/>
  <c r="D1708" i="16"/>
  <c r="E1707" i="16"/>
  <c r="I1707" i="16" s="1"/>
  <c r="E1706" i="16"/>
  <c r="I1706" i="16" s="1"/>
  <c r="E1705" i="16"/>
  <c r="E1704" i="16"/>
  <c r="I1704" i="16" s="1"/>
  <c r="H1703" i="16"/>
  <c r="G1703" i="16"/>
  <c r="F1703" i="16"/>
  <c r="D1703" i="16"/>
  <c r="I1702" i="16"/>
  <c r="H1701" i="16"/>
  <c r="G1701" i="16"/>
  <c r="F1701" i="16"/>
  <c r="D1701" i="16"/>
  <c r="E1700" i="16"/>
  <c r="I1700" i="16" s="1"/>
  <c r="E1699" i="16"/>
  <c r="I1699" i="16" s="1"/>
  <c r="E1698" i="16"/>
  <c r="I1698" i="16" s="1"/>
  <c r="H1696" i="16"/>
  <c r="G1696" i="16"/>
  <c r="F1696" i="16"/>
  <c r="D1696" i="16"/>
  <c r="I1695" i="16"/>
  <c r="H1694" i="16"/>
  <c r="G1694" i="16"/>
  <c r="F1694" i="16"/>
  <c r="D1694" i="16"/>
  <c r="C1694" i="16"/>
  <c r="C1693" i="16" s="1"/>
  <c r="C1689" i="16" s="1"/>
  <c r="I1692" i="16"/>
  <c r="E1691" i="16"/>
  <c r="I1691" i="16" s="1"/>
  <c r="H1690" i="16"/>
  <c r="G1690" i="16"/>
  <c r="F1690" i="16"/>
  <c r="D1690" i="16"/>
  <c r="E1688" i="16"/>
  <c r="I1688" i="16" s="1"/>
  <c r="E1687" i="16"/>
  <c r="I1687" i="16" s="1"/>
  <c r="E1686" i="16"/>
  <c r="H1685" i="16"/>
  <c r="G1685" i="16"/>
  <c r="F1685" i="16"/>
  <c r="D1685" i="16"/>
  <c r="E1684" i="16"/>
  <c r="I1684" i="16" s="1"/>
  <c r="E1683" i="16"/>
  <c r="I1683" i="16" s="1"/>
  <c r="E1682" i="16"/>
  <c r="H1681" i="16"/>
  <c r="G1681" i="16"/>
  <c r="F1681" i="16"/>
  <c r="D1681" i="16"/>
  <c r="E1680" i="16"/>
  <c r="E1679" i="16"/>
  <c r="I1679" i="16" s="1"/>
  <c r="E1678" i="16"/>
  <c r="I1678" i="16" s="1"/>
  <c r="H1677" i="16"/>
  <c r="G1677" i="16"/>
  <c r="F1677" i="16"/>
  <c r="D1677" i="16"/>
  <c r="C1677" i="16"/>
  <c r="C1676" i="16" s="1"/>
  <c r="C1672" i="16" s="1"/>
  <c r="C1671" i="16" s="1"/>
  <c r="E1675" i="16"/>
  <c r="I1675" i="16" s="1"/>
  <c r="J1674" i="16"/>
  <c r="E1674" i="16"/>
  <c r="I1674" i="16" s="1"/>
  <c r="E1673" i="16"/>
  <c r="I1673" i="16" s="1"/>
  <c r="I1670" i="16"/>
  <c r="H1669" i="16"/>
  <c r="G1669" i="16"/>
  <c r="F1669" i="16"/>
  <c r="D1669" i="16"/>
  <c r="E1669" i="16" s="1"/>
  <c r="I1668" i="16"/>
  <c r="H1667" i="16"/>
  <c r="G1667" i="16"/>
  <c r="F1667" i="16"/>
  <c r="D1667" i="16"/>
  <c r="E1667" i="16" s="1"/>
  <c r="H1666" i="16"/>
  <c r="G1666" i="16"/>
  <c r="F1666" i="16"/>
  <c r="D1666" i="16"/>
  <c r="C1666" i="16"/>
  <c r="C986" i="16" s="1"/>
  <c r="H1665" i="16"/>
  <c r="G1665" i="16"/>
  <c r="F1665" i="16"/>
  <c r="D1665" i="16"/>
  <c r="C1665" i="16"/>
  <c r="C985" i="16" s="1"/>
  <c r="H1664" i="16"/>
  <c r="G1664" i="16"/>
  <c r="F1664" i="16"/>
  <c r="D1664" i="16"/>
  <c r="I1662" i="16"/>
  <c r="H1660" i="16"/>
  <c r="G1660" i="16"/>
  <c r="F1660" i="16"/>
  <c r="D1660" i="16"/>
  <c r="E1660" i="16" s="1"/>
  <c r="H1659" i="16"/>
  <c r="G1659" i="16"/>
  <c r="F1659" i="16"/>
  <c r="D1659" i="16"/>
  <c r="E1659" i="16" s="1"/>
  <c r="H1658" i="16"/>
  <c r="G1658" i="16"/>
  <c r="F1658" i="16"/>
  <c r="D1658" i="16"/>
  <c r="E1658" i="16" s="1"/>
  <c r="H1657" i="16"/>
  <c r="G1657" i="16"/>
  <c r="F1657" i="16"/>
  <c r="D1657" i="16"/>
  <c r="I1655" i="16"/>
  <c r="H1653" i="16"/>
  <c r="G1653" i="16"/>
  <c r="F1653" i="16"/>
  <c r="D1653" i="16"/>
  <c r="C1653" i="16"/>
  <c r="H1652" i="16"/>
  <c r="G1652" i="16"/>
  <c r="F1652" i="16"/>
  <c r="D1652" i="16"/>
  <c r="C1652" i="16"/>
  <c r="H1651" i="16"/>
  <c r="G1651" i="16"/>
  <c r="F1651" i="16"/>
  <c r="D1651" i="16"/>
  <c r="C1651" i="16"/>
  <c r="H1650" i="16"/>
  <c r="I1648" i="16"/>
  <c r="I1645" i="16"/>
  <c r="H1644" i="16"/>
  <c r="H1643" i="16" s="1"/>
  <c r="G1644" i="16"/>
  <c r="G1643" i="16" s="1"/>
  <c r="F1644" i="16"/>
  <c r="F1643" i="16" s="1"/>
  <c r="D1644" i="16"/>
  <c r="C1644" i="16"/>
  <c r="C1643" i="16" s="1"/>
  <c r="I1640" i="16"/>
  <c r="I1638" i="16"/>
  <c r="E1637" i="16"/>
  <c r="I1637" i="16" s="1"/>
  <c r="I1636" i="16"/>
  <c r="E1635" i="16"/>
  <c r="I1635" i="16" s="1"/>
  <c r="E1634" i="16"/>
  <c r="I1634" i="16" s="1"/>
  <c r="E1633" i="16"/>
  <c r="E1632" i="16"/>
  <c r="I1632" i="16" s="1"/>
  <c r="H1631" i="16"/>
  <c r="G1631" i="16"/>
  <c r="F1631" i="16"/>
  <c r="D1631" i="16"/>
  <c r="I1630" i="16"/>
  <c r="H1629" i="16"/>
  <c r="G1629" i="16"/>
  <c r="F1629" i="16"/>
  <c r="D1629" i="16"/>
  <c r="E1628" i="16"/>
  <c r="I1628" i="16" s="1"/>
  <c r="E1627" i="16"/>
  <c r="I1627" i="16" s="1"/>
  <c r="E1626" i="16"/>
  <c r="I1626" i="16" s="1"/>
  <c r="E1625" i="16"/>
  <c r="I1625" i="16" s="1"/>
  <c r="H1624" i="16"/>
  <c r="G1624" i="16"/>
  <c r="F1624" i="16"/>
  <c r="D1624" i="16"/>
  <c r="I1623" i="16"/>
  <c r="H1622" i="16"/>
  <c r="G1622" i="16"/>
  <c r="F1622" i="16"/>
  <c r="D1622" i="16"/>
  <c r="E1621" i="16"/>
  <c r="E1620" i="16"/>
  <c r="I1620" i="16" s="1"/>
  <c r="E1619" i="16"/>
  <c r="I1619" i="16" s="1"/>
  <c r="E1618" i="16"/>
  <c r="H1617" i="16"/>
  <c r="G1617" i="16"/>
  <c r="F1617" i="16"/>
  <c r="D1617" i="16"/>
  <c r="C1617" i="16"/>
  <c r="I1616" i="16"/>
  <c r="H1615" i="16"/>
  <c r="G1615" i="16"/>
  <c r="F1615" i="16"/>
  <c r="D1615" i="16"/>
  <c r="C1615" i="16"/>
  <c r="C1614" i="16" s="1"/>
  <c r="I1613" i="16"/>
  <c r="E1612" i="16"/>
  <c r="E1611" i="16" s="1"/>
  <c r="H1611" i="16"/>
  <c r="G1611" i="16"/>
  <c r="F1611" i="16"/>
  <c r="D1611" i="16"/>
  <c r="C1611" i="16"/>
  <c r="E1609" i="16"/>
  <c r="I1609" i="16" s="1"/>
  <c r="E1608" i="16"/>
  <c r="I1608" i="16" s="1"/>
  <c r="E1607" i="16"/>
  <c r="H1606" i="16"/>
  <c r="G1606" i="16"/>
  <c r="F1606" i="16"/>
  <c r="D1606" i="16"/>
  <c r="E1605" i="16"/>
  <c r="I1605" i="16" s="1"/>
  <c r="E1604" i="16"/>
  <c r="I1604" i="16" s="1"/>
  <c r="E1603" i="16"/>
  <c r="H1602" i="16"/>
  <c r="G1602" i="16"/>
  <c r="F1602" i="16"/>
  <c r="D1602" i="16"/>
  <c r="E1601" i="16"/>
  <c r="I1601" i="16" s="1"/>
  <c r="E1600" i="16"/>
  <c r="I1600" i="16" s="1"/>
  <c r="E1599" i="16"/>
  <c r="H1598" i="16"/>
  <c r="G1598" i="16"/>
  <c r="F1598" i="16"/>
  <c r="D1598" i="16"/>
  <c r="C1598" i="16"/>
  <c r="C1597" i="16" s="1"/>
  <c r="C1593" i="16" s="1"/>
  <c r="C1592" i="16" s="1"/>
  <c r="C1562" i="16" s="1"/>
  <c r="E1596" i="16"/>
  <c r="I1596" i="16" s="1"/>
  <c r="E1595" i="16"/>
  <c r="I1595" i="16" s="1"/>
  <c r="E1594" i="16"/>
  <c r="I1594" i="16" s="1"/>
  <c r="I1591" i="16"/>
  <c r="H1590" i="16"/>
  <c r="G1590" i="16"/>
  <c r="F1590" i="16"/>
  <c r="D1590" i="16"/>
  <c r="E1590" i="16" s="1"/>
  <c r="I1589" i="16"/>
  <c r="H1588" i="16"/>
  <c r="G1588" i="16"/>
  <c r="F1588" i="16"/>
  <c r="D1588" i="16"/>
  <c r="E1588" i="16" s="1"/>
  <c r="H1587" i="16"/>
  <c r="G1587" i="16"/>
  <c r="F1587" i="16"/>
  <c r="D1587" i="16"/>
  <c r="E1587" i="16" s="1"/>
  <c r="H1586" i="16"/>
  <c r="G1586" i="16"/>
  <c r="F1586" i="16"/>
  <c r="D1586" i="16"/>
  <c r="H1585" i="16"/>
  <c r="G1585" i="16"/>
  <c r="F1585" i="16"/>
  <c r="D1585" i="16"/>
  <c r="I1583" i="16"/>
  <c r="H1581" i="16"/>
  <c r="G1581" i="16"/>
  <c r="F1581" i="16"/>
  <c r="D1581" i="16"/>
  <c r="E1581" i="16" s="1"/>
  <c r="H1580" i="16"/>
  <c r="G1580" i="16"/>
  <c r="F1580" i="16"/>
  <c r="D1580" i="16"/>
  <c r="H1579" i="16"/>
  <c r="G1579" i="16"/>
  <c r="F1579" i="16"/>
  <c r="D1579" i="16"/>
  <c r="H1578" i="16"/>
  <c r="G1578" i="16"/>
  <c r="F1578" i="16"/>
  <c r="D1578" i="16"/>
  <c r="I1576" i="16"/>
  <c r="H1574" i="16"/>
  <c r="G1574" i="16"/>
  <c r="F1574" i="16"/>
  <c r="D1574" i="16"/>
  <c r="C1574" i="16"/>
  <c r="H1573" i="16"/>
  <c r="G1573" i="16"/>
  <c r="F1573" i="16"/>
  <c r="D1573" i="16"/>
  <c r="C1573" i="16"/>
  <c r="H1572" i="16"/>
  <c r="G1572" i="16"/>
  <c r="F1572" i="16"/>
  <c r="D1572" i="16"/>
  <c r="C1572" i="16"/>
  <c r="H1571" i="16"/>
  <c r="G1571" i="16"/>
  <c r="F1571" i="16"/>
  <c r="D1571" i="16"/>
  <c r="C1571" i="16"/>
  <c r="I1569" i="16"/>
  <c r="I1566" i="16"/>
  <c r="H1565" i="16"/>
  <c r="H1564" i="16" s="1"/>
  <c r="G1565" i="16"/>
  <c r="G1564" i="16" s="1"/>
  <c r="F1565" i="16"/>
  <c r="F1564" i="16" s="1"/>
  <c r="D1565" i="16"/>
  <c r="D1564" i="16" s="1"/>
  <c r="C1565" i="16"/>
  <c r="C1564" i="16" s="1"/>
  <c r="I1561" i="16"/>
  <c r="I1559" i="16"/>
  <c r="E1558" i="16"/>
  <c r="I1558" i="16" s="1"/>
  <c r="I1557" i="16"/>
  <c r="E1556" i="16"/>
  <c r="I1556" i="16" s="1"/>
  <c r="E1555" i="16"/>
  <c r="I1555" i="16" s="1"/>
  <c r="E1554" i="16"/>
  <c r="E1553" i="16"/>
  <c r="I1553" i="16" s="1"/>
  <c r="H1552" i="16"/>
  <c r="G1552" i="16"/>
  <c r="F1552" i="16"/>
  <c r="D1552" i="16"/>
  <c r="I1551" i="16"/>
  <c r="H1550" i="16"/>
  <c r="G1550" i="16"/>
  <c r="F1550" i="16"/>
  <c r="D1550" i="16"/>
  <c r="E1549" i="16"/>
  <c r="I1549" i="16" s="1"/>
  <c r="E1548" i="16"/>
  <c r="I1548" i="16" s="1"/>
  <c r="E1547" i="16"/>
  <c r="E1546" i="16"/>
  <c r="I1546" i="16" s="1"/>
  <c r="H1545" i="16"/>
  <c r="G1545" i="16"/>
  <c r="F1545" i="16"/>
  <c r="D1545" i="16"/>
  <c r="C1545" i="16"/>
  <c r="I1544" i="16"/>
  <c r="H1543" i="16"/>
  <c r="G1543" i="16"/>
  <c r="F1543" i="16"/>
  <c r="D1543" i="16"/>
  <c r="C1543" i="16"/>
  <c r="C1535" i="16" s="1"/>
  <c r="C1531" i="16" s="1"/>
  <c r="E1542" i="16"/>
  <c r="I1542" i="16" s="1"/>
  <c r="E1541" i="16"/>
  <c r="E1540" i="16"/>
  <c r="I1540" i="16" s="1"/>
  <c r="E1539" i="16"/>
  <c r="I1539" i="16" s="1"/>
  <c r="H1538" i="16"/>
  <c r="G1538" i="16"/>
  <c r="F1538" i="16"/>
  <c r="D1538" i="16"/>
  <c r="I1537" i="16"/>
  <c r="H1536" i="16"/>
  <c r="G1536" i="16"/>
  <c r="F1536" i="16"/>
  <c r="D1536" i="16"/>
  <c r="I1534" i="16"/>
  <c r="E1533" i="16"/>
  <c r="H1532" i="16"/>
  <c r="G1532" i="16"/>
  <c r="F1532" i="16"/>
  <c r="D1532" i="16"/>
  <c r="E1530" i="16"/>
  <c r="I1530" i="16" s="1"/>
  <c r="E1529" i="16"/>
  <c r="I1529" i="16" s="1"/>
  <c r="E1528" i="16"/>
  <c r="I1528" i="16" s="1"/>
  <c r="I1527" i="16"/>
  <c r="E1526" i="16"/>
  <c r="I1526" i="16" s="1"/>
  <c r="E1525" i="16"/>
  <c r="I1525" i="16" s="1"/>
  <c r="K1524" i="16"/>
  <c r="E1524" i="16"/>
  <c r="I1524" i="16" s="1"/>
  <c r="H1523" i="16"/>
  <c r="G1523" i="16"/>
  <c r="F1523" i="16"/>
  <c r="D1523" i="16"/>
  <c r="C1523" i="16"/>
  <c r="C1518" i="16" s="1"/>
  <c r="C1514" i="16" s="1"/>
  <c r="C1513" i="16" s="1"/>
  <c r="E1522" i="16"/>
  <c r="I1522" i="16" s="1"/>
  <c r="E1521" i="16"/>
  <c r="I1521" i="16" s="1"/>
  <c r="E1520" i="16"/>
  <c r="I1520" i="16" s="1"/>
  <c r="H1519" i="16"/>
  <c r="G1519" i="16"/>
  <c r="F1519" i="16"/>
  <c r="D1519" i="16"/>
  <c r="K1517" i="16"/>
  <c r="E1517" i="16"/>
  <c r="I1517" i="16" s="1"/>
  <c r="E1516" i="16"/>
  <c r="I1516" i="16" s="1"/>
  <c r="E1515" i="16"/>
  <c r="I1515" i="16" s="1"/>
  <c r="I1512" i="16"/>
  <c r="I1510" i="16"/>
  <c r="E1509" i="16"/>
  <c r="I1509" i="16" s="1"/>
  <c r="I1508" i="16"/>
  <c r="E1507" i="16"/>
  <c r="I1507" i="16" s="1"/>
  <c r="E1506" i="16"/>
  <c r="E1505" i="16"/>
  <c r="I1505" i="16" s="1"/>
  <c r="E1504" i="16"/>
  <c r="H1503" i="16"/>
  <c r="G1503" i="16"/>
  <c r="F1503" i="16"/>
  <c r="D1503" i="16"/>
  <c r="I1502" i="16"/>
  <c r="H1501" i="16"/>
  <c r="G1501" i="16"/>
  <c r="F1501" i="16"/>
  <c r="D1501" i="16"/>
  <c r="E1500" i="16"/>
  <c r="I1500" i="16" s="1"/>
  <c r="E1499" i="16"/>
  <c r="I1499" i="16" s="1"/>
  <c r="E1498" i="16"/>
  <c r="E1497" i="16"/>
  <c r="I1497" i="16" s="1"/>
  <c r="H1496" i="16"/>
  <c r="G1496" i="16"/>
  <c r="F1496" i="16"/>
  <c r="D1496" i="16"/>
  <c r="C1496" i="16"/>
  <c r="I1495" i="16"/>
  <c r="H1494" i="16"/>
  <c r="G1494" i="16"/>
  <c r="F1494" i="16"/>
  <c r="D1494" i="16"/>
  <c r="C1494" i="16"/>
  <c r="C1486" i="16" s="1"/>
  <c r="C1482" i="16" s="1"/>
  <c r="E1493" i="16"/>
  <c r="I1493" i="16" s="1"/>
  <c r="E1492" i="16"/>
  <c r="I1492" i="16" s="1"/>
  <c r="E1491" i="16"/>
  <c r="I1491" i="16" s="1"/>
  <c r="E1490" i="16"/>
  <c r="H1489" i="16"/>
  <c r="G1489" i="16"/>
  <c r="F1489" i="16"/>
  <c r="D1489" i="16"/>
  <c r="I1488" i="16"/>
  <c r="H1487" i="16"/>
  <c r="G1487" i="16"/>
  <c r="F1487" i="16"/>
  <c r="D1487" i="16"/>
  <c r="I1485" i="16"/>
  <c r="E1484" i="16"/>
  <c r="I1484" i="16" s="1"/>
  <c r="H1483" i="16"/>
  <c r="G1483" i="16"/>
  <c r="F1483" i="16"/>
  <c r="D1483" i="16"/>
  <c r="E1481" i="16"/>
  <c r="I1481" i="16" s="1"/>
  <c r="E1480" i="16"/>
  <c r="I1480" i="16" s="1"/>
  <c r="E1479" i="16"/>
  <c r="I1479" i="16" s="1"/>
  <c r="I1478" i="16"/>
  <c r="E1477" i="16"/>
  <c r="I1477" i="16" s="1"/>
  <c r="E1476" i="16"/>
  <c r="I1476" i="16" s="1"/>
  <c r="K1475" i="16"/>
  <c r="E1475" i="16"/>
  <c r="I1475" i="16" s="1"/>
  <c r="H1474" i="16"/>
  <c r="G1474" i="16"/>
  <c r="F1474" i="16"/>
  <c r="D1474" i="16"/>
  <c r="C1474" i="16"/>
  <c r="E1473" i="16"/>
  <c r="I1473" i="16" s="1"/>
  <c r="E1472" i="16"/>
  <c r="E1471" i="16"/>
  <c r="I1471" i="16" s="1"/>
  <c r="H1470" i="16"/>
  <c r="G1470" i="16"/>
  <c r="G1469" i="16" s="1"/>
  <c r="G1465" i="16" s="1"/>
  <c r="G1464" i="16" s="1"/>
  <c r="F1470" i="16"/>
  <c r="F1469" i="16" s="1"/>
  <c r="F1465" i="16" s="1"/>
  <c r="F1464" i="16" s="1"/>
  <c r="D1470" i="16"/>
  <c r="C1469" i="16"/>
  <c r="C1465" i="16" s="1"/>
  <c r="C1464" i="16" s="1"/>
  <c r="K1468" i="16"/>
  <c r="E1468" i="16"/>
  <c r="I1468" i="16" s="1"/>
  <c r="E1467" i="16"/>
  <c r="I1467" i="16" s="1"/>
  <c r="E1466" i="16"/>
  <c r="I1462" i="16"/>
  <c r="E1461" i="16"/>
  <c r="I1461" i="16" s="1"/>
  <c r="I1460" i="16"/>
  <c r="E1459" i="16"/>
  <c r="I1459" i="16" s="1"/>
  <c r="E1458" i="16"/>
  <c r="I1458" i="16" s="1"/>
  <c r="E1457" i="16"/>
  <c r="E1456" i="16"/>
  <c r="I1456" i="16" s="1"/>
  <c r="H1455" i="16"/>
  <c r="G1455" i="16"/>
  <c r="F1455" i="16"/>
  <c r="D1455" i="16"/>
  <c r="I1454" i="16"/>
  <c r="H1453" i="16"/>
  <c r="G1453" i="16"/>
  <c r="F1453" i="16"/>
  <c r="D1453" i="16"/>
  <c r="E1452" i="16"/>
  <c r="I1452" i="16" s="1"/>
  <c r="E1451" i="16"/>
  <c r="I1451" i="16" s="1"/>
  <c r="E1450" i="16"/>
  <c r="E1449" i="16"/>
  <c r="I1449" i="16" s="1"/>
  <c r="H1448" i="16"/>
  <c r="G1448" i="16"/>
  <c r="F1448" i="16"/>
  <c r="D1448" i="16"/>
  <c r="C1448" i="16"/>
  <c r="I1447" i="16"/>
  <c r="H1446" i="16"/>
  <c r="G1446" i="16"/>
  <c r="F1446" i="16"/>
  <c r="D1446" i="16"/>
  <c r="C1446" i="16"/>
  <c r="C1438" i="16" s="1"/>
  <c r="C1434" i="16" s="1"/>
  <c r="E1445" i="16"/>
  <c r="I1445" i="16" s="1"/>
  <c r="E1444" i="16"/>
  <c r="I1444" i="16" s="1"/>
  <c r="E1443" i="16"/>
  <c r="I1443" i="16" s="1"/>
  <c r="E1442" i="16"/>
  <c r="I1442" i="16" s="1"/>
  <c r="H1441" i="16"/>
  <c r="G1441" i="16"/>
  <c r="F1441" i="16"/>
  <c r="D1441" i="16"/>
  <c r="I1440" i="16"/>
  <c r="H1439" i="16"/>
  <c r="G1439" i="16"/>
  <c r="F1439" i="16"/>
  <c r="D1439" i="16"/>
  <c r="I1437" i="16"/>
  <c r="E1436" i="16"/>
  <c r="H1435" i="16"/>
  <c r="G1435" i="16"/>
  <c r="F1435" i="16"/>
  <c r="D1435" i="16"/>
  <c r="E1433" i="16"/>
  <c r="I1433" i="16" s="1"/>
  <c r="E1432" i="16"/>
  <c r="I1432" i="16" s="1"/>
  <c r="E1431" i="16"/>
  <c r="I1431" i="16" s="1"/>
  <c r="I1430" i="16"/>
  <c r="E1429" i="16"/>
  <c r="E1428" i="16"/>
  <c r="I1428" i="16" s="1"/>
  <c r="K1427" i="16"/>
  <c r="E1427" i="16"/>
  <c r="I1427" i="16" s="1"/>
  <c r="H1426" i="16"/>
  <c r="G1426" i="16"/>
  <c r="F1426" i="16"/>
  <c r="D1426" i="16"/>
  <c r="C1426" i="16"/>
  <c r="C1421" i="16" s="1"/>
  <c r="C1417" i="16" s="1"/>
  <c r="C1416" i="16" s="1"/>
  <c r="E1425" i="16"/>
  <c r="E1424" i="16"/>
  <c r="I1424" i="16" s="1"/>
  <c r="E1423" i="16"/>
  <c r="I1423" i="16" s="1"/>
  <c r="H1422" i="16"/>
  <c r="H1421" i="16" s="1"/>
  <c r="H1417" i="16" s="1"/>
  <c r="H1416" i="16" s="1"/>
  <c r="G1422" i="16"/>
  <c r="F1422" i="16"/>
  <c r="F1421" i="16" s="1"/>
  <c r="F1417" i="16" s="1"/>
  <c r="F1416" i="16" s="1"/>
  <c r="D1422" i="16"/>
  <c r="K1420" i="16"/>
  <c r="E1420" i="16"/>
  <c r="I1420" i="16" s="1"/>
  <c r="E1419" i="16"/>
  <c r="E1418" i="16"/>
  <c r="I1418" i="16" s="1"/>
  <c r="I1415" i="16"/>
  <c r="I1413" i="16"/>
  <c r="E1412" i="16"/>
  <c r="I1412" i="16" s="1"/>
  <c r="I1411" i="16"/>
  <c r="E1410" i="16"/>
  <c r="I1410" i="16" s="1"/>
  <c r="E1409" i="16"/>
  <c r="I1409" i="16" s="1"/>
  <c r="E1408" i="16"/>
  <c r="I1408" i="16" s="1"/>
  <c r="E1407" i="16"/>
  <c r="I1407" i="16" s="1"/>
  <c r="H1406" i="16"/>
  <c r="G1406" i="16"/>
  <c r="F1406" i="16"/>
  <c r="D1406" i="16"/>
  <c r="I1405" i="16"/>
  <c r="H1404" i="16"/>
  <c r="G1404" i="16"/>
  <c r="F1404" i="16"/>
  <c r="D1404" i="16"/>
  <c r="E1403" i="16"/>
  <c r="I1403" i="16" s="1"/>
  <c r="E1402" i="16"/>
  <c r="E1401" i="16"/>
  <c r="E1400" i="16"/>
  <c r="H1399" i="16"/>
  <c r="G1399" i="16"/>
  <c r="F1399" i="16"/>
  <c r="D1399" i="16"/>
  <c r="I1398" i="16"/>
  <c r="H1397" i="16"/>
  <c r="G1397" i="16"/>
  <c r="F1397" i="16"/>
  <c r="D1397" i="16"/>
  <c r="E1396" i="16"/>
  <c r="I1396" i="16" s="1"/>
  <c r="E1395" i="16"/>
  <c r="I1395" i="16" s="1"/>
  <c r="E1394" i="16"/>
  <c r="I1394" i="16" s="1"/>
  <c r="E1393" i="16"/>
  <c r="I1393" i="16" s="1"/>
  <c r="H1392" i="16"/>
  <c r="G1392" i="16"/>
  <c r="F1392" i="16"/>
  <c r="D1392" i="16"/>
  <c r="I1391" i="16"/>
  <c r="H1390" i="16"/>
  <c r="G1390" i="16"/>
  <c r="F1390" i="16"/>
  <c r="D1390" i="16"/>
  <c r="C1390" i="16"/>
  <c r="C1389" i="16" s="1"/>
  <c r="C1385" i="16" s="1"/>
  <c r="I1388" i="16"/>
  <c r="E1387" i="16"/>
  <c r="E1386" i="16" s="1"/>
  <c r="H1386" i="16"/>
  <c r="G1386" i="16"/>
  <c r="F1386" i="16"/>
  <c r="D1386" i="16"/>
  <c r="E1384" i="16"/>
  <c r="I1384" i="16" s="1"/>
  <c r="E1383" i="16"/>
  <c r="I1383" i="16" s="1"/>
  <c r="E1382" i="16"/>
  <c r="I1382" i="16" s="1"/>
  <c r="I1381" i="16"/>
  <c r="E1380" i="16"/>
  <c r="I1380" i="16" s="1"/>
  <c r="E1379" i="16"/>
  <c r="I1379" i="16" s="1"/>
  <c r="K1378" i="16"/>
  <c r="E1378" i="16"/>
  <c r="I1378" i="16" s="1"/>
  <c r="H1377" i="16"/>
  <c r="G1377" i="16"/>
  <c r="F1377" i="16"/>
  <c r="D1377" i="16"/>
  <c r="E1376" i="16"/>
  <c r="I1376" i="16" s="1"/>
  <c r="E1375" i="16"/>
  <c r="I1375" i="16" s="1"/>
  <c r="K1374" i="16"/>
  <c r="E1374" i="16"/>
  <c r="H1373" i="16"/>
  <c r="G1373" i="16"/>
  <c r="G1372" i="16" s="1"/>
  <c r="G1368" i="16" s="1"/>
  <c r="G1367" i="16" s="1"/>
  <c r="F1373" i="16"/>
  <c r="D1373" i="16"/>
  <c r="D1372" i="16" s="1"/>
  <c r="D1368" i="16" s="1"/>
  <c r="D1367" i="16" s="1"/>
  <c r="C1373" i="16"/>
  <c r="C1372" i="16" s="1"/>
  <c r="C1368" i="16" s="1"/>
  <c r="C1367" i="16" s="1"/>
  <c r="K1371" i="16"/>
  <c r="E1371" i="16"/>
  <c r="I1371" i="16" s="1"/>
  <c r="E1370" i="16"/>
  <c r="E1369" i="16"/>
  <c r="I1369" i="16" s="1"/>
  <c r="I1366" i="16"/>
  <c r="H1365" i="16"/>
  <c r="G1365" i="16"/>
  <c r="F1365" i="16"/>
  <c r="D1365" i="16"/>
  <c r="E1365" i="16" s="1"/>
  <c r="I1364" i="16"/>
  <c r="H1363" i="16"/>
  <c r="G1363" i="16"/>
  <c r="F1363" i="16"/>
  <c r="D1363" i="16"/>
  <c r="E1363" i="16" s="1"/>
  <c r="H1362" i="16"/>
  <c r="G1362" i="16"/>
  <c r="F1362" i="16"/>
  <c r="D1362" i="16"/>
  <c r="H1361" i="16"/>
  <c r="G1361" i="16"/>
  <c r="F1361" i="16"/>
  <c r="D1361" i="16"/>
  <c r="E1361" i="16" s="1"/>
  <c r="H1360" i="16"/>
  <c r="G1360" i="16"/>
  <c r="F1360" i="16"/>
  <c r="D1360" i="16"/>
  <c r="I1358" i="16"/>
  <c r="H1356" i="16"/>
  <c r="G1356" i="16"/>
  <c r="F1356" i="16"/>
  <c r="D1356" i="16"/>
  <c r="E1356" i="16" s="1"/>
  <c r="H1355" i="16"/>
  <c r="G1355" i="16"/>
  <c r="F1355" i="16"/>
  <c r="D1355" i="16"/>
  <c r="C1355" i="16"/>
  <c r="C979" i="16" s="1"/>
  <c r="H1354" i="16"/>
  <c r="G1354" i="16"/>
  <c r="F1354" i="16"/>
  <c r="D1354" i="16"/>
  <c r="C1354" i="16"/>
  <c r="C978" i="16" s="1"/>
  <c r="H1353" i="16"/>
  <c r="G1353" i="16"/>
  <c r="F1353" i="16"/>
  <c r="D1353" i="16"/>
  <c r="I1351" i="16"/>
  <c r="H1349" i="16"/>
  <c r="G1349" i="16"/>
  <c r="F1349" i="16"/>
  <c r="D1349" i="16"/>
  <c r="C1349" i="16"/>
  <c r="H1348" i="16"/>
  <c r="G1348" i="16"/>
  <c r="F1348" i="16"/>
  <c r="D1348" i="16"/>
  <c r="C1348" i="16"/>
  <c r="H1347" i="16"/>
  <c r="G1347" i="16"/>
  <c r="F1347" i="16"/>
  <c r="D1347" i="16"/>
  <c r="C1347" i="16"/>
  <c r="H1346" i="16"/>
  <c r="G1346" i="16"/>
  <c r="F1346" i="16"/>
  <c r="D1346" i="16"/>
  <c r="C1346" i="16"/>
  <c r="I1344" i="16"/>
  <c r="I1341" i="16"/>
  <c r="H1340" i="16"/>
  <c r="H1339" i="16" s="1"/>
  <c r="G1340" i="16"/>
  <c r="G1339" i="16" s="1"/>
  <c r="F1340" i="16"/>
  <c r="F1339" i="16" s="1"/>
  <c r="D1340" i="16"/>
  <c r="D1339" i="16" s="1"/>
  <c r="I1336" i="16"/>
  <c r="I1334" i="16"/>
  <c r="E1333" i="16"/>
  <c r="I1333" i="16" s="1"/>
  <c r="I1332" i="16"/>
  <c r="E1331" i="16"/>
  <c r="I1331" i="16" s="1"/>
  <c r="E1330" i="16"/>
  <c r="E1329" i="16"/>
  <c r="I1329" i="16" s="1"/>
  <c r="E1328" i="16"/>
  <c r="I1328" i="16" s="1"/>
  <c r="H1327" i="16"/>
  <c r="G1327" i="16"/>
  <c r="F1327" i="16"/>
  <c r="D1327" i="16"/>
  <c r="I1326" i="16"/>
  <c r="H1325" i="16"/>
  <c r="G1325" i="16"/>
  <c r="F1325" i="16"/>
  <c r="D1325" i="16"/>
  <c r="E1324" i="16"/>
  <c r="I1324" i="16" s="1"/>
  <c r="E1323" i="16"/>
  <c r="I1323" i="16" s="1"/>
  <c r="E1322" i="16"/>
  <c r="E1321" i="16"/>
  <c r="E1274" i="16" s="1"/>
  <c r="H1320" i="16"/>
  <c r="G1320" i="16"/>
  <c r="F1320" i="16"/>
  <c r="D1320" i="16"/>
  <c r="I1319" i="16"/>
  <c r="H1318" i="16"/>
  <c r="G1318" i="16"/>
  <c r="F1318" i="16"/>
  <c r="D1318" i="16"/>
  <c r="E1317" i="16"/>
  <c r="I1317" i="16" s="1"/>
  <c r="E1316" i="16"/>
  <c r="I1316" i="16" s="1"/>
  <c r="E1315" i="16"/>
  <c r="E1314" i="16"/>
  <c r="I1314" i="16" s="1"/>
  <c r="H1313" i="16"/>
  <c r="G1313" i="16"/>
  <c r="F1313" i="16"/>
  <c r="D1313" i="16"/>
  <c r="I1312" i="16"/>
  <c r="H1311" i="16"/>
  <c r="G1311" i="16"/>
  <c r="F1311" i="16"/>
  <c r="D1311" i="16"/>
  <c r="C1311" i="16"/>
  <c r="C1310" i="16" s="1"/>
  <c r="I1309" i="16"/>
  <c r="E1308" i="16"/>
  <c r="I1308" i="16" s="1"/>
  <c r="H1307" i="16"/>
  <c r="G1307" i="16"/>
  <c r="F1307" i="16"/>
  <c r="D1307" i="16"/>
  <c r="C1307" i="16"/>
  <c r="E1305" i="16"/>
  <c r="E1304" i="16"/>
  <c r="I1304" i="16" s="1"/>
  <c r="E1303" i="16"/>
  <c r="I1303" i="16" s="1"/>
  <c r="H1302" i="16"/>
  <c r="G1302" i="16"/>
  <c r="F1302" i="16"/>
  <c r="D1302" i="16"/>
  <c r="E1301" i="16"/>
  <c r="I1301" i="16" s="1"/>
  <c r="E1300" i="16"/>
  <c r="E1299" i="16"/>
  <c r="I1299" i="16" s="1"/>
  <c r="H1298" i="16"/>
  <c r="G1298" i="16"/>
  <c r="F1298" i="16"/>
  <c r="D1298" i="16"/>
  <c r="E1297" i="16"/>
  <c r="I1297" i="16" s="1"/>
  <c r="E1296" i="16"/>
  <c r="E1295" i="16"/>
  <c r="I1295" i="16" s="1"/>
  <c r="H1294" i="16"/>
  <c r="G1294" i="16"/>
  <c r="F1294" i="16"/>
  <c r="D1294" i="16"/>
  <c r="C1294" i="16"/>
  <c r="C1293" i="16" s="1"/>
  <c r="C1289" i="16" s="1"/>
  <c r="C1288" i="16" s="1"/>
  <c r="C1258" i="16" s="1"/>
  <c r="E1292" i="16"/>
  <c r="I1292" i="16" s="1"/>
  <c r="E1291" i="16"/>
  <c r="I1291" i="16" s="1"/>
  <c r="E1290" i="16"/>
  <c r="I1290" i="16" s="1"/>
  <c r="I1287" i="16"/>
  <c r="H1286" i="16"/>
  <c r="G1286" i="16"/>
  <c r="F1286" i="16"/>
  <c r="D1286" i="16"/>
  <c r="C1286" i="16"/>
  <c r="C989" i="16" s="1"/>
  <c r="I1285" i="16"/>
  <c r="H1284" i="16"/>
  <c r="G1284" i="16"/>
  <c r="F1284" i="16"/>
  <c r="D1284" i="16"/>
  <c r="E1284" i="16" s="1"/>
  <c r="H1283" i="16"/>
  <c r="G1283" i="16"/>
  <c r="F1283" i="16"/>
  <c r="D1283" i="16"/>
  <c r="E1283" i="16" s="1"/>
  <c r="H1282" i="16"/>
  <c r="G1282" i="16"/>
  <c r="F1282" i="16"/>
  <c r="D1282" i="16"/>
  <c r="H1281" i="16"/>
  <c r="G1281" i="16"/>
  <c r="F1281" i="16"/>
  <c r="D1281" i="16"/>
  <c r="I1279" i="16"/>
  <c r="H1277" i="16"/>
  <c r="G1277" i="16"/>
  <c r="F1277" i="16"/>
  <c r="D1277" i="16"/>
  <c r="E1277" i="16" s="1"/>
  <c r="H1276" i="16"/>
  <c r="G1276" i="16"/>
  <c r="F1276" i="16"/>
  <c r="D1276" i="16"/>
  <c r="E1276" i="16" s="1"/>
  <c r="H1275" i="16"/>
  <c r="G1275" i="16"/>
  <c r="F1275" i="16"/>
  <c r="D1275" i="16"/>
  <c r="E1275" i="16" s="1"/>
  <c r="H1274" i="16"/>
  <c r="G1274" i="16"/>
  <c r="F1274" i="16"/>
  <c r="D1274" i="16"/>
  <c r="I1272" i="16"/>
  <c r="H1270" i="16"/>
  <c r="G1270" i="16"/>
  <c r="F1270" i="16"/>
  <c r="D1270" i="16"/>
  <c r="H1269" i="16"/>
  <c r="G1269" i="16"/>
  <c r="F1269" i="16"/>
  <c r="D1269" i="16"/>
  <c r="C1269" i="16"/>
  <c r="H1268" i="16"/>
  <c r="G1268" i="16"/>
  <c r="F1268" i="16"/>
  <c r="D1268" i="16"/>
  <c r="C1268" i="16"/>
  <c r="H1267" i="16"/>
  <c r="G1267" i="16"/>
  <c r="F1267" i="16"/>
  <c r="D1267" i="16"/>
  <c r="I1265" i="16"/>
  <c r="I1262" i="16"/>
  <c r="H1261" i="16"/>
  <c r="H1260" i="16" s="1"/>
  <c r="G1261" i="16"/>
  <c r="G1260" i="16" s="1"/>
  <c r="F1261" i="16"/>
  <c r="F1260" i="16" s="1"/>
  <c r="D1261" i="16"/>
  <c r="D1260" i="16" s="1"/>
  <c r="C1261" i="16"/>
  <c r="I1257" i="16"/>
  <c r="I1256" i="16"/>
  <c r="I1254" i="16"/>
  <c r="E1253" i="16"/>
  <c r="I1253" i="16" s="1"/>
  <c r="I1252" i="16"/>
  <c r="E1251" i="16"/>
  <c r="I1251" i="16" s="1"/>
  <c r="E1250" i="16"/>
  <c r="I1250" i="16" s="1"/>
  <c r="E1249" i="16"/>
  <c r="E1248" i="16"/>
  <c r="I1248" i="16" s="1"/>
  <c r="H1247" i="16"/>
  <c r="G1247" i="16"/>
  <c r="F1247" i="16"/>
  <c r="D1247" i="16"/>
  <c r="I1246" i="16"/>
  <c r="H1245" i="16"/>
  <c r="G1245" i="16"/>
  <c r="F1245" i="16"/>
  <c r="D1245" i="16"/>
  <c r="E1244" i="16"/>
  <c r="I1244" i="16" s="1"/>
  <c r="E1243" i="16"/>
  <c r="I1243" i="16" s="1"/>
  <c r="E1242" i="16"/>
  <c r="E1241" i="16"/>
  <c r="I1241" i="16" s="1"/>
  <c r="H1240" i="16"/>
  <c r="G1240" i="16"/>
  <c r="F1240" i="16"/>
  <c r="D1240" i="16"/>
  <c r="I1239" i="16"/>
  <c r="H1238" i="16"/>
  <c r="G1238" i="16"/>
  <c r="F1238" i="16"/>
  <c r="D1238" i="16"/>
  <c r="E1237" i="16"/>
  <c r="I1237" i="16" s="1"/>
  <c r="E1236" i="16"/>
  <c r="I1236" i="16" s="1"/>
  <c r="E1235" i="16"/>
  <c r="I1235" i="16" s="1"/>
  <c r="E1234" i="16"/>
  <c r="H1233" i="16"/>
  <c r="G1233" i="16"/>
  <c r="F1233" i="16"/>
  <c r="D1233" i="16"/>
  <c r="C1233" i="16"/>
  <c r="I1232" i="16"/>
  <c r="H1231" i="16"/>
  <c r="G1231" i="16"/>
  <c r="F1231" i="16"/>
  <c r="D1231" i="16"/>
  <c r="C1231" i="16"/>
  <c r="C1230" i="16" s="1"/>
  <c r="I1229" i="16"/>
  <c r="E1228" i="16"/>
  <c r="H1227" i="16"/>
  <c r="G1227" i="16"/>
  <c r="F1227" i="16"/>
  <c r="D1227" i="16"/>
  <c r="C1227" i="16"/>
  <c r="E1225" i="16"/>
  <c r="I1225" i="16" s="1"/>
  <c r="E1224" i="16"/>
  <c r="I1224" i="16" s="1"/>
  <c r="E1223" i="16"/>
  <c r="H1222" i="16"/>
  <c r="G1222" i="16"/>
  <c r="F1222" i="16"/>
  <c r="D1222" i="16"/>
  <c r="E1221" i="16"/>
  <c r="I1221" i="16" s="1"/>
  <c r="E1220" i="16"/>
  <c r="I1220" i="16" s="1"/>
  <c r="E1219" i="16"/>
  <c r="I1219" i="16" s="1"/>
  <c r="H1218" i="16"/>
  <c r="G1218" i="16"/>
  <c r="F1218" i="16"/>
  <c r="D1218" i="16"/>
  <c r="E1217" i="16"/>
  <c r="I1217" i="16" s="1"/>
  <c r="E1216" i="16"/>
  <c r="I1216" i="16" s="1"/>
  <c r="E1215" i="16"/>
  <c r="I1215" i="16" s="1"/>
  <c r="H1214" i="16"/>
  <c r="G1214" i="16"/>
  <c r="F1214" i="16"/>
  <c r="D1214" i="16"/>
  <c r="E1212" i="16"/>
  <c r="I1212" i="16" s="1"/>
  <c r="E1211" i="16"/>
  <c r="E1210" i="16"/>
  <c r="I1210" i="16" s="1"/>
  <c r="C1209" i="16"/>
  <c r="C1208" i="16" s="1"/>
  <c r="I1207" i="16"/>
  <c r="I1205" i="16"/>
  <c r="E1204" i="16"/>
  <c r="I1204" i="16" s="1"/>
  <c r="I1203" i="16"/>
  <c r="E1202" i="16"/>
  <c r="I1202" i="16" s="1"/>
  <c r="E1201" i="16"/>
  <c r="E1200" i="16"/>
  <c r="I1200" i="16" s="1"/>
  <c r="I1199" i="16"/>
  <c r="H1198" i="16"/>
  <c r="G1198" i="16"/>
  <c r="F1198" i="16"/>
  <c r="D1198" i="16"/>
  <c r="I1197" i="16"/>
  <c r="H1196" i="16"/>
  <c r="G1196" i="16"/>
  <c r="F1196" i="16"/>
  <c r="D1196" i="16"/>
  <c r="E1195" i="16"/>
  <c r="I1195" i="16" s="1"/>
  <c r="E1194" i="16"/>
  <c r="E1193" i="16"/>
  <c r="I1193" i="16" s="1"/>
  <c r="I1192" i="16"/>
  <c r="H1191" i="16"/>
  <c r="G1191" i="16"/>
  <c r="F1191" i="16"/>
  <c r="D1191" i="16"/>
  <c r="I1190" i="16"/>
  <c r="H1189" i="16"/>
  <c r="G1189" i="16"/>
  <c r="F1189" i="16"/>
  <c r="D1189" i="16"/>
  <c r="E1188" i="16"/>
  <c r="I1188" i="16" s="1"/>
  <c r="E1187" i="16"/>
  <c r="I1187" i="16" s="1"/>
  <c r="E1186" i="16"/>
  <c r="I1186" i="16" s="1"/>
  <c r="E1185" i="16"/>
  <c r="I1185" i="16" s="1"/>
  <c r="H1184" i="16"/>
  <c r="G1184" i="16"/>
  <c r="F1184" i="16"/>
  <c r="D1184" i="16"/>
  <c r="C1184" i="16"/>
  <c r="I1183" i="16"/>
  <c r="H1182" i="16"/>
  <c r="G1182" i="16"/>
  <c r="F1182" i="16"/>
  <c r="D1182" i="16"/>
  <c r="C1182" i="16"/>
  <c r="C1181" i="16" s="1"/>
  <c r="C1177" i="16" s="1"/>
  <c r="I1180" i="16"/>
  <c r="E1179" i="16"/>
  <c r="E1178" i="16" s="1"/>
  <c r="H1178" i="16"/>
  <c r="G1178" i="16"/>
  <c r="F1178" i="16"/>
  <c r="D1178" i="16"/>
  <c r="E1176" i="16"/>
  <c r="E1175" i="16"/>
  <c r="I1175" i="16" s="1"/>
  <c r="E1174" i="16"/>
  <c r="I1174" i="16" s="1"/>
  <c r="H1173" i="16"/>
  <c r="G1173" i="16"/>
  <c r="F1173" i="16"/>
  <c r="D1173" i="16"/>
  <c r="E1172" i="16"/>
  <c r="I1172" i="16" s="1"/>
  <c r="E1171" i="16"/>
  <c r="I1171" i="16" s="1"/>
  <c r="E1170" i="16"/>
  <c r="I1170" i="16" s="1"/>
  <c r="H1169" i="16"/>
  <c r="G1169" i="16"/>
  <c r="F1169" i="16"/>
  <c r="D1169" i="16"/>
  <c r="E1168" i="16"/>
  <c r="I1168" i="16" s="1"/>
  <c r="E1167" i="16"/>
  <c r="I1167" i="16" s="1"/>
  <c r="E1166" i="16"/>
  <c r="I1166" i="16" s="1"/>
  <c r="H1165" i="16"/>
  <c r="G1165" i="16"/>
  <c r="F1165" i="16"/>
  <c r="D1165" i="16"/>
  <c r="C1165" i="16"/>
  <c r="C1164" i="16" s="1"/>
  <c r="C1160" i="16" s="1"/>
  <c r="C1159" i="16" s="1"/>
  <c r="E1163" i="16"/>
  <c r="I1163" i="16" s="1"/>
  <c r="E1162" i="16"/>
  <c r="I1162" i="16" s="1"/>
  <c r="E1161" i="16"/>
  <c r="I1161" i="16" s="1"/>
  <c r="I1157" i="16"/>
  <c r="E1156" i="16"/>
  <c r="I1156" i="16" s="1"/>
  <c r="I1155" i="16"/>
  <c r="E1154" i="16"/>
  <c r="I1154" i="16" s="1"/>
  <c r="E1153" i="16"/>
  <c r="E1152" i="16"/>
  <c r="I1151" i="16"/>
  <c r="H1150" i="16"/>
  <c r="G1150" i="16"/>
  <c r="F1150" i="16"/>
  <c r="D1150" i="16"/>
  <c r="I1149" i="16"/>
  <c r="H1148" i="16"/>
  <c r="G1148" i="16"/>
  <c r="F1148" i="16"/>
  <c r="D1148" i="16"/>
  <c r="E1147" i="16"/>
  <c r="I1147" i="16" s="1"/>
  <c r="E1146" i="16"/>
  <c r="E1145" i="16"/>
  <c r="I1144" i="16"/>
  <c r="H1143" i="16"/>
  <c r="G1143" i="16"/>
  <c r="F1143" i="16"/>
  <c r="D1143" i="16"/>
  <c r="I1142" i="16"/>
  <c r="H1141" i="16"/>
  <c r="G1141" i="16"/>
  <c r="F1141" i="16"/>
  <c r="D1141" i="16"/>
  <c r="E1140" i="16"/>
  <c r="I1140" i="16" s="1"/>
  <c r="E1139" i="16"/>
  <c r="E1138" i="16"/>
  <c r="I1138" i="16" s="1"/>
  <c r="D1137" i="16"/>
  <c r="E1137" i="16" s="1"/>
  <c r="H1136" i="16"/>
  <c r="G1136" i="16"/>
  <c r="F1136" i="16"/>
  <c r="I1135" i="16"/>
  <c r="H1134" i="16"/>
  <c r="G1134" i="16"/>
  <c r="F1134" i="16"/>
  <c r="D1134" i="16"/>
  <c r="I1132" i="16"/>
  <c r="E1131" i="16"/>
  <c r="I1131" i="16" s="1"/>
  <c r="H1130" i="16"/>
  <c r="G1130" i="16"/>
  <c r="F1130" i="16"/>
  <c r="D1130" i="16"/>
  <c r="C1130" i="16"/>
  <c r="I1129" i="16"/>
  <c r="E1128" i="16"/>
  <c r="E1127" i="16"/>
  <c r="H1126" i="16"/>
  <c r="G1126" i="16"/>
  <c r="F1126" i="16"/>
  <c r="D1126" i="16"/>
  <c r="C1126" i="16"/>
  <c r="C1125" i="16" s="1"/>
  <c r="E1124" i="16"/>
  <c r="I1124" i="16" s="1"/>
  <c r="E1123" i="16"/>
  <c r="E1122" i="16"/>
  <c r="I1122" i="16" s="1"/>
  <c r="H1121" i="16"/>
  <c r="G1121" i="16"/>
  <c r="F1121" i="16"/>
  <c r="D1121" i="16"/>
  <c r="E1120" i="16"/>
  <c r="I1120" i="16" s="1"/>
  <c r="E1119" i="16"/>
  <c r="I1119" i="16" s="1"/>
  <c r="E1118" i="16"/>
  <c r="I1118" i="16" s="1"/>
  <c r="H1117" i="16"/>
  <c r="G1117" i="16"/>
  <c r="F1117" i="16"/>
  <c r="D1117" i="16"/>
  <c r="E1116" i="16"/>
  <c r="I1116" i="16" s="1"/>
  <c r="E1115" i="16"/>
  <c r="I1115" i="16" s="1"/>
  <c r="E1114" i="16"/>
  <c r="I1114" i="16" s="1"/>
  <c r="L1113" i="16"/>
  <c r="H1113" i="16"/>
  <c r="G1113" i="16"/>
  <c r="F1113" i="16"/>
  <c r="D1113" i="16"/>
  <c r="L1111" i="16"/>
  <c r="E1111" i="16"/>
  <c r="I1111" i="16" s="1"/>
  <c r="E1110" i="16"/>
  <c r="I1110" i="16" s="1"/>
  <c r="E1109" i="16"/>
  <c r="I1109" i="16" s="1"/>
  <c r="C1108" i="16"/>
  <c r="C1107" i="16" s="1"/>
  <c r="I1106" i="16"/>
  <c r="H1105" i="16"/>
  <c r="G1105" i="16"/>
  <c r="F1105" i="16"/>
  <c r="D1105" i="16"/>
  <c r="E1105" i="16" s="1"/>
  <c r="I1104" i="16"/>
  <c r="H1103" i="16"/>
  <c r="G1103" i="16"/>
  <c r="F1103" i="16"/>
  <c r="D1103" i="16"/>
  <c r="E1103" i="16" s="1"/>
  <c r="H1102" i="16"/>
  <c r="G1102" i="16"/>
  <c r="F1102" i="16"/>
  <c r="D1102" i="16"/>
  <c r="H1101" i="16"/>
  <c r="G1101" i="16"/>
  <c r="F1101" i="16"/>
  <c r="D1101" i="16"/>
  <c r="E1101" i="16" s="1"/>
  <c r="H1100" i="16"/>
  <c r="G1100" i="16"/>
  <c r="F1100" i="16"/>
  <c r="D1100" i="16"/>
  <c r="I1098" i="16"/>
  <c r="H1096" i="16"/>
  <c r="G1096" i="16"/>
  <c r="F1096" i="16"/>
  <c r="D1096" i="16"/>
  <c r="E1096" i="16" s="1"/>
  <c r="H1095" i="16"/>
  <c r="G1095" i="16"/>
  <c r="F1095" i="16"/>
  <c r="D1095" i="16"/>
  <c r="E1095" i="16" s="1"/>
  <c r="H1094" i="16"/>
  <c r="G1094" i="16"/>
  <c r="F1094" i="16"/>
  <c r="D1094" i="16"/>
  <c r="H1093" i="16"/>
  <c r="G1093" i="16"/>
  <c r="F1093" i="16"/>
  <c r="D1093" i="16"/>
  <c r="I1091" i="16"/>
  <c r="H1089" i="16"/>
  <c r="G1089" i="16"/>
  <c r="F1089" i="16"/>
  <c r="D1089" i="16"/>
  <c r="C1089" i="16"/>
  <c r="H1088" i="16"/>
  <c r="G1088" i="16"/>
  <c r="F1088" i="16"/>
  <c r="D1088" i="16"/>
  <c r="C1088" i="16"/>
  <c r="H1087" i="16"/>
  <c r="G1087" i="16"/>
  <c r="F1087" i="16"/>
  <c r="D1087" i="16"/>
  <c r="C1087" i="16"/>
  <c r="H1086" i="16"/>
  <c r="G1086" i="16"/>
  <c r="F1086" i="16"/>
  <c r="C1086" i="16"/>
  <c r="I1084" i="16"/>
  <c r="I1081" i="16"/>
  <c r="D1080" i="16"/>
  <c r="D1079" i="16" s="1"/>
  <c r="C1080" i="16"/>
  <c r="C964" i="16" s="1"/>
  <c r="C963" i="16" s="1"/>
  <c r="H1079" i="16"/>
  <c r="G1079" i="16"/>
  <c r="F1079" i="16"/>
  <c r="I1078" i="16"/>
  <c r="H1077" i="16"/>
  <c r="G1077" i="16"/>
  <c r="F1077" i="16"/>
  <c r="D1077" i="16"/>
  <c r="C1077" i="16"/>
  <c r="H1076" i="16"/>
  <c r="H960" i="16" s="1"/>
  <c r="G1076" i="16"/>
  <c r="F1076" i="16"/>
  <c r="D1076" i="16"/>
  <c r="D960" i="16" s="1"/>
  <c r="C1076" i="16"/>
  <c r="I1072" i="16"/>
  <c r="I1070" i="16"/>
  <c r="E1069" i="16"/>
  <c r="I1069" i="16" s="1"/>
  <c r="I1068" i="16"/>
  <c r="E1067" i="16"/>
  <c r="I1067" i="16" s="1"/>
  <c r="E1066" i="16"/>
  <c r="E1065" i="16"/>
  <c r="I1065" i="16" s="1"/>
  <c r="I1064" i="16"/>
  <c r="H1063" i="16"/>
  <c r="G1063" i="16"/>
  <c r="F1063" i="16"/>
  <c r="D1063" i="16"/>
  <c r="I1062" i="16"/>
  <c r="H1061" i="16"/>
  <c r="G1061" i="16"/>
  <c r="F1061" i="16"/>
  <c r="D1061" i="16"/>
  <c r="E1060" i="16"/>
  <c r="I1060" i="16" s="1"/>
  <c r="E1059" i="16"/>
  <c r="E1058" i="16"/>
  <c r="I1058" i="16" s="1"/>
  <c r="E1057" i="16"/>
  <c r="I1057" i="16" s="1"/>
  <c r="H1056" i="16"/>
  <c r="G1056" i="16"/>
  <c r="F1056" i="16"/>
  <c r="D1056" i="16"/>
  <c r="I1055" i="16"/>
  <c r="H1054" i="16"/>
  <c r="G1054" i="16"/>
  <c r="F1054" i="16"/>
  <c r="D1054" i="16"/>
  <c r="E1053" i="16"/>
  <c r="I1053" i="16" s="1"/>
  <c r="E1052" i="16"/>
  <c r="E1051" i="16"/>
  <c r="I1051" i="16" s="1"/>
  <c r="I1050" i="16"/>
  <c r="H1049" i="16"/>
  <c r="G1049" i="16"/>
  <c r="F1049" i="16"/>
  <c r="D1049" i="16"/>
  <c r="I1048" i="16"/>
  <c r="H1047" i="16"/>
  <c r="G1047" i="16"/>
  <c r="F1047" i="16"/>
  <c r="D1047" i="16"/>
  <c r="I1045" i="16"/>
  <c r="E1044" i="16"/>
  <c r="E1043" i="16" s="1"/>
  <c r="H1043" i="16"/>
  <c r="G1043" i="16"/>
  <c r="F1043" i="16"/>
  <c r="D1043" i="16"/>
  <c r="E1041" i="16"/>
  <c r="I1041" i="16" s="1"/>
  <c r="E1040" i="16"/>
  <c r="I1040" i="16" s="1"/>
  <c r="E1039" i="16"/>
  <c r="I1039" i="16" s="1"/>
  <c r="H1038" i="16"/>
  <c r="G1038" i="16"/>
  <c r="F1038" i="16"/>
  <c r="D1038" i="16"/>
  <c r="E1037" i="16"/>
  <c r="I1037" i="16" s="1"/>
  <c r="E1036" i="16"/>
  <c r="I1036" i="16" s="1"/>
  <c r="E1035" i="16"/>
  <c r="I1035" i="16" s="1"/>
  <c r="H1034" i="16"/>
  <c r="G1034" i="16"/>
  <c r="F1034" i="16"/>
  <c r="D1034" i="16"/>
  <c r="E1033" i="16"/>
  <c r="I1033" i="16" s="1"/>
  <c r="E1032" i="16"/>
  <c r="I1032" i="16" s="1"/>
  <c r="E1031" i="16"/>
  <c r="I1031" i="16" s="1"/>
  <c r="H1030" i="16"/>
  <c r="G1030" i="16"/>
  <c r="F1030" i="16"/>
  <c r="D1030" i="16"/>
  <c r="E1028" i="16"/>
  <c r="I1028" i="16" s="1"/>
  <c r="E1027" i="16"/>
  <c r="I1027" i="16" s="1"/>
  <c r="E1026" i="16"/>
  <c r="I1023" i="16"/>
  <c r="H1022" i="16"/>
  <c r="G1022" i="16"/>
  <c r="F1022" i="16"/>
  <c r="D1022" i="16"/>
  <c r="E1022" i="16" s="1"/>
  <c r="I1021" i="16"/>
  <c r="H1020" i="16"/>
  <c r="G1020" i="16"/>
  <c r="F1020" i="16"/>
  <c r="D1020" i="16"/>
  <c r="E1020" i="16" s="1"/>
  <c r="H1019" i="16"/>
  <c r="G1019" i="16"/>
  <c r="F1019" i="16"/>
  <c r="D1019" i="16"/>
  <c r="H1018" i="16"/>
  <c r="G1018" i="16"/>
  <c r="F1018" i="16"/>
  <c r="D1018" i="16"/>
  <c r="E1018" i="16" s="1"/>
  <c r="H1017" i="16"/>
  <c r="G1017" i="16"/>
  <c r="F1017" i="16"/>
  <c r="E1017" i="16"/>
  <c r="D1017" i="16"/>
  <c r="I1015" i="16"/>
  <c r="H1013" i="16"/>
  <c r="G1013" i="16"/>
  <c r="F1013" i="16"/>
  <c r="D1013" i="16"/>
  <c r="E1013" i="16" s="1"/>
  <c r="H1012" i="16"/>
  <c r="G1012" i="16"/>
  <c r="F1012" i="16"/>
  <c r="D1012" i="16"/>
  <c r="E1012" i="16" s="1"/>
  <c r="H1011" i="16"/>
  <c r="G1011" i="16"/>
  <c r="F1011" i="16"/>
  <c r="D1011" i="16"/>
  <c r="H1010" i="16"/>
  <c r="G1010" i="16"/>
  <c r="F1010" i="16"/>
  <c r="D1010" i="16"/>
  <c r="I1008" i="16"/>
  <c r="H1006" i="16"/>
  <c r="G1006" i="16"/>
  <c r="F1006" i="16"/>
  <c r="D1006" i="16"/>
  <c r="E1006" i="16" s="1"/>
  <c r="H1005" i="16"/>
  <c r="G1005" i="16"/>
  <c r="F1005" i="16"/>
  <c r="D1005" i="16"/>
  <c r="E1005" i="16" s="1"/>
  <c r="H1004" i="16"/>
  <c r="G1004" i="16"/>
  <c r="F1004" i="16"/>
  <c r="D1004" i="16"/>
  <c r="H1003" i="16"/>
  <c r="G1003" i="16"/>
  <c r="F1003" i="16"/>
  <c r="E1003" i="16"/>
  <c r="D1003" i="16"/>
  <c r="I1001" i="16"/>
  <c r="I998" i="16"/>
  <c r="H997" i="16"/>
  <c r="H996" i="16" s="1"/>
  <c r="G997" i="16"/>
  <c r="G996" i="16" s="1"/>
  <c r="F997" i="16"/>
  <c r="F996" i="16" s="1"/>
  <c r="D997" i="16"/>
  <c r="E997" i="16" s="1"/>
  <c r="I993" i="16"/>
  <c r="I992" i="16"/>
  <c r="I990" i="16"/>
  <c r="I988" i="16"/>
  <c r="I982" i="16"/>
  <c r="I975" i="16"/>
  <c r="I968" i="16"/>
  <c r="I965" i="16"/>
  <c r="H963" i="16"/>
  <c r="G963" i="16"/>
  <c r="F963" i="16"/>
  <c r="I962" i="16"/>
  <c r="I957" i="16"/>
  <c r="H956" i="16"/>
  <c r="G956" i="16"/>
  <c r="F956" i="16"/>
  <c r="D956" i="16"/>
  <c r="E956" i="16" s="1"/>
  <c r="H955" i="16"/>
  <c r="G955" i="16"/>
  <c r="F955" i="16"/>
  <c r="D955" i="16"/>
  <c r="E955" i="16" s="1"/>
  <c r="H954" i="16"/>
  <c r="G954" i="16"/>
  <c r="F954" i="16"/>
  <c r="D954" i="16"/>
  <c r="D953" i="16" s="1"/>
  <c r="H952" i="16"/>
  <c r="G952" i="16"/>
  <c r="F952" i="16"/>
  <c r="D952" i="16"/>
  <c r="E952" i="16" s="1"/>
  <c r="H951" i="16"/>
  <c r="G951" i="16"/>
  <c r="F951" i="16"/>
  <c r="D951" i="16"/>
  <c r="C951" i="16"/>
  <c r="H950" i="16"/>
  <c r="G950" i="16"/>
  <c r="F950" i="16"/>
  <c r="D950" i="16"/>
  <c r="C950" i="16"/>
  <c r="H948" i="16"/>
  <c r="G948" i="16"/>
  <c r="F948" i="16"/>
  <c r="D948" i="16"/>
  <c r="C948" i="16"/>
  <c r="H947" i="16"/>
  <c r="G947" i="16"/>
  <c r="F947" i="16"/>
  <c r="D947" i="16"/>
  <c r="C947" i="16"/>
  <c r="H946" i="16"/>
  <c r="G946" i="16"/>
  <c r="F946" i="16"/>
  <c r="D946" i="16"/>
  <c r="C946" i="16"/>
  <c r="H943" i="16"/>
  <c r="G943" i="16"/>
  <c r="F943" i="16"/>
  <c r="D943" i="16"/>
  <c r="C943" i="16"/>
  <c r="H942" i="16"/>
  <c r="G942" i="16"/>
  <c r="F942" i="16"/>
  <c r="D942" i="16"/>
  <c r="H941" i="16"/>
  <c r="G941" i="16"/>
  <c r="F941" i="16"/>
  <c r="D941" i="16"/>
  <c r="C941" i="16"/>
  <c r="I939" i="16"/>
  <c r="G1654" i="16" l="1"/>
  <c r="E1307" i="16"/>
  <c r="I1307" i="16" s="1"/>
  <c r="E1739" i="16"/>
  <c r="I1739" i="16" s="1"/>
  <c r="D1280" i="16"/>
  <c r="G1357" i="16"/>
  <c r="E1483" i="16"/>
  <c r="I1483" i="16" s="1"/>
  <c r="G1009" i="16"/>
  <c r="C1079" i="16"/>
  <c r="E1130" i="16"/>
  <c r="I1130" i="16" s="1"/>
  <c r="F1577" i="16"/>
  <c r="F1575" i="16"/>
  <c r="F1097" i="16"/>
  <c r="H953" i="16"/>
  <c r="E1010" i="16"/>
  <c r="I1010" i="16" s="1"/>
  <c r="G1090" i="16"/>
  <c r="E1836" i="16"/>
  <c r="I1836" i="16" s="1"/>
  <c r="E1653" i="16"/>
  <c r="I1653" i="16" s="1"/>
  <c r="E1270" i="16"/>
  <c r="I1270" i="16" s="1"/>
  <c r="F1438" i="16"/>
  <c r="F1434" i="16" s="1"/>
  <c r="F1463" i="16" s="1"/>
  <c r="C1842" i="16"/>
  <c r="D1002" i="16"/>
  <c r="E1100" i="16"/>
  <c r="I1100" i="16" s="1"/>
  <c r="C971" i="16"/>
  <c r="G1112" i="16"/>
  <c r="G1108" i="16" s="1"/>
  <c r="G1107" i="16" s="1"/>
  <c r="G1518" i="16"/>
  <c r="G1514" i="16" s="1"/>
  <c r="G1513" i="16" s="1"/>
  <c r="D949" i="16"/>
  <c r="D1181" i="16"/>
  <c r="D1177" i="16" s="1"/>
  <c r="E950" i="16"/>
  <c r="I950" i="16" s="1"/>
  <c r="G972" i="16"/>
  <c r="F1046" i="16"/>
  <c r="F1042" i="16" s="1"/>
  <c r="E1347" i="16"/>
  <c r="I1347" i="16" s="1"/>
  <c r="H1343" i="16"/>
  <c r="E1355" i="16"/>
  <c r="I1355" i="16" s="1"/>
  <c r="H1486" i="16"/>
  <c r="H1482" i="16" s="1"/>
  <c r="F1773" i="16"/>
  <c r="F1769" i="16" s="1"/>
  <c r="F1768" i="16" s="1"/>
  <c r="G977" i="16"/>
  <c r="E1056" i="16"/>
  <c r="I1056" i="16" s="1"/>
  <c r="E1080" i="16"/>
  <c r="E964" i="16" s="1"/>
  <c r="I964" i="16" s="1"/>
  <c r="H1083" i="16"/>
  <c r="F989" i="16"/>
  <c r="D1133" i="16"/>
  <c r="D1125" i="16" s="1"/>
  <c r="F1389" i="16"/>
  <c r="F1385" i="16" s="1"/>
  <c r="F986" i="16"/>
  <c r="G979" i="16"/>
  <c r="E1578" i="16"/>
  <c r="I1578" i="16" s="1"/>
  <c r="H1773" i="16"/>
  <c r="H1769" i="16" s="1"/>
  <c r="H1768" i="16" s="1"/>
  <c r="F1790" i="16"/>
  <c r="F1786" i="16" s="1"/>
  <c r="E1690" i="16"/>
  <c r="I1690" i="16" s="1"/>
  <c r="E1143" i="16"/>
  <c r="I1143" i="16" s="1"/>
  <c r="E1165" i="16"/>
  <c r="I1165" i="16" s="1"/>
  <c r="G1438" i="16"/>
  <c r="G1434" i="16" s="1"/>
  <c r="I1588" i="16"/>
  <c r="D1676" i="16"/>
  <c r="D1672" i="16" s="1"/>
  <c r="D1671" i="16" s="1"/>
  <c r="D1486" i="16"/>
  <c r="D1482" i="16" s="1"/>
  <c r="H1676" i="16"/>
  <c r="H1672" i="16" s="1"/>
  <c r="H1671" i="16" s="1"/>
  <c r="H961" i="16"/>
  <c r="H959" i="16" s="1"/>
  <c r="F980" i="16"/>
  <c r="D984" i="16"/>
  <c r="H984" i="16"/>
  <c r="H987" i="16"/>
  <c r="D973" i="16"/>
  <c r="H1112" i="16"/>
  <c r="H1108" i="16" s="1"/>
  <c r="H1107" i="16" s="1"/>
  <c r="F1133" i="16"/>
  <c r="F1125" i="16" s="1"/>
  <c r="D1164" i="16"/>
  <c r="D1160" i="16" s="1"/>
  <c r="D1159" i="16" s="1"/>
  <c r="D1230" i="16"/>
  <c r="D1226" i="16" s="1"/>
  <c r="E1455" i="16"/>
  <c r="I1455" i="16" s="1"/>
  <c r="H1518" i="16"/>
  <c r="H1514" i="16" s="1"/>
  <c r="H1513" i="16" s="1"/>
  <c r="C1738" i="16"/>
  <c r="H1009" i="16"/>
  <c r="D1009" i="16"/>
  <c r="I1012" i="16"/>
  <c r="G1046" i="16"/>
  <c r="G1042" i="16" s="1"/>
  <c r="E1054" i="16"/>
  <c r="I1054" i="16" s="1"/>
  <c r="H977" i="16"/>
  <c r="G1271" i="16"/>
  <c r="F987" i="16"/>
  <c r="E1313" i="16"/>
  <c r="I1313" i="16" s="1"/>
  <c r="F1372" i="16"/>
  <c r="F1368" i="16" s="1"/>
  <c r="F1367" i="16" s="1"/>
  <c r="C1610" i="16"/>
  <c r="F1650" i="16"/>
  <c r="F970" i="16" s="1"/>
  <c r="C983" i="16"/>
  <c r="E1710" i="16"/>
  <c r="I1710" i="16" s="1"/>
  <c r="F1742" i="16"/>
  <c r="F1738" i="16" s="1"/>
  <c r="E947" i="16"/>
  <c r="I947" i="16" s="1"/>
  <c r="G945" i="16"/>
  <c r="F949" i="16"/>
  <c r="I952" i="16"/>
  <c r="C1075" i="16"/>
  <c r="I1095" i="16"/>
  <c r="E1267" i="16"/>
  <c r="I1267" i="16" s="1"/>
  <c r="D1310" i="16"/>
  <c r="D1306" i="16" s="1"/>
  <c r="F1570" i="16"/>
  <c r="E1573" i="16"/>
  <c r="I1573" i="16" s="1"/>
  <c r="G1570" i="16"/>
  <c r="H980" i="16"/>
  <c r="F1663" i="16"/>
  <c r="D1773" i="16"/>
  <c r="D1769" i="16" s="1"/>
  <c r="D1768" i="16" s="1"/>
  <c r="F1822" i="16"/>
  <c r="F1818" i="16" s="1"/>
  <c r="F1817" i="16" s="1"/>
  <c r="G1822" i="16"/>
  <c r="G1818" i="16" s="1"/>
  <c r="G1817" i="16" s="1"/>
  <c r="G980" i="16"/>
  <c r="H1029" i="16"/>
  <c r="H1025" i="16" s="1"/>
  <c r="H1024" i="16" s="1"/>
  <c r="H994" i="16" s="1"/>
  <c r="D977" i="16"/>
  <c r="H1090" i="16"/>
  <c r="F1112" i="16"/>
  <c r="F1108" i="16" s="1"/>
  <c r="F1107" i="16" s="1"/>
  <c r="E1117" i="16"/>
  <c r="I1117" i="16" s="1"/>
  <c r="E1134" i="16"/>
  <c r="I1134" i="16" s="1"/>
  <c r="E1191" i="16"/>
  <c r="I1191" i="16" s="1"/>
  <c r="H1213" i="16"/>
  <c r="H1209" i="16" s="1"/>
  <c r="H1208" i="16" s="1"/>
  <c r="F1230" i="16"/>
  <c r="F1226" i="16" s="1"/>
  <c r="E1269" i="16"/>
  <c r="I1269" i="16" s="1"/>
  <c r="F1293" i="16"/>
  <c r="F1289" i="16" s="1"/>
  <c r="F1288" i="16" s="1"/>
  <c r="F1258" i="16" s="1"/>
  <c r="H1293" i="16"/>
  <c r="H1289" i="16" s="1"/>
  <c r="H1288" i="16" s="1"/>
  <c r="H1258" i="16" s="1"/>
  <c r="C1306" i="16"/>
  <c r="H1310" i="16"/>
  <c r="H1306" i="16" s="1"/>
  <c r="D1343" i="16"/>
  <c r="I1361" i="16"/>
  <c r="I1363" i="16"/>
  <c r="H1372" i="16"/>
  <c r="H1368" i="16" s="1"/>
  <c r="H1367" i="16" s="1"/>
  <c r="H1438" i="16"/>
  <c r="H1434" i="16" s="1"/>
  <c r="H1463" i="16" s="1"/>
  <c r="I1457" i="16"/>
  <c r="E1519" i="16"/>
  <c r="I1519" i="16" s="1"/>
  <c r="E1574" i="16"/>
  <c r="I1574" i="16" s="1"/>
  <c r="D1654" i="16"/>
  <c r="C1663" i="16"/>
  <c r="F1676" i="16"/>
  <c r="F1672" i="16" s="1"/>
  <c r="F1671" i="16" s="1"/>
  <c r="F1693" i="16"/>
  <c r="F1689" i="16" s="1"/>
  <c r="G1742" i="16"/>
  <c r="G1738" i="16" s="1"/>
  <c r="E1849" i="16"/>
  <c r="I1849" i="16" s="1"/>
  <c r="F945" i="16"/>
  <c r="E1093" i="16"/>
  <c r="I1093" i="16" s="1"/>
  <c r="E1453" i="16"/>
  <c r="I1453" i="16" s="1"/>
  <c r="D1469" i="16"/>
  <c r="D1465" i="16" s="1"/>
  <c r="D1464" i="16" s="1"/>
  <c r="H1535" i="16"/>
  <c r="H1531" i="16" s="1"/>
  <c r="E1757" i="16"/>
  <c r="I1757" i="16" s="1"/>
  <c r="H1822" i="16"/>
  <c r="H1818" i="16" s="1"/>
  <c r="H1817" i="16" s="1"/>
  <c r="G970" i="16"/>
  <c r="F1839" i="16"/>
  <c r="F1835" i="16" s="1"/>
  <c r="G1002" i="16"/>
  <c r="G971" i="16"/>
  <c r="F1278" i="16"/>
  <c r="E1346" i="16"/>
  <c r="I1346" i="16" s="1"/>
  <c r="E948" i="16"/>
  <c r="I948" i="16" s="1"/>
  <c r="F1016" i="16"/>
  <c r="D1029" i="16"/>
  <c r="D1025" i="16" s="1"/>
  <c r="D1024" i="16" s="1"/>
  <c r="D994" i="16" s="1"/>
  <c r="G1133" i="16"/>
  <c r="G1125" i="16" s="1"/>
  <c r="E1150" i="16"/>
  <c r="I1150" i="16" s="1"/>
  <c r="H978" i="16"/>
  <c r="E943" i="16"/>
  <c r="I943" i="16" s="1"/>
  <c r="D961" i="16"/>
  <c r="D959" i="16" s="1"/>
  <c r="F971" i="16"/>
  <c r="F977" i="16"/>
  <c r="I1013" i="16"/>
  <c r="G986" i="16"/>
  <c r="G1029" i="16"/>
  <c r="G1025" i="16" s="1"/>
  <c r="G1024" i="16" s="1"/>
  <c r="D1083" i="16"/>
  <c r="H1085" i="16"/>
  <c r="I1096" i="16"/>
  <c r="F1099" i="16"/>
  <c r="F1181" i="16"/>
  <c r="F1177" i="16" s="1"/>
  <c r="E1198" i="16"/>
  <c r="I1198" i="16" s="1"/>
  <c r="G1213" i="16"/>
  <c r="G1209" i="16" s="1"/>
  <c r="G1208" i="16" s="1"/>
  <c r="C961" i="16"/>
  <c r="E1281" i="16"/>
  <c r="I1281" i="16" s="1"/>
  <c r="E1377" i="16"/>
  <c r="I1377" i="16" s="1"/>
  <c r="H1389" i="16"/>
  <c r="H1385" i="16" s="1"/>
  <c r="G1486" i="16"/>
  <c r="G1482" i="16" s="1"/>
  <c r="G1511" i="16" s="1"/>
  <c r="G1535" i="16"/>
  <c r="G1531" i="16" s="1"/>
  <c r="E1585" i="16"/>
  <c r="I1585" i="16" s="1"/>
  <c r="D1597" i="16"/>
  <c r="D1593" i="16" s="1"/>
  <c r="D1592" i="16" s="1"/>
  <c r="D1562" i="16" s="1"/>
  <c r="D1614" i="16"/>
  <c r="D1610" i="16" s="1"/>
  <c r="E1652" i="16"/>
  <c r="I1652" i="16" s="1"/>
  <c r="F1725" i="16"/>
  <c r="F1721" i="16" s="1"/>
  <c r="F1720" i="16" s="1"/>
  <c r="H1790" i="16"/>
  <c r="H1786" i="16" s="1"/>
  <c r="H1839" i="16"/>
  <c r="H1835" i="16" s="1"/>
  <c r="G953" i="16"/>
  <c r="F978" i="16"/>
  <c r="F1007" i="16"/>
  <c r="G1075" i="16"/>
  <c r="G960" i="16"/>
  <c r="E1399" i="16"/>
  <c r="I1399" i="16" s="1"/>
  <c r="I1401" i="16"/>
  <c r="E1572" i="16"/>
  <c r="I1572" i="16" s="1"/>
  <c r="D1568" i="16"/>
  <c r="I1780" i="16"/>
  <c r="E1778" i="16"/>
  <c r="I1778" i="16" s="1"/>
  <c r="I1850" i="16"/>
  <c r="E1657" i="16"/>
  <c r="I1657" i="16" s="1"/>
  <c r="C945" i="16"/>
  <c r="F1092" i="16"/>
  <c r="G1014" i="16"/>
  <c r="G1016" i="16"/>
  <c r="H1230" i="16"/>
  <c r="H1226" i="16" s="1"/>
  <c r="G961" i="16"/>
  <c r="F1584" i="16"/>
  <c r="E1774" i="16"/>
  <c r="I1776" i="16"/>
  <c r="H1014" i="16"/>
  <c r="I1127" i="16"/>
  <c r="E1076" i="16"/>
  <c r="E960" i="16" s="1"/>
  <c r="I1176" i="16"/>
  <c r="E1173" i="16"/>
  <c r="I1173" i="16" s="1"/>
  <c r="E1231" i="16"/>
  <c r="I1231" i="16" s="1"/>
  <c r="I1305" i="16"/>
  <c r="E1302" i="16"/>
  <c r="I1302" i="16" s="1"/>
  <c r="I1490" i="16"/>
  <c r="D1575" i="16"/>
  <c r="E1579" i="16"/>
  <c r="I1579" i="16" s="1"/>
  <c r="E1624" i="16"/>
  <c r="I1624" i="16" s="1"/>
  <c r="E1664" i="16"/>
  <c r="I1664" i="16" s="1"/>
  <c r="I1711" i="16"/>
  <c r="E1759" i="16"/>
  <c r="I1759" i="16" s="1"/>
  <c r="I1763" i="16"/>
  <c r="D1650" i="16"/>
  <c r="D1649" i="16" s="1"/>
  <c r="D1842" i="16"/>
  <c r="E954" i="16"/>
  <c r="I954" i="16" s="1"/>
  <c r="I955" i="16"/>
  <c r="I956" i="16"/>
  <c r="C972" i="16"/>
  <c r="H973" i="16"/>
  <c r="C976" i="16"/>
  <c r="G985" i="16"/>
  <c r="H986" i="16"/>
  <c r="H1000" i="16"/>
  <c r="H1002" i="16"/>
  <c r="H972" i="16"/>
  <c r="I1018" i="16"/>
  <c r="I1020" i="16"/>
  <c r="E1121" i="16"/>
  <c r="I1121" i="16" s="1"/>
  <c r="I1152" i="16"/>
  <c r="I1296" i="16"/>
  <c r="E1294" i="16"/>
  <c r="I1294" i="16" s="1"/>
  <c r="C1337" i="16"/>
  <c r="D1535" i="16"/>
  <c r="D1531" i="16" s="1"/>
  <c r="E1615" i="16"/>
  <c r="I1615" i="16" s="1"/>
  <c r="I1621" i="16"/>
  <c r="E1617" i="16"/>
  <c r="I1617" i="16" s="1"/>
  <c r="E946" i="16"/>
  <c r="I946" i="16" s="1"/>
  <c r="E951" i="16"/>
  <c r="I951" i="16" s="1"/>
  <c r="H949" i="16"/>
  <c r="C960" i="16"/>
  <c r="D964" i="16"/>
  <c r="D963" i="16" s="1"/>
  <c r="D972" i="16"/>
  <c r="F961" i="16"/>
  <c r="G1000" i="16"/>
  <c r="I1003" i="16"/>
  <c r="D971" i="16"/>
  <c r="I1005" i="16"/>
  <c r="E1011" i="16"/>
  <c r="D978" i="16"/>
  <c r="E978" i="16" s="1"/>
  <c r="F984" i="16"/>
  <c r="I1022" i="16"/>
  <c r="F1029" i="16"/>
  <c r="F1025" i="16" s="1"/>
  <c r="F1024" i="16" s="1"/>
  <c r="F994" i="16" s="1"/>
  <c r="I1066" i="16"/>
  <c r="E1063" i="16"/>
  <c r="I1063" i="16" s="1"/>
  <c r="D1099" i="16"/>
  <c r="H1133" i="16"/>
  <c r="H1125" i="16" s="1"/>
  <c r="I1145" i="16"/>
  <c r="H1164" i="16"/>
  <c r="H1160" i="16" s="1"/>
  <c r="H1159" i="16" s="1"/>
  <c r="E1182" i="16"/>
  <c r="I1182" i="16" s="1"/>
  <c r="D1213" i="16"/>
  <c r="D1209" i="16" s="1"/>
  <c r="D1208" i="16" s="1"/>
  <c r="F1264" i="16"/>
  <c r="I1283" i="16"/>
  <c r="G1293" i="16"/>
  <c r="G1289" i="16" s="1"/>
  <c r="G1288" i="16" s="1"/>
  <c r="E1340" i="16"/>
  <c r="E1339" i="16" s="1"/>
  <c r="I1339" i="16" s="1"/>
  <c r="E1470" i="16"/>
  <c r="I1470" i="16" s="1"/>
  <c r="I1472" i="16"/>
  <c r="F1518" i="16"/>
  <c r="F1514" i="16" s="1"/>
  <c r="F1513" i="16" s="1"/>
  <c r="D1742" i="16"/>
  <c r="D1738" i="16" s="1"/>
  <c r="I1749" i="16"/>
  <c r="E1745" i="16"/>
  <c r="I1745" i="16" s="1"/>
  <c r="C1786" i="16"/>
  <c r="I1802" i="16"/>
  <c r="E1798" i="16"/>
  <c r="I1798" i="16" s="1"/>
  <c r="I1006" i="16"/>
  <c r="G978" i="16"/>
  <c r="F1009" i="16"/>
  <c r="D1014" i="16"/>
  <c r="G989" i="16"/>
  <c r="H1046" i="16"/>
  <c r="H1042" i="16" s="1"/>
  <c r="E1049" i="16"/>
  <c r="I1049" i="16" s="1"/>
  <c r="G1099" i="16"/>
  <c r="C1073" i="16"/>
  <c r="E1077" i="16"/>
  <c r="I1077" i="16" s="1"/>
  <c r="F1213" i="16"/>
  <c r="F1209" i="16" s="1"/>
  <c r="F1208" i="16" s="1"/>
  <c r="F1273" i="16"/>
  <c r="I1277" i="16"/>
  <c r="D1293" i="16"/>
  <c r="D1289" i="16" s="1"/>
  <c r="D1288" i="16" s="1"/>
  <c r="D1258" i="16" s="1"/>
  <c r="I1274" i="16"/>
  <c r="E1536" i="16"/>
  <c r="I1536" i="16" s="1"/>
  <c r="I1541" i="16"/>
  <c r="I1581" i="16"/>
  <c r="I1590" i="16"/>
  <c r="H1614" i="16"/>
  <c r="H1610" i="16" s="1"/>
  <c r="E1644" i="16"/>
  <c r="E1643" i="16" s="1"/>
  <c r="K1678" i="16"/>
  <c r="K1675" i="16"/>
  <c r="H1693" i="16"/>
  <c r="H1689" i="16" s="1"/>
  <c r="G1725" i="16"/>
  <c r="G1721" i="16" s="1"/>
  <c r="G1720" i="16" s="1"/>
  <c r="G1790" i="16"/>
  <c r="G1786" i="16" s="1"/>
  <c r="E941" i="16"/>
  <c r="I941" i="16" s="1"/>
  <c r="H945" i="16"/>
  <c r="G949" i="16"/>
  <c r="F953" i="16"/>
  <c r="D986" i="16"/>
  <c r="E986" i="16" s="1"/>
  <c r="D987" i="16"/>
  <c r="E987" i="16" s="1"/>
  <c r="F1000" i="16"/>
  <c r="H1007" i="16"/>
  <c r="F985" i="16"/>
  <c r="H989" i="16"/>
  <c r="D1046" i="16"/>
  <c r="D1042" i="16" s="1"/>
  <c r="F1075" i="16"/>
  <c r="H1099" i="16"/>
  <c r="D1112" i="16"/>
  <c r="D1108" i="16" s="1"/>
  <c r="D1107" i="16" s="1"/>
  <c r="C1206" i="16"/>
  <c r="G1164" i="16"/>
  <c r="G1160" i="16" s="1"/>
  <c r="G1159" i="16" s="1"/>
  <c r="I1179" i="16"/>
  <c r="H1181" i="16"/>
  <c r="H1177" i="16" s="1"/>
  <c r="E1240" i="16"/>
  <c r="I1240" i="16" s="1"/>
  <c r="D1266" i="16"/>
  <c r="G1273" i="16"/>
  <c r="G1310" i="16"/>
  <c r="G1306" i="16" s="1"/>
  <c r="I1321" i="16"/>
  <c r="E1325" i="16"/>
  <c r="I1325" i="16" s="1"/>
  <c r="I1330" i="16"/>
  <c r="F1345" i="16"/>
  <c r="E1349" i="16"/>
  <c r="H1359" i="16"/>
  <c r="I1425" i="16"/>
  <c r="E1422" i="16"/>
  <c r="I1422" i="16" s="1"/>
  <c r="G1421" i="16"/>
  <c r="G1417" i="16" s="1"/>
  <c r="G1416" i="16" s="1"/>
  <c r="D1518" i="16"/>
  <c r="D1514" i="16" s="1"/>
  <c r="D1513" i="16" s="1"/>
  <c r="I1554" i="16"/>
  <c r="E1550" i="16"/>
  <c r="I1550" i="16" s="1"/>
  <c r="G1568" i="16"/>
  <c r="H1597" i="16"/>
  <c r="H1593" i="16" s="1"/>
  <c r="H1592" i="16" s="1"/>
  <c r="H1562" i="16" s="1"/>
  <c r="D1643" i="16"/>
  <c r="I1660" i="16"/>
  <c r="E1666" i="16"/>
  <c r="I1666" i="16" s="1"/>
  <c r="C1661" i="16"/>
  <c r="D1693" i="16"/>
  <c r="D1689" i="16" s="1"/>
  <c r="H1742" i="16"/>
  <c r="H1738" i="16" s="1"/>
  <c r="I1747" i="16"/>
  <c r="E1743" i="16"/>
  <c r="I1743" i="16" s="1"/>
  <c r="D1822" i="16"/>
  <c r="D1818" i="16" s="1"/>
  <c r="D1817" i="16" s="1"/>
  <c r="E1831" i="16"/>
  <c r="I1831" i="16" s="1"/>
  <c r="E1373" i="16"/>
  <c r="I1386" i="16"/>
  <c r="D1421" i="16"/>
  <c r="D1417" i="16" s="1"/>
  <c r="D1416" i="16" s="1"/>
  <c r="E1426" i="16"/>
  <c r="I1426" i="16" s="1"/>
  <c r="H970" i="16"/>
  <c r="G1584" i="16"/>
  <c r="E1598" i="16"/>
  <c r="I1598" i="16" s="1"/>
  <c r="F1656" i="16"/>
  <c r="G1676" i="16"/>
  <c r="G1672" i="16" s="1"/>
  <c r="G1671" i="16" s="1"/>
  <c r="E1708" i="16"/>
  <c r="I1708" i="16" s="1"/>
  <c r="D1790" i="16"/>
  <c r="D1786" i="16" s="1"/>
  <c r="H1266" i="16"/>
  <c r="H985" i="16"/>
  <c r="G1278" i="16"/>
  <c r="E1298" i="16"/>
  <c r="I1298" i="16" s="1"/>
  <c r="G1343" i="16"/>
  <c r="H979" i="16"/>
  <c r="G984" i="16"/>
  <c r="F1357" i="16"/>
  <c r="E1390" i="16"/>
  <c r="I1390" i="16" s="1"/>
  <c r="H1469" i="16"/>
  <c r="H1465" i="16" s="1"/>
  <c r="H1464" i="16" s="1"/>
  <c r="E1487" i="16"/>
  <c r="I1487" i="16" s="1"/>
  <c r="F1535" i="16"/>
  <c r="F1531" i="16" s="1"/>
  <c r="D1570" i="16"/>
  <c r="F1568" i="16"/>
  <c r="G1577" i="16"/>
  <c r="F1597" i="16"/>
  <c r="F1593" i="16" s="1"/>
  <c r="F1592" i="16" s="1"/>
  <c r="F1562" i="16" s="1"/>
  <c r="I1599" i="16"/>
  <c r="I1612" i="16"/>
  <c r="G1656" i="16"/>
  <c r="F1661" i="16"/>
  <c r="I1669" i="16"/>
  <c r="G1693" i="16"/>
  <c r="G1689" i="16" s="1"/>
  <c r="E1782" i="16"/>
  <c r="I1782" i="16" s="1"/>
  <c r="I1788" i="16"/>
  <c r="E1847" i="16"/>
  <c r="I1847" i="16" s="1"/>
  <c r="I1043" i="16"/>
  <c r="E996" i="16"/>
  <c r="I997" i="16"/>
  <c r="I1137" i="16"/>
  <c r="E1086" i="16"/>
  <c r="I1101" i="16"/>
  <c r="I1211" i="16"/>
  <c r="E1227" i="16"/>
  <c r="I1228" i="16"/>
  <c r="G1264" i="16"/>
  <c r="G1266" i="16"/>
  <c r="E1348" i="16"/>
  <c r="I1348" i="16" s="1"/>
  <c r="C1343" i="16"/>
  <c r="D1352" i="16"/>
  <c r="D1350" i="16"/>
  <c r="I1419" i="16"/>
  <c r="H1577" i="16"/>
  <c r="H1575" i="16"/>
  <c r="E1586" i="16"/>
  <c r="D1582" i="16"/>
  <c r="D1584" i="16"/>
  <c r="H1663" i="16"/>
  <c r="H1661" i="16"/>
  <c r="E942" i="16"/>
  <c r="I942" i="16" s="1"/>
  <c r="D945" i="16"/>
  <c r="D980" i="16"/>
  <c r="E980" i="16" s="1"/>
  <c r="G987" i="16"/>
  <c r="D1000" i="16"/>
  <c r="E1004" i="16"/>
  <c r="G1007" i="16"/>
  <c r="E1019" i="16"/>
  <c r="I1026" i="16"/>
  <c r="E1034" i="16"/>
  <c r="I1034" i="16" s="1"/>
  <c r="E1038" i="16"/>
  <c r="I1038" i="16" s="1"/>
  <c r="I1052" i="16"/>
  <c r="I1059" i="16"/>
  <c r="I1128" i="16"/>
  <c r="E1136" i="16"/>
  <c r="I1136" i="16" s="1"/>
  <c r="I1139" i="16"/>
  <c r="G1181" i="16"/>
  <c r="G1177" i="16" s="1"/>
  <c r="G1230" i="16"/>
  <c r="G1226" i="16" s="1"/>
  <c r="C1264" i="16"/>
  <c r="C1263" i="16" s="1"/>
  <c r="E1268" i="16"/>
  <c r="E1282" i="16"/>
  <c r="D1278" i="16"/>
  <c r="G1345" i="16"/>
  <c r="F1359" i="16"/>
  <c r="I1402" i="16"/>
  <c r="E1397" i="16"/>
  <c r="I1397" i="16" s="1"/>
  <c r="E1501" i="16"/>
  <c r="I1501" i="16" s="1"/>
  <c r="I1506" i="16"/>
  <c r="E1602" i="16"/>
  <c r="I1603" i="16"/>
  <c r="D1663" i="16"/>
  <c r="D1661" i="16"/>
  <c r="E1665" i="16"/>
  <c r="E1854" i="16"/>
  <c r="I1854" i="16" s="1"/>
  <c r="I1858" i="16"/>
  <c r="E1856" i="16"/>
  <c r="I1856" i="16" s="1"/>
  <c r="C949" i="16"/>
  <c r="H971" i="16"/>
  <c r="F973" i="16"/>
  <c r="C974" i="16"/>
  <c r="D989" i="16"/>
  <c r="E989" i="16" s="1"/>
  <c r="D996" i="16"/>
  <c r="F1002" i="16"/>
  <c r="D1007" i="16"/>
  <c r="D1016" i="16"/>
  <c r="H1016" i="16"/>
  <c r="E1047" i="16"/>
  <c r="D1075" i="16"/>
  <c r="H1075" i="16"/>
  <c r="E1088" i="16"/>
  <c r="I1088" i="16" s="1"/>
  <c r="F1090" i="16"/>
  <c r="G1092" i="16"/>
  <c r="E1094" i="16"/>
  <c r="D1090" i="16"/>
  <c r="G1097" i="16"/>
  <c r="I1103" i="16"/>
  <c r="E1113" i="16"/>
  <c r="I1123" i="16"/>
  <c r="E1126" i="16"/>
  <c r="I1146" i="16"/>
  <c r="E1141" i="16"/>
  <c r="I1141" i="16" s="1"/>
  <c r="F1164" i="16"/>
  <c r="F1160" i="16" s="1"/>
  <c r="F1159" i="16" s="1"/>
  <c r="I1178" i="16"/>
  <c r="E1261" i="16"/>
  <c r="C1260" i="16"/>
  <c r="F1266" i="16"/>
  <c r="D1273" i="16"/>
  <c r="G1280" i="16"/>
  <c r="F1343" i="16"/>
  <c r="H1345" i="16"/>
  <c r="H1350" i="16"/>
  <c r="H1352" i="16"/>
  <c r="F1352" i="16"/>
  <c r="F1350" i="16"/>
  <c r="H1357" i="16"/>
  <c r="I1365" i="16"/>
  <c r="I1387" i="16"/>
  <c r="E1404" i="16"/>
  <c r="I1404" i="16" s="1"/>
  <c r="E1406" i="16"/>
  <c r="I1406" i="16" s="1"/>
  <c r="D1438" i="16"/>
  <c r="D1434" i="16" s="1"/>
  <c r="I1450" i="16"/>
  <c r="E1448" i="16"/>
  <c r="I1448" i="16" s="1"/>
  <c r="E1446" i="16"/>
  <c r="I1446" i="16" s="1"/>
  <c r="I1466" i="16"/>
  <c r="G1649" i="16"/>
  <c r="G1647" i="16"/>
  <c r="F1647" i="16"/>
  <c r="G1085" i="16"/>
  <c r="G1083" i="16"/>
  <c r="I1194" i="16"/>
  <c r="E1189" i="16"/>
  <c r="I1189" i="16" s="1"/>
  <c r="H1273" i="16"/>
  <c r="H1271" i="16"/>
  <c r="H1278" i="16"/>
  <c r="H1280" i="16"/>
  <c r="D1359" i="16"/>
  <c r="E1362" i="16"/>
  <c r="D1357" i="16"/>
  <c r="I1436" i="16"/>
  <c r="E1435" i="16"/>
  <c r="F979" i="16"/>
  <c r="D985" i="16"/>
  <c r="F1014" i="16"/>
  <c r="I1017" i="16"/>
  <c r="E1030" i="16"/>
  <c r="I1044" i="16"/>
  <c r="E1061" i="16"/>
  <c r="I1061" i="16" s="1"/>
  <c r="E1087" i="16"/>
  <c r="C1085" i="16"/>
  <c r="C1083" i="16"/>
  <c r="C1082" i="16" s="1"/>
  <c r="E1089" i="16"/>
  <c r="I1089" i="16" s="1"/>
  <c r="D1092" i="16"/>
  <c r="E1102" i="16"/>
  <c r="D1086" i="16"/>
  <c r="D1085" i="16" s="1"/>
  <c r="D1136" i="16"/>
  <c r="I1201" i="16"/>
  <c r="E1196" i="16"/>
  <c r="I1196" i="16" s="1"/>
  <c r="E1218" i="16"/>
  <c r="I1218" i="16" s="1"/>
  <c r="I1234" i="16"/>
  <c r="E1233" i="16"/>
  <c r="I1233" i="16" s="1"/>
  <c r="E1271" i="16"/>
  <c r="I1275" i="16"/>
  <c r="I1300" i="16"/>
  <c r="F1310" i="16"/>
  <c r="F1306" i="16" s="1"/>
  <c r="E1441" i="16"/>
  <c r="I1441" i="16" s="1"/>
  <c r="E1439" i="16"/>
  <c r="F960" i="16"/>
  <c r="F972" i="16"/>
  <c r="C973" i="16"/>
  <c r="G973" i="16"/>
  <c r="D979" i="16"/>
  <c r="E979" i="16" s="1"/>
  <c r="C981" i="16"/>
  <c r="F1085" i="16"/>
  <c r="F1083" i="16"/>
  <c r="H1092" i="16"/>
  <c r="H1097" i="16"/>
  <c r="I1105" i="16"/>
  <c r="I1153" i="16"/>
  <c r="E1148" i="16"/>
  <c r="I1148" i="16" s="1"/>
  <c r="E1169" i="16"/>
  <c r="E1184" i="16"/>
  <c r="I1184" i="16" s="1"/>
  <c r="E1214" i="16"/>
  <c r="C1226" i="16"/>
  <c r="H1264" i="16"/>
  <c r="D1271" i="16"/>
  <c r="E1273" i="16"/>
  <c r="E1286" i="16"/>
  <c r="I1286" i="16" s="1"/>
  <c r="D1389" i="16"/>
  <c r="D1385" i="16" s="1"/>
  <c r="D1414" i="16" s="1"/>
  <c r="E1222" i="16"/>
  <c r="I1222" i="16" s="1"/>
  <c r="E1238" i="16"/>
  <c r="E1245" i="16"/>
  <c r="I1245" i="16" s="1"/>
  <c r="I1249" i="16"/>
  <c r="E1247" i="16"/>
  <c r="I1247" i="16" s="1"/>
  <c r="E1311" i="16"/>
  <c r="E1318" i="16"/>
  <c r="I1318" i="16" s="1"/>
  <c r="I1322" i="16"/>
  <c r="E1320" i="16"/>
  <c r="I1320" i="16" s="1"/>
  <c r="G1352" i="16"/>
  <c r="G1350" i="16"/>
  <c r="I1370" i="16"/>
  <c r="E1353" i="16"/>
  <c r="I1353" i="16" s="1"/>
  <c r="I1400" i="16"/>
  <c r="C1570" i="16"/>
  <c r="I1667" i="16"/>
  <c r="D1097" i="16"/>
  <c r="I1223" i="16"/>
  <c r="I1242" i="16"/>
  <c r="D1264" i="16"/>
  <c r="F1271" i="16"/>
  <c r="I1276" i="16"/>
  <c r="F1280" i="16"/>
  <c r="I1284" i="16"/>
  <c r="I1315" i="16"/>
  <c r="D1345" i="16"/>
  <c r="C1352" i="16"/>
  <c r="C1350" i="16"/>
  <c r="E1354" i="16"/>
  <c r="I1356" i="16"/>
  <c r="G1359" i="16"/>
  <c r="I1374" i="16"/>
  <c r="G1389" i="16"/>
  <c r="G1385" i="16" s="1"/>
  <c r="G1414" i="16" s="1"/>
  <c r="I1429" i="16"/>
  <c r="E1474" i="16"/>
  <c r="I1504" i="16"/>
  <c r="E1360" i="16"/>
  <c r="I1360" i="16" s="1"/>
  <c r="I1533" i="16"/>
  <c r="E1532" i="16"/>
  <c r="I1547" i="16"/>
  <c r="E1545" i="16"/>
  <c r="I1545" i="16" s="1"/>
  <c r="E1543" i="16"/>
  <c r="I1543" i="16" s="1"/>
  <c r="H1656" i="16"/>
  <c r="H1654" i="16"/>
  <c r="I1787" i="16"/>
  <c r="F1486" i="16"/>
  <c r="F1482" i="16" s="1"/>
  <c r="F1511" i="16" s="1"/>
  <c r="I1498" i="16"/>
  <c r="E1496" i="16"/>
  <c r="I1496" i="16" s="1"/>
  <c r="E1494" i="16"/>
  <c r="I1494" i="16" s="1"/>
  <c r="H1570" i="16"/>
  <c r="E1651" i="16"/>
  <c r="C1647" i="16"/>
  <c r="H1649" i="16"/>
  <c r="H1647" i="16"/>
  <c r="E1654" i="16"/>
  <c r="I1658" i="16"/>
  <c r="I1728" i="16"/>
  <c r="E1726" i="16"/>
  <c r="E1791" i="16"/>
  <c r="I1795" i="16"/>
  <c r="E1793" i="16"/>
  <c r="I1793" i="16" s="1"/>
  <c r="E1824" i="16"/>
  <c r="C1823" i="16"/>
  <c r="C1822" i="16" s="1"/>
  <c r="C1818" i="16" s="1"/>
  <c r="C1817" i="16" s="1"/>
  <c r="C1641" i="16" s="1"/>
  <c r="E1827" i="16"/>
  <c r="I1827" i="16" s="1"/>
  <c r="I1828" i="16"/>
  <c r="E1327" i="16"/>
  <c r="I1327" i="16" s="1"/>
  <c r="E1392" i="16"/>
  <c r="I1392" i="16" s="1"/>
  <c r="E1523" i="16"/>
  <c r="I1523" i="16" s="1"/>
  <c r="E1565" i="16"/>
  <c r="H1568" i="16"/>
  <c r="G1582" i="16"/>
  <c r="H1584" i="16"/>
  <c r="H1582" i="16"/>
  <c r="F1614" i="16"/>
  <c r="F1610" i="16" s="1"/>
  <c r="I1618" i="16"/>
  <c r="E1571" i="16"/>
  <c r="I1571" i="16" s="1"/>
  <c r="D1656" i="16"/>
  <c r="D1577" i="16"/>
  <c r="E1580" i="16"/>
  <c r="I1580" i="16" s="1"/>
  <c r="G1597" i="16"/>
  <c r="G1593" i="16" s="1"/>
  <c r="G1592" i="16" s="1"/>
  <c r="E1606" i="16"/>
  <c r="I1606" i="16" s="1"/>
  <c r="G1614" i="16"/>
  <c r="G1610" i="16" s="1"/>
  <c r="D1647" i="16"/>
  <c r="E1697" i="16"/>
  <c r="E1489" i="16"/>
  <c r="I1489" i="16" s="1"/>
  <c r="E1503" i="16"/>
  <c r="I1503" i="16" s="1"/>
  <c r="E1538" i="16"/>
  <c r="I1538" i="16" s="1"/>
  <c r="E1552" i="16"/>
  <c r="I1552" i="16" s="1"/>
  <c r="C1568" i="16"/>
  <c r="C1567" i="16" s="1"/>
  <c r="C1563" i="16" s="1"/>
  <c r="G1575" i="16"/>
  <c r="F1582" i="16"/>
  <c r="I1587" i="16"/>
  <c r="I1607" i="16"/>
  <c r="I1611" i="16"/>
  <c r="E1622" i="16"/>
  <c r="I1622" i="16" s="1"/>
  <c r="E1629" i="16"/>
  <c r="I1629" i="16" s="1"/>
  <c r="I1633" i="16"/>
  <c r="E1631" i="16"/>
  <c r="I1631" i="16" s="1"/>
  <c r="F1654" i="16"/>
  <c r="I1659" i="16"/>
  <c r="G1663" i="16"/>
  <c r="G1661" i="16"/>
  <c r="E1750" i="16"/>
  <c r="I1754" i="16"/>
  <c r="E1752" i="16"/>
  <c r="I1752" i="16" s="1"/>
  <c r="C1840" i="16"/>
  <c r="C1839" i="16" s="1"/>
  <c r="C1835" i="16" s="1"/>
  <c r="E1844" i="16"/>
  <c r="E1677" i="16"/>
  <c r="I1680" i="16"/>
  <c r="E1685" i="16"/>
  <c r="I1685" i="16" s="1"/>
  <c r="I1686" i="16"/>
  <c r="E1701" i="16"/>
  <c r="I1701" i="16" s="1"/>
  <c r="I1705" i="16"/>
  <c r="E1703" i="16"/>
  <c r="I1703" i="16" s="1"/>
  <c r="I1722" i="16"/>
  <c r="H1725" i="16"/>
  <c r="H1721" i="16" s="1"/>
  <c r="H1720" i="16" s="1"/>
  <c r="I1736" i="16"/>
  <c r="E1734" i="16"/>
  <c r="I1734" i="16" s="1"/>
  <c r="I1809" i="16"/>
  <c r="E1807" i="16"/>
  <c r="I1807" i="16" s="1"/>
  <c r="E1805" i="16"/>
  <c r="I1805" i="16" s="1"/>
  <c r="I1821" i="16"/>
  <c r="D1839" i="16"/>
  <c r="D1835" i="16" s="1"/>
  <c r="G1842" i="16"/>
  <c r="G1840" i="16"/>
  <c r="G1839" i="16" s="1"/>
  <c r="G1835" i="16" s="1"/>
  <c r="E1681" i="16"/>
  <c r="I1681" i="16" s="1"/>
  <c r="I1682" i="16"/>
  <c r="D1725" i="16"/>
  <c r="D1721" i="16" s="1"/>
  <c r="D1720" i="16" s="1"/>
  <c r="I1732" i="16"/>
  <c r="E1730" i="16"/>
  <c r="I1730" i="16" s="1"/>
  <c r="G1773" i="16"/>
  <c r="G1769" i="16" s="1"/>
  <c r="G1768" i="16" s="1"/>
  <c r="I1712" i="16"/>
  <c r="E1800" i="16"/>
  <c r="I1800" i="16" s="1"/>
  <c r="E1694" i="16"/>
  <c r="C2445" i="16"/>
  <c r="D64" i="17"/>
  <c r="E63" i="17"/>
  <c r="E58" i="17"/>
  <c r="E59" i="17"/>
  <c r="E60" i="17"/>
  <c r="E61" i="17"/>
  <c r="F61" i="17" s="1"/>
  <c r="E62" i="17"/>
  <c r="E57" i="17"/>
  <c r="B64" i="17"/>
  <c r="F1987" i="16"/>
  <c r="B50" i="17"/>
  <c r="C49" i="17"/>
  <c r="D49" i="17" s="1"/>
  <c r="C48" i="17"/>
  <c r="G1985" i="16" s="1"/>
  <c r="C46" i="17"/>
  <c r="D46" i="17" s="1"/>
  <c r="F1962" i="16" s="1"/>
  <c r="C42" i="17"/>
  <c r="D42" i="17" s="1"/>
  <c r="C43" i="17"/>
  <c r="D43" i="17" s="1"/>
  <c r="C41" i="17"/>
  <c r="C44" i="17" s="1"/>
  <c r="B44" i="17"/>
  <c r="C2676" i="16"/>
  <c r="C2674" i="16"/>
  <c r="D27" i="17"/>
  <c r="C27" i="17"/>
  <c r="B29" i="17"/>
  <c r="C2214" i="16"/>
  <c r="D14" i="17"/>
  <c r="E14" i="17" s="1"/>
  <c r="C15" i="17"/>
  <c r="D15" i="17" s="1"/>
  <c r="C16" i="17"/>
  <c r="D16" i="17" s="1"/>
  <c r="D18" i="17" s="1"/>
  <c r="C17" i="17"/>
  <c r="D17" i="17" s="1"/>
  <c r="E17" i="17" s="1"/>
  <c r="C13" i="17"/>
  <c r="D13" i="17" s="1"/>
  <c r="C771" i="16"/>
  <c r="C770" i="16" s="1"/>
  <c r="B1" i="17"/>
  <c r="G897" i="16"/>
  <c r="G910" i="16"/>
  <c r="G905" i="16"/>
  <c r="G901" i="16"/>
  <c r="C726" i="16"/>
  <c r="C914" i="16"/>
  <c r="C913" i="16" s="1"/>
  <c r="C897" i="16"/>
  <c r="C901" i="16"/>
  <c r="C905" i="16"/>
  <c r="C910" i="16"/>
  <c r="C17" i="16"/>
  <c r="D917" i="16"/>
  <c r="F2187" i="16"/>
  <c r="F2190" i="16" s="1"/>
  <c r="F2211" i="16"/>
  <c r="G2211" i="16"/>
  <c r="F648" i="16"/>
  <c r="G648" i="16"/>
  <c r="H648" i="16"/>
  <c r="C2701" i="16"/>
  <c r="C2695" i="16" s="1"/>
  <c r="C2699" i="16"/>
  <c r="C2646" i="16" s="1"/>
  <c r="C342" i="16"/>
  <c r="C343" i="16"/>
  <c r="C344" i="16"/>
  <c r="H3" i="16"/>
  <c r="D385" i="16"/>
  <c r="C881" i="16"/>
  <c r="C879" i="16"/>
  <c r="C864" i="16" s="1"/>
  <c r="C861" i="16"/>
  <c r="C843" i="16"/>
  <c r="C842" i="16" s="1"/>
  <c r="C833" i="16"/>
  <c r="C831" i="16"/>
  <c r="C816" i="16" s="1"/>
  <c r="C813" i="16"/>
  <c r="C795" i="16"/>
  <c r="C794" i="16" s="1"/>
  <c r="C768" i="16"/>
  <c r="C767" i="16" s="1"/>
  <c r="C763" i="16" s="1"/>
  <c r="C751" i="16"/>
  <c r="C750" i="16" s="1"/>
  <c r="C746" i="16" s="1"/>
  <c r="C745" i="16" s="1"/>
  <c r="C740" i="16"/>
  <c r="C60" i="16" s="1"/>
  <c r="C739" i="16"/>
  <c r="C59" i="16" s="1"/>
  <c r="C727" i="16"/>
  <c r="C718" i="16"/>
  <c r="C717" i="16" s="1"/>
  <c r="C691" i="16"/>
  <c r="C689" i="16"/>
  <c r="C688" i="16" s="1"/>
  <c r="C685" i="16"/>
  <c r="C672" i="16"/>
  <c r="C671" i="16" s="1"/>
  <c r="C667" i="16" s="1"/>
  <c r="C666" i="16" s="1"/>
  <c r="C636" i="16" s="1"/>
  <c r="C648" i="16"/>
  <c r="C647" i="16"/>
  <c r="C646" i="16"/>
  <c r="C645" i="16"/>
  <c r="C639" i="16"/>
  <c r="C638" i="16" s="1"/>
  <c r="C619" i="16"/>
  <c r="C617" i="16"/>
  <c r="C609" i="16" s="1"/>
  <c r="C605" i="16" s="1"/>
  <c r="C597" i="16"/>
  <c r="C592" i="16" s="1"/>
  <c r="C588" i="16" s="1"/>
  <c r="C587" i="16" s="1"/>
  <c r="C570" i="16"/>
  <c r="C568" i="16"/>
  <c r="C560" i="16" s="1"/>
  <c r="C556" i="16" s="1"/>
  <c r="C548" i="16"/>
  <c r="C543" i="16" s="1"/>
  <c r="C539" i="16" s="1"/>
  <c r="C538" i="16" s="1"/>
  <c r="C522" i="16"/>
  <c r="C520" i="16"/>
  <c r="C512" i="16" s="1"/>
  <c r="C508" i="16" s="1"/>
  <c r="C500" i="16"/>
  <c r="C495" i="16" s="1"/>
  <c r="C491" i="16" s="1"/>
  <c r="C490" i="16" s="1"/>
  <c r="C464" i="16"/>
  <c r="C463" i="16" s="1"/>
  <c r="C459" i="16" s="1"/>
  <c r="C447" i="16"/>
  <c r="C446" i="16" s="1"/>
  <c r="C442" i="16" s="1"/>
  <c r="C441" i="16" s="1"/>
  <c r="C429" i="16"/>
  <c r="C53" i="16" s="1"/>
  <c r="C428" i="16"/>
  <c r="C52" i="16" s="1"/>
  <c r="C423" i="16"/>
  <c r="C422" i="16"/>
  <c r="C421" i="16"/>
  <c r="C420" i="16"/>
  <c r="C385" i="16"/>
  <c r="C384" i="16" s="1"/>
  <c r="C381" i="16"/>
  <c r="C368" i="16"/>
  <c r="C367" i="16" s="1"/>
  <c r="C363" i="16" s="1"/>
  <c r="C362" i="16" s="1"/>
  <c r="C332" i="16" s="1"/>
  <c r="C360" i="16"/>
  <c r="C63" i="16" s="1"/>
  <c r="C341" i="16"/>
  <c r="C335" i="16"/>
  <c r="C334" i="16" s="1"/>
  <c r="C307" i="16"/>
  <c r="C305" i="16"/>
  <c r="C304" i="16" s="1"/>
  <c r="C301" i="16"/>
  <c r="C283" i="16"/>
  <c r="C282" i="16" s="1"/>
  <c r="C258" i="16"/>
  <c r="C256" i="16"/>
  <c r="C255" i="16" s="1"/>
  <c r="C251" i="16" s="1"/>
  <c r="C239" i="16"/>
  <c r="C238" i="16" s="1"/>
  <c r="C234" i="16" s="1"/>
  <c r="C233" i="16" s="1"/>
  <c r="C204" i="16"/>
  <c r="C200" i="16"/>
  <c r="C182" i="16"/>
  <c r="C181" i="16" s="1"/>
  <c r="C163" i="16"/>
  <c r="C162" i="16"/>
  <c r="C161" i="16"/>
  <c r="C160" i="16"/>
  <c r="C154" i="16"/>
  <c r="C153" i="16" s="1"/>
  <c r="C151" i="16"/>
  <c r="C150" i="16"/>
  <c r="C34" i="16" s="1"/>
  <c r="C25" i="16"/>
  <c r="C24" i="16"/>
  <c r="C22" i="16"/>
  <c r="C21" i="16"/>
  <c r="C20" i="16"/>
  <c r="C15" i="16"/>
  <c r="C2443" i="16"/>
  <c r="C2442" i="16" s="1"/>
  <c r="C2438" i="16" s="1"/>
  <c r="C2421" i="16"/>
  <c r="C2418" i="16" s="1"/>
  <c r="C2417" i="16" s="1"/>
  <c r="C2384" i="16" s="1"/>
  <c r="C2396" i="16"/>
  <c r="C2394" i="16"/>
  <c r="C2393" i="16"/>
  <c r="C2233" i="16"/>
  <c r="C2207" i="16"/>
  <c r="C2159" i="16"/>
  <c r="C2157" i="16"/>
  <c r="C2156" i="16" s="1"/>
  <c r="C2152" i="16" s="1"/>
  <c r="C2135" i="16"/>
  <c r="C2132" i="16" s="1"/>
  <c r="C2131" i="16" s="1"/>
  <c r="C2127" i="16"/>
  <c r="C2126" i="16" s="1"/>
  <c r="C2107" i="16"/>
  <c r="C2101" i="16"/>
  <c r="C2100" i="16" s="1"/>
  <c r="C2071" i="16"/>
  <c r="C2069" i="16"/>
  <c r="C2068" i="16" s="1"/>
  <c r="C2064" i="16" s="1"/>
  <c r="C2047" i="16"/>
  <c r="C2044" i="16" s="1"/>
  <c r="C2043" i="16" s="1"/>
  <c r="C2010" i="16" s="1"/>
  <c r="C2020" i="16"/>
  <c r="C2016" i="16" s="1"/>
  <c r="C2015" i="16" s="1"/>
  <c r="C2011" i="16" s="1"/>
  <c r="C2019" i="16"/>
  <c r="C1977" i="16"/>
  <c r="C1925" i="16"/>
  <c r="C1924" i="16" s="1"/>
  <c r="C1867" i="16"/>
  <c r="D428" i="16"/>
  <c r="C2392" i="16" l="1"/>
  <c r="E1009" i="16"/>
  <c r="H1864" i="16"/>
  <c r="F1815" i="16"/>
  <c r="G1158" i="16"/>
  <c r="G1073" i="16"/>
  <c r="D1639" i="16"/>
  <c r="C2192" i="16"/>
  <c r="C2217" i="16"/>
  <c r="C2110" i="16" s="1"/>
  <c r="C1985" i="16"/>
  <c r="C1960" i="16"/>
  <c r="E16" i="17"/>
  <c r="D48" i="17"/>
  <c r="C50" i="17"/>
  <c r="G1960" i="16" s="1"/>
  <c r="E64" i="17"/>
  <c r="E15" i="17"/>
  <c r="F1960" i="16"/>
  <c r="C18" i="17"/>
  <c r="E13" i="17"/>
  <c r="D41" i="17"/>
  <c r="D44" i="17" s="1"/>
  <c r="F1985" i="16"/>
  <c r="D1071" i="16"/>
  <c r="F1639" i="16"/>
  <c r="G1560" i="16"/>
  <c r="E963" i="16"/>
  <c r="I963" i="16" s="1"/>
  <c r="G1082" i="16"/>
  <c r="G1074" i="16" s="1"/>
  <c r="D1206" i="16"/>
  <c r="E971" i="16"/>
  <c r="I971" i="16" s="1"/>
  <c r="D944" i="16"/>
  <c r="D940" i="16" s="1"/>
  <c r="I1080" i="16"/>
  <c r="D967" i="16"/>
  <c r="H1071" i="16"/>
  <c r="H1073" i="16"/>
  <c r="C959" i="16"/>
  <c r="I1011" i="16"/>
  <c r="E949" i="16"/>
  <c r="I949" i="16" s="1"/>
  <c r="G1767" i="16"/>
  <c r="H1641" i="16"/>
  <c r="H1639" i="16"/>
  <c r="E1343" i="16"/>
  <c r="I1343" i="16" s="1"/>
  <c r="G1255" i="16"/>
  <c r="D1158" i="16"/>
  <c r="H1815" i="16"/>
  <c r="G1463" i="16"/>
  <c r="F1649" i="16"/>
  <c r="H1718" i="16"/>
  <c r="F1767" i="16"/>
  <c r="H1414" i="16"/>
  <c r="F1864" i="16"/>
  <c r="F1414" i="16"/>
  <c r="D1255" i="16"/>
  <c r="D1511" i="16"/>
  <c r="I1076" i="16"/>
  <c r="E973" i="16"/>
  <c r="I973" i="16" s="1"/>
  <c r="E1079" i="16"/>
  <c r="I1079" i="16" s="1"/>
  <c r="H983" i="16"/>
  <c r="I986" i="16"/>
  <c r="I1009" i="16"/>
  <c r="G944" i="16"/>
  <c r="G940" i="16" s="1"/>
  <c r="H974" i="16"/>
  <c r="F1337" i="16"/>
  <c r="G1263" i="16"/>
  <c r="G1259" i="16" s="1"/>
  <c r="E1007" i="16"/>
  <c r="I1007" i="16" s="1"/>
  <c r="D1718" i="16"/>
  <c r="F1255" i="16"/>
  <c r="G974" i="16"/>
  <c r="H1560" i="16"/>
  <c r="F1158" i="16"/>
  <c r="G969" i="16"/>
  <c r="G1206" i="16"/>
  <c r="D1815" i="16"/>
  <c r="D1560" i="16"/>
  <c r="F1718" i="16"/>
  <c r="G959" i="16"/>
  <c r="G1864" i="16"/>
  <c r="C1074" i="16"/>
  <c r="I989" i="16"/>
  <c r="E953" i="16"/>
  <c r="I953" i="16" s="1"/>
  <c r="F981" i="16"/>
  <c r="D1864" i="16"/>
  <c r="I980" i="16"/>
  <c r="H981" i="16"/>
  <c r="E945" i="16"/>
  <c r="I945" i="16" s="1"/>
  <c r="E1345" i="16"/>
  <c r="I1345" i="16" s="1"/>
  <c r="G976" i="16"/>
  <c r="D1073" i="16"/>
  <c r="H1158" i="16"/>
  <c r="H1255" i="16"/>
  <c r="E961" i="16"/>
  <c r="E959" i="16" s="1"/>
  <c r="G1071" i="16"/>
  <c r="F969" i="16"/>
  <c r="G967" i="16"/>
  <c r="H1335" i="16"/>
  <c r="G1567" i="16"/>
  <c r="G1563" i="16" s="1"/>
  <c r="G1342" i="16"/>
  <c r="G1338" i="16" s="1"/>
  <c r="F959" i="16"/>
  <c r="F983" i="16"/>
  <c r="H1511" i="16"/>
  <c r="E1372" i="16"/>
  <c r="E1368" i="16" s="1"/>
  <c r="E1367" i="16" s="1"/>
  <c r="F1071" i="16"/>
  <c r="H1342" i="16"/>
  <c r="H1338" i="16" s="1"/>
  <c r="F1567" i="16"/>
  <c r="F1563" i="16" s="1"/>
  <c r="H1082" i="16"/>
  <c r="H1074" i="16" s="1"/>
  <c r="C944" i="16"/>
  <c r="C940" i="16" s="1"/>
  <c r="I1349" i="16"/>
  <c r="E1568" i="16"/>
  <c r="I1568" i="16" s="1"/>
  <c r="I1273" i="16"/>
  <c r="F999" i="16"/>
  <c r="F995" i="16" s="1"/>
  <c r="G999" i="16"/>
  <c r="G995" i="16" s="1"/>
  <c r="G994" i="16"/>
  <c r="H976" i="16"/>
  <c r="F944" i="16"/>
  <c r="F940" i="16" s="1"/>
  <c r="F1073" i="16"/>
  <c r="G1335" i="16"/>
  <c r="E1570" i="16"/>
  <c r="I1570" i="16" s="1"/>
  <c r="F1335" i="16"/>
  <c r="E1075" i="16"/>
  <c r="I1075" i="16" s="1"/>
  <c r="I987" i="16"/>
  <c r="H944" i="16"/>
  <c r="H940" i="16" s="1"/>
  <c r="I1644" i="16"/>
  <c r="F1263" i="16"/>
  <c r="F1259" i="16" s="1"/>
  <c r="D1082" i="16"/>
  <c r="D1074" i="16" s="1"/>
  <c r="D1335" i="16"/>
  <c r="G1337" i="16"/>
  <c r="D1337" i="16"/>
  <c r="I1373" i="16"/>
  <c r="I960" i="16"/>
  <c r="E984" i="16"/>
  <c r="I984" i="16" s="1"/>
  <c r="H1337" i="16"/>
  <c r="F1641" i="16"/>
  <c r="F1560" i="16"/>
  <c r="H999" i="16"/>
  <c r="H995" i="16" s="1"/>
  <c r="G1815" i="16"/>
  <c r="G1718" i="16"/>
  <c r="E1614" i="16"/>
  <c r="E1610" i="16" s="1"/>
  <c r="I1610" i="16" s="1"/>
  <c r="I1340" i="16"/>
  <c r="F974" i="16"/>
  <c r="F1342" i="16"/>
  <c r="F1338" i="16" s="1"/>
  <c r="G1258" i="16"/>
  <c r="H1206" i="16"/>
  <c r="E972" i="16"/>
  <c r="I1654" i="16"/>
  <c r="E1486" i="16"/>
  <c r="I1486" i="16" s="1"/>
  <c r="E1133" i="16"/>
  <c r="I1133" i="16" s="1"/>
  <c r="E1421" i="16"/>
  <c r="I1774" i="16"/>
  <c r="E1773" i="16"/>
  <c r="H1646" i="16"/>
  <c r="H1642" i="16" s="1"/>
  <c r="D970" i="16"/>
  <c r="D969" i="16" s="1"/>
  <c r="F1646" i="16"/>
  <c r="F1642" i="16" s="1"/>
  <c r="C1646" i="16"/>
  <c r="C1642" i="16" s="1"/>
  <c r="E1293" i="16"/>
  <c r="I1293" i="16" s="1"/>
  <c r="F1082" i="16"/>
  <c r="F1074" i="16" s="1"/>
  <c r="I979" i="16"/>
  <c r="D1463" i="16"/>
  <c r="D1567" i="16"/>
  <c r="D1563" i="16" s="1"/>
  <c r="D1342" i="16"/>
  <c r="D1338" i="16" s="1"/>
  <c r="E1656" i="16"/>
  <c r="I1656" i="16" s="1"/>
  <c r="I1694" i="16"/>
  <c r="E1693" i="16"/>
  <c r="D1767" i="16"/>
  <c r="D1641" i="16"/>
  <c r="E1840" i="16"/>
  <c r="I1844" i="16"/>
  <c r="I1697" i="16"/>
  <c r="G1639" i="16"/>
  <c r="G1562" i="16"/>
  <c r="E1696" i="16"/>
  <c r="I1696" i="16" s="1"/>
  <c r="E1097" i="16"/>
  <c r="I1097" i="16" s="1"/>
  <c r="I1102" i="16"/>
  <c r="D983" i="16"/>
  <c r="D981" i="16"/>
  <c r="E1260" i="16"/>
  <c r="I1261" i="16"/>
  <c r="E1112" i="16"/>
  <c r="I1113" i="16"/>
  <c r="E1090" i="16"/>
  <c r="I1090" i="16" s="1"/>
  <c r="I1094" i="16"/>
  <c r="E1092" i="16"/>
  <c r="I1092" i="16" s="1"/>
  <c r="C967" i="16"/>
  <c r="C966" i="16" s="1"/>
  <c r="E1016" i="16"/>
  <c r="I1016" i="16" s="1"/>
  <c r="I1019" i="16"/>
  <c r="E1014" i="16"/>
  <c r="I1014" i="16" s="1"/>
  <c r="E1389" i="16"/>
  <c r="I1086" i="16"/>
  <c r="I1651" i="16"/>
  <c r="E1647" i="16"/>
  <c r="E1535" i="16"/>
  <c r="I1535" i="16" s="1"/>
  <c r="E1310" i="16"/>
  <c r="I1311" i="16"/>
  <c r="I1087" i="16"/>
  <c r="E1083" i="16"/>
  <c r="E1085" i="16"/>
  <c r="I1085" i="16" s="1"/>
  <c r="E1029" i="16"/>
  <c r="I1030" i="16"/>
  <c r="E1181" i="16"/>
  <c r="E1518" i="16"/>
  <c r="E1575" i="16"/>
  <c r="I1575" i="16" s="1"/>
  <c r="E1676" i="16"/>
  <c r="I1677" i="16"/>
  <c r="E1742" i="16"/>
  <c r="I1750" i="16"/>
  <c r="D1646" i="16"/>
  <c r="D1642" i="16" s="1"/>
  <c r="I1643" i="16"/>
  <c r="I1791" i="16"/>
  <c r="E1790" i="16"/>
  <c r="I1532" i="16"/>
  <c r="I1354" i="16"/>
  <c r="E1350" i="16"/>
  <c r="I1350" i="16" s="1"/>
  <c r="E1352" i="16"/>
  <c r="I1352" i="16" s="1"/>
  <c r="D1263" i="16"/>
  <c r="D1259" i="16" s="1"/>
  <c r="G1641" i="16"/>
  <c r="I1238" i="16"/>
  <c r="E1230" i="16"/>
  <c r="I1230" i="16" s="1"/>
  <c r="E1213" i="16"/>
  <c r="I1214" i="16"/>
  <c r="I1169" i="16"/>
  <c r="E1164" i="16"/>
  <c r="G981" i="16"/>
  <c r="D974" i="16"/>
  <c r="I1126" i="16"/>
  <c r="E985" i="16"/>
  <c r="H969" i="16"/>
  <c r="H967" i="16"/>
  <c r="E1278" i="16"/>
  <c r="I1278" i="16" s="1"/>
  <c r="I1282" i="16"/>
  <c r="E1280" i="16"/>
  <c r="I1280" i="16" s="1"/>
  <c r="I1004" i="16"/>
  <c r="E1000" i="16"/>
  <c r="E1002" i="16"/>
  <c r="I1002" i="16" s="1"/>
  <c r="I978" i="16"/>
  <c r="E974" i="16"/>
  <c r="E1582" i="16"/>
  <c r="I1582" i="16" s="1"/>
  <c r="I1586" i="16"/>
  <c r="E1584" i="16"/>
  <c r="I1584" i="16" s="1"/>
  <c r="C1342" i="16"/>
  <c r="C1338" i="16" s="1"/>
  <c r="I996" i="16"/>
  <c r="G983" i="16"/>
  <c r="F976" i="16"/>
  <c r="H1767" i="16"/>
  <c r="E1843" i="16"/>
  <c r="I1843" i="16" s="1"/>
  <c r="C1650" i="16"/>
  <c r="H1567" i="16"/>
  <c r="H1563" i="16" s="1"/>
  <c r="E1725" i="16"/>
  <c r="I1726" i="16"/>
  <c r="E1577" i="16"/>
  <c r="I1577" i="16" s="1"/>
  <c r="E1564" i="16"/>
  <c r="I1565" i="16"/>
  <c r="E1823" i="16"/>
  <c r="I1824" i="16"/>
  <c r="I1474" i="16"/>
  <c r="E1469" i="16"/>
  <c r="H1263" i="16"/>
  <c r="H1259" i="16" s="1"/>
  <c r="E1438" i="16"/>
  <c r="I1438" i="16" s="1"/>
  <c r="I1439" i="16"/>
  <c r="I1271" i="16"/>
  <c r="I1435" i="16"/>
  <c r="I1362" i="16"/>
  <c r="E1357" i="16"/>
  <c r="I1357" i="16" s="1"/>
  <c r="E1359" i="16"/>
  <c r="I1359" i="16" s="1"/>
  <c r="G1646" i="16"/>
  <c r="G1642" i="16" s="1"/>
  <c r="C1259" i="16"/>
  <c r="F1206" i="16"/>
  <c r="E1046" i="16"/>
  <c r="I1047" i="16"/>
  <c r="E977" i="16"/>
  <c r="I977" i="16" s="1"/>
  <c r="E1663" i="16"/>
  <c r="I1663" i="16" s="1"/>
  <c r="E1661" i="16"/>
  <c r="I1661" i="16" s="1"/>
  <c r="I1665" i="16"/>
  <c r="I1602" i="16"/>
  <c r="E1597" i="16"/>
  <c r="I1268" i="16"/>
  <c r="E1266" i="16"/>
  <c r="I1266" i="16" s="1"/>
  <c r="E1264" i="16"/>
  <c r="D999" i="16"/>
  <c r="D995" i="16" s="1"/>
  <c r="F967" i="16"/>
  <c r="I1227" i="16"/>
  <c r="E1099" i="16"/>
  <c r="I1099" i="16" s="1"/>
  <c r="D976" i="16"/>
  <c r="C725" i="16"/>
  <c r="C721" i="16" s="1"/>
  <c r="G917" i="16"/>
  <c r="G916" i="16" s="1"/>
  <c r="F917" i="16"/>
  <c r="F916" i="16" s="1"/>
  <c r="C2698" i="16"/>
  <c r="C2645" i="16" s="1"/>
  <c r="C1932" i="16"/>
  <c r="C2673" i="16"/>
  <c r="C2670" i="16" s="1"/>
  <c r="C2669" i="16" s="1"/>
  <c r="C2636" i="16" s="1"/>
  <c r="C909" i="16"/>
  <c r="C896" i="16"/>
  <c r="C892" i="16" s="1"/>
  <c r="C891" i="16" s="1"/>
  <c r="C715" i="16" s="1"/>
  <c r="G896" i="16"/>
  <c r="G914" i="16"/>
  <c r="C917" i="16"/>
  <c r="C724" i="16" s="1"/>
  <c r="C44" i="16" s="1"/>
  <c r="C2390" i="16"/>
  <c r="C2389" i="16" s="1"/>
  <c r="C2385" i="16" s="1"/>
  <c r="C199" i="16"/>
  <c r="C417" i="16"/>
  <c r="C157" i="16"/>
  <c r="C156" i="16" s="1"/>
  <c r="C684" i="16"/>
  <c r="C19" i="16"/>
  <c r="C1915" i="16"/>
  <c r="C1914" i="16" s="1"/>
  <c r="C860" i="16"/>
  <c r="C35" i="16"/>
  <c r="C300" i="16"/>
  <c r="C55" i="16"/>
  <c r="C644" i="16"/>
  <c r="C735" i="16"/>
  <c r="C812" i="16"/>
  <c r="C23" i="16"/>
  <c r="C149" i="16"/>
  <c r="C737" i="16"/>
  <c r="C46" i="16"/>
  <c r="C2018" i="16"/>
  <c r="C380" i="16"/>
  <c r="C338" i="16"/>
  <c r="C337" i="16" s="1"/>
  <c r="C333" i="16" s="1"/>
  <c r="C38" i="16"/>
  <c r="C37" i="16" s="1"/>
  <c r="C47" i="16"/>
  <c r="C280" i="16"/>
  <c r="C159" i="16"/>
  <c r="C2648" i="16"/>
  <c r="C2694" i="16"/>
  <c r="C2690" i="16" s="1"/>
  <c r="C57" i="16"/>
  <c r="C48" i="16"/>
  <c r="C50" i="16"/>
  <c r="C147" i="16"/>
  <c r="C411" i="16"/>
  <c r="C424" i="16"/>
  <c r="C642" i="16"/>
  <c r="C641" i="16" s="1"/>
  <c r="C637" i="16" s="1"/>
  <c r="C426" i="16"/>
  <c r="C1889" i="16"/>
  <c r="C1888" i="16" s="1"/>
  <c r="E235" i="16"/>
  <c r="I235" i="16" s="1"/>
  <c r="D387" i="16"/>
  <c r="D2983" i="16"/>
  <c r="D2978" i="16"/>
  <c r="I2973" i="16"/>
  <c r="E2972" i="16"/>
  <c r="I2972" i="16" s="1"/>
  <c r="I2971" i="16"/>
  <c r="E2970" i="16"/>
  <c r="H2969" i="16"/>
  <c r="G2969" i="16"/>
  <c r="F2969" i="16"/>
  <c r="D2969" i="16"/>
  <c r="I2968" i="16"/>
  <c r="E2967" i="16"/>
  <c r="E2966" i="16"/>
  <c r="E2965" i="16"/>
  <c r="I2965" i="16" s="1"/>
  <c r="E2964" i="16"/>
  <c r="I2964" i="16" s="1"/>
  <c r="H2963" i="16"/>
  <c r="G2963" i="16"/>
  <c r="F2963" i="16"/>
  <c r="D2963" i="16"/>
  <c r="I2962" i="16"/>
  <c r="H2961" i="16"/>
  <c r="G2961" i="16"/>
  <c r="F2961" i="16"/>
  <c r="D2961" i="16"/>
  <c r="E2960" i="16"/>
  <c r="I2960" i="16" s="1"/>
  <c r="E2959" i="16"/>
  <c r="E2958" i="16"/>
  <c r="I2958" i="16" s="1"/>
  <c r="E2957" i="16"/>
  <c r="I2957" i="16" s="1"/>
  <c r="H2956" i="16"/>
  <c r="G2956" i="16"/>
  <c r="F2956" i="16"/>
  <c r="D2956" i="16"/>
  <c r="I2955" i="16"/>
  <c r="H2954" i="16"/>
  <c r="G2954" i="16"/>
  <c r="F2954" i="16"/>
  <c r="D2954" i="16"/>
  <c r="E2953" i="16"/>
  <c r="I2953" i="16" s="1"/>
  <c r="E2952" i="16"/>
  <c r="I2952" i="16" s="1"/>
  <c r="E2951" i="16"/>
  <c r="E2950" i="16"/>
  <c r="I2950" i="16" s="1"/>
  <c r="H2949" i="16"/>
  <c r="G2949" i="16"/>
  <c r="F2949" i="16"/>
  <c r="D2949" i="16"/>
  <c r="I2948" i="16"/>
  <c r="H2947" i="16"/>
  <c r="G2947" i="16"/>
  <c r="F2947" i="16"/>
  <c r="D2947" i="16"/>
  <c r="I2945" i="16"/>
  <c r="E2944" i="16"/>
  <c r="I2944" i="16" s="1"/>
  <c r="H2943" i="16"/>
  <c r="G2943" i="16"/>
  <c r="F2943" i="16"/>
  <c r="D2943" i="16"/>
  <c r="E2941" i="16"/>
  <c r="I2941" i="16" s="1"/>
  <c r="E2940" i="16"/>
  <c r="E2939" i="16"/>
  <c r="I2939" i="16" s="1"/>
  <c r="H2938" i="16"/>
  <c r="G2938" i="16"/>
  <c r="F2938" i="16"/>
  <c r="D2938" i="16"/>
  <c r="E2937" i="16"/>
  <c r="I2937" i="16" s="1"/>
  <c r="E2936" i="16"/>
  <c r="E2935" i="16"/>
  <c r="I2935" i="16" s="1"/>
  <c r="H2934" i="16"/>
  <c r="G2934" i="16"/>
  <c r="F2934" i="16"/>
  <c r="D2934" i="16"/>
  <c r="E2933" i="16"/>
  <c r="I2933" i="16" s="1"/>
  <c r="E2932" i="16"/>
  <c r="I2932" i="16" s="1"/>
  <c r="E2931" i="16"/>
  <c r="I2931" i="16" s="1"/>
  <c r="H2930" i="16"/>
  <c r="G2930" i="16"/>
  <c r="F2930" i="16"/>
  <c r="D2930" i="16"/>
  <c r="E2928" i="16"/>
  <c r="I2928" i="16" s="1"/>
  <c r="E2927" i="16"/>
  <c r="I2927" i="16" s="1"/>
  <c r="E2926" i="16"/>
  <c r="I2926" i="16" s="1"/>
  <c r="H2925" i="16"/>
  <c r="G2925" i="16"/>
  <c r="F2925" i="16"/>
  <c r="D2925" i="16"/>
  <c r="E2925" i="16" s="1"/>
  <c r="E2924" i="16"/>
  <c r="E2923" i="16"/>
  <c r="I2923" i="16" s="1"/>
  <c r="I2920" i="16"/>
  <c r="I2918" i="16"/>
  <c r="E2917" i="16"/>
  <c r="I2917" i="16" s="1"/>
  <c r="I2916" i="16"/>
  <c r="E2915" i="16"/>
  <c r="I2915" i="16" s="1"/>
  <c r="H2914" i="16"/>
  <c r="G2914" i="16"/>
  <c r="F2914" i="16"/>
  <c r="D2914" i="16"/>
  <c r="I2913" i="16"/>
  <c r="E2912" i="16"/>
  <c r="I2912" i="16" s="1"/>
  <c r="E2911" i="16"/>
  <c r="I2911" i="16" s="1"/>
  <c r="E2910" i="16"/>
  <c r="E2909" i="16"/>
  <c r="I2909" i="16" s="1"/>
  <c r="H2908" i="16"/>
  <c r="G2908" i="16"/>
  <c r="F2908" i="16"/>
  <c r="D2908" i="16"/>
  <c r="I2907" i="16"/>
  <c r="H2906" i="16"/>
  <c r="G2906" i="16"/>
  <c r="F2906" i="16"/>
  <c r="D2906" i="16"/>
  <c r="E2905" i="16"/>
  <c r="I2905" i="16" s="1"/>
  <c r="E2904" i="16"/>
  <c r="I2904" i="16" s="1"/>
  <c r="E2903" i="16"/>
  <c r="E2902" i="16"/>
  <c r="I2902" i="16" s="1"/>
  <c r="H2901" i="16"/>
  <c r="G2901" i="16"/>
  <c r="F2901" i="16"/>
  <c r="D2901" i="16"/>
  <c r="I2900" i="16"/>
  <c r="H2899" i="16"/>
  <c r="G2899" i="16"/>
  <c r="F2899" i="16"/>
  <c r="D2899" i="16"/>
  <c r="E2898" i="16"/>
  <c r="I2898" i="16" s="1"/>
  <c r="E2897" i="16"/>
  <c r="E2896" i="16"/>
  <c r="I2896" i="16" s="1"/>
  <c r="E2895" i="16"/>
  <c r="I2895" i="16" s="1"/>
  <c r="H2894" i="16"/>
  <c r="G2894" i="16"/>
  <c r="F2894" i="16"/>
  <c r="D2894" i="16"/>
  <c r="I2893" i="16"/>
  <c r="H2892" i="16"/>
  <c r="G2892" i="16"/>
  <c r="F2892" i="16"/>
  <c r="D2892" i="16"/>
  <c r="I2890" i="16"/>
  <c r="E2889" i="16"/>
  <c r="I2889" i="16" s="1"/>
  <c r="H2888" i="16"/>
  <c r="G2888" i="16"/>
  <c r="F2888" i="16"/>
  <c r="D2888" i="16"/>
  <c r="E2886" i="16"/>
  <c r="I2886" i="16" s="1"/>
  <c r="E2885" i="16"/>
  <c r="I2885" i="16" s="1"/>
  <c r="E2884" i="16"/>
  <c r="H2883" i="16"/>
  <c r="G2883" i="16"/>
  <c r="F2883" i="16"/>
  <c r="D2883" i="16"/>
  <c r="E2882" i="16"/>
  <c r="I2882" i="16" s="1"/>
  <c r="E2881" i="16"/>
  <c r="I2881" i="16" s="1"/>
  <c r="E2880" i="16"/>
  <c r="I2880" i="16" s="1"/>
  <c r="H2879" i="16"/>
  <c r="G2879" i="16"/>
  <c r="F2879" i="16"/>
  <c r="D2879" i="16"/>
  <c r="E2878" i="16"/>
  <c r="I2878" i="16" s="1"/>
  <c r="E2877" i="16"/>
  <c r="I2877" i="16" s="1"/>
  <c r="E2876" i="16"/>
  <c r="H2875" i="16"/>
  <c r="G2875" i="16"/>
  <c r="F2875" i="16"/>
  <c r="D2875" i="16"/>
  <c r="E2873" i="16"/>
  <c r="I2873" i="16" s="1"/>
  <c r="E2872" i="16"/>
  <c r="I2872" i="16" s="1"/>
  <c r="E2871" i="16"/>
  <c r="I2871" i="16" s="1"/>
  <c r="H2870" i="16"/>
  <c r="G2870" i="16"/>
  <c r="F2870" i="16"/>
  <c r="D2870" i="16"/>
  <c r="E2869" i="16"/>
  <c r="I2869" i="16" s="1"/>
  <c r="E2868" i="16"/>
  <c r="I2868" i="16" s="1"/>
  <c r="I2864" i="16"/>
  <c r="E2863" i="16"/>
  <c r="I2863" i="16" s="1"/>
  <c r="I2862" i="16"/>
  <c r="E2861" i="16"/>
  <c r="I2861" i="16" s="1"/>
  <c r="H2860" i="16"/>
  <c r="G2860" i="16"/>
  <c r="F2860" i="16"/>
  <c r="D2860" i="16"/>
  <c r="I2859" i="16"/>
  <c r="E2858" i="16"/>
  <c r="I2858" i="16" s="1"/>
  <c r="E2857" i="16"/>
  <c r="I2857" i="16" s="1"/>
  <c r="E2856" i="16"/>
  <c r="E2855" i="16"/>
  <c r="I2855" i="16" s="1"/>
  <c r="H2854" i="16"/>
  <c r="G2854" i="16"/>
  <c r="F2854" i="16"/>
  <c r="D2854" i="16"/>
  <c r="I2853" i="16"/>
  <c r="H2852" i="16"/>
  <c r="G2852" i="16"/>
  <c r="F2852" i="16"/>
  <c r="D2852" i="16"/>
  <c r="E2851" i="16"/>
  <c r="I2851" i="16" s="1"/>
  <c r="E2850" i="16"/>
  <c r="E2849" i="16"/>
  <c r="E2848" i="16"/>
  <c r="I2848" i="16" s="1"/>
  <c r="H2847" i="16"/>
  <c r="G2847" i="16"/>
  <c r="F2847" i="16"/>
  <c r="D2847" i="16"/>
  <c r="I2846" i="16"/>
  <c r="H2845" i="16"/>
  <c r="G2845" i="16"/>
  <c r="F2845" i="16"/>
  <c r="D2845" i="16"/>
  <c r="E2844" i="16"/>
  <c r="I2844" i="16" s="1"/>
  <c r="E2843" i="16"/>
  <c r="I2843" i="16" s="1"/>
  <c r="E2842" i="16"/>
  <c r="I2842" i="16" s="1"/>
  <c r="E2841" i="16"/>
  <c r="I2841" i="16" s="1"/>
  <c r="H2840" i="16"/>
  <c r="G2840" i="16"/>
  <c r="F2840" i="16"/>
  <c r="D2840" i="16"/>
  <c r="I2839" i="16"/>
  <c r="H2838" i="16"/>
  <c r="G2838" i="16"/>
  <c r="F2838" i="16"/>
  <c r="D2838" i="16"/>
  <c r="I2836" i="16"/>
  <c r="E2835" i="16"/>
  <c r="I2835" i="16" s="1"/>
  <c r="H2834" i="16"/>
  <c r="G2834" i="16"/>
  <c r="F2834" i="16"/>
  <c r="D2834" i="16"/>
  <c r="E2832" i="16"/>
  <c r="I2832" i="16" s="1"/>
  <c r="E2831" i="16"/>
  <c r="I2831" i="16" s="1"/>
  <c r="E2830" i="16"/>
  <c r="H2829" i="16"/>
  <c r="G2829" i="16"/>
  <c r="F2829" i="16"/>
  <c r="D2829" i="16"/>
  <c r="E2828" i="16"/>
  <c r="I2828" i="16" s="1"/>
  <c r="E2827" i="16"/>
  <c r="I2827" i="16" s="1"/>
  <c r="E2826" i="16"/>
  <c r="H2825" i="16"/>
  <c r="G2825" i="16"/>
  <c r="F2825" i="16"/>
  <c r="D2825" i="16"/>
  <c r="E2824" i="16"/>
  <c r="I2824" i="16" s="1"/>
  <c r="E2823" i="16"/>
  <c r="I2823" i="16" s="1"/>
  <c r="E2822" i="16"/>
  <c r="I2822" i="16" s="1"/>
  <c r="H2821" i="16"/>
  <c r="G2821" i="16"/>
  <c r="F2821" i="16"/>
  <c r="D2821" i="16"/>
  <c r="E2819" i="16"/>
  <c r="I2819" i="16" s="1"/>
  <c r="E2818" i="16"/>
  <c r="I2818" i="16" s="1"/>
  <c r="E2817" i="16"/>
  <c r="I2817" i="16" s="1"/>
  <c r="H2816" i="16"/>
  <c r="G2816" i="16"/>
  <c r="F2816" i="16"/>
  <c r="D2816" i="16"/>
  <c r="E2815" i="16"/>
  <c r="I2815" i="16" s="1"/>
  <c r="E2814" i="16"/>
  <c r="I2811" i="16"/>
  <c r="I2809" i="16"/>
  <c r="E2808" i="16"/>
  <c r="I2808" i="16" s="1"/>
  <c r="I2807" i="16"/>
  <c r="E2806" i="16"/>
  <c r="I2806" i="16" s="1"/>
  <c r="H2805" i="16"/>
  <c r="G2805" i="16"/>
  <c r="F2805" i="16"/>
  <c r="D2805" i="16"/>
  <c r="I2804" i="16"/>
  <c r="E2803" i="16"/>
  <c r="I2803" i="16" s="1"/>
  <c r="E2802" i="16"/>
  <c r="E2801" i="16"/>
  <c r="I2801" i="16" s="1"/>
  <c r="E2800" i="16"/>
  <c r="I2800" i="16" s="1"/>
  <c r="H2799" i="16"/>
  <c r="G2799" i="16"/>
  <c r="F2799" i="16"/>
  <c r="D2799" i="16"/>
  <c r="I2798" i="16"/>
  <c r="H2797" i="16"/>
  <c r="G2797" i="16"/>
  <c r="F2797" i="16"/>
  <c r="D2797" i="16"/>
  <c r="E2796" i="16"/>
  <c r="I2796" i="16" s="1"/>
  <c r="E2795" i="16"/>
  <c r="I2795" i="16" s="1"/>
  <c r="E2794" i="16"/>
  <c r="E2793" i="16"/>
  <c r="I2793" i="16" s="1"/>
  <c r="H2792" i="16"/>
  <c r="G2792" i="16"/>
  <c r="F2792" i="16"/>
  <c r="D2792" i="16"/>
  <c r="I2791" i="16"/>
  <c r="H2790" i="16"/>
  <c r="G2790" i="16"/>
  <c r="F2790" i="16"/>
  <c r="D2790" i="16"/>
  <c r="E2789" i="16"/>
  <c r="I2789" i="16" s="1"/>
  <c r="E2788" i="16"/>
  <c r="I2788" i="16" s="1"/>
  <c r="E2787" i="16"/>
  <c r="E2786" i="16"/>
  <c r="I2786" i="16" s="1"/>
  <c r="H2785" i="16"/>
  <c r="H2758" i="16" s="1"/>
  <c r="H2757" i="16" s="1"/>
  <c r="G2785" i="16"/>
  <c r="G2758" i="16" s="1"/>
  <c r="G2757" i="16" s="1"/>
  <c r="F2785" i="16"/>
  <c r="F2758" i="16" s="1"/>
  <c r="F2757" i="16" s="1"/>
  <c r="I2784" i="16"/>
  <c r="H2783" i="16"/>
  <c r="G2783" i="16"/>
  <c r="F2783" i="16"/>
  <c r="D2783" i="16"/>
  <c r="I2781" i="16"/>
  <c r="E2780" i="16"/>
  <c r="I2780" i="16" s="1"/>
  <c r="H2779" i="16"/>
  <c r="G2779" i="16"/>
  <c r="F2779" i="16"/>
  <c r="D2779" i="16"/>
  <c r="E2777" i="16"/>
  <c r="I2777" i="16" s="1"/>
  <c r="E2776" i="16"/>
  <c r="E2775" i="16"/>
  <c r="I2775" i="16" s="1"/>
  <c r="H2774" i="16"/>
  <c r="G2774" i="16"/>
  <c r="F2774" i="16"/>
  <c r="D2774" i="16"/>
  <c r="E2773" i="16"/>
  <c r="E2772" i="16"/>
  <c r="I2772" i="16" s="1"/>
  <c r="E2771" i="16"/>
  <c r="I2771" i="16" s="1"/>
  <c r="H2770" i="16"/>
  <c r="G2770" i="16"/>
  <c r="F2770" i="16"/>
  <c r="D2770" i="16"/>
  <c r="E2769" i="16"/>
  <c r="I2769" i="16" s="1"/>
  <c r="E2768" i="16"/>
  <c r="I2768" i="16" s="1"/>
  <c r="E2767" i="16"/>
  <c r="H2766" i="16"/>
  <c r="G2766" i="16"/>
  <c r="F2766" i="16"/>
  <c r="D2766" i="16"/>
  <c r="E2764" i="16"/>
  <c r="I2764" i="16" s="1"/>
  <c r="E2763" i="16"/>
  <c r="I2763" i="16" s="1"/>
  <c r="E2762" i="16"/>
  <c r="I2762" i="16" s="1"/>
  <c r="H2761" i="16"/>
  <c r="G2761" i="16"/>
  <c r="F2761" i="16"/>
  <c r="D2761" i="16"/>
  <c r="E2761" i="16" s="1"/>
  <c r="J2760" i="16"/>
  <c r="K2767" i="16" s="1"/>
  <c r="E2760" i="16"/>
  <c r="I2760" i="16" s="1"/>
  <c r="E2759" i="16"/>
  <c r="I2759" i="16" s="1"/>
  <c r="D2758" i="16"/>
  <c r="D2757" i="16" s="1"/>
  <c r="I2756" i="16"/>
  <c r="H2755" i="16"/>
  <c r="G2755" i="16"/>
  <c r="F2755" i="16"/>
  <c r="D2755" i="16"/>
  <c r="E2755" i="16" s="1"/>
  <c r="I2754" i="16"/>
  <c r="H2753" i="16"/>
  <c r="H2752" i="16" s="1"/>
  <c r="G2753" i="16"/>
  <c r="G2752" i="16" s="1"/>
  <c r="F2753" i="16"/>
  <c r="F2752" i="16" s="1"/>
  <c r="D2753" i="16"/>
  <c r="E2753" i="16" s="1"/>
  <c r="I2751" i="16"/>
  <c r="H2750" i="16"/>
  <c r="G2750" i="16"/>
  <c r="F2750" i="16"/>
  <c r="D2750" i="16"/>
  <c r="E2750" i="16" s="1"/>
  <c r="H2749" i="16"/>
  <c r="G2749" i="16"/>
  <c r="F2749" i="16"/>
  <c r="D2749" i="16"/>
  <c r="E2749" i="16" s="1"/>
  <c r="H2748" i="16"/>
  <c r="G2748" i="16"/>
  <c r="F2748" i="16"/>
  <c r="D2748" i="16"/>
  <c r="H2747" i="16"/>
  <c r="G2747" i="16"/>
  <c r="F2747" i="16"/>
  <c r="D2747" i="16"/>
  <c r="I2745" i="16"/>
  <c r="H2743" i="16"/>
  <c r="G2743" i="16"/>
  <c r="F2743" i="16"/>
  <c r="D2743" i="16"/>
  <c r="E2743" i="16" s="1"/>
  <c r="H2742" i="16"/>
  <c r="G2742" i="16"/>
  <c r="F2742" i="16"/>
  <c r="D2742" i="16"/>
  <c r="E2742" i="16" s="1"/>
  <c r="H2741" i="16"/>
  <c r="G2741" i="16"/>
  <c r="F2741" i="16"/>
  <c r="D2741" i="16"/>
  <c r="H2740" i="16"/>
  <c r="G2740" i="16"/>
  <c r="F2740" i="16"/>
  <c r="D2740" i="16"/>
  <c r="I2738" i="16"/>
  <c r="H2736" i="16"/>
  <c r="G2736" i="16"/>
  <c r="F2736" i="16"/>
  <c r="D2736" i="16"/>
  <c r="E2736" i="16" s="1"/>
  <c r="H2735" i="16"/>
  <c r="G2735" i="16"/>
  <c r="F2735" i="16"/>
  <c r="D2735" i="16"/>
  <c r="E2735" i="16" s="1"/>
  <c r="H2734" i="16"/>
  <c r="G2734" i="16"/>
  <c r="F2734" i="16"/>
  <c r="D2734" i="16"/>
  <c r="H2733" i="16"/>
  <c r="G2733" i="16"/>
  <c r="F2733" i="16"/>
  <c r="D2733" i="16"/>
  <c r="I2731" i="16"/>
  <c r="I2728" i="16"/>
  <c r="H2727" i="16"/>
  <c r="H2726" i="16" s="1"/>
  <c r="G2727" i="16"/>
  <c r="G2726" i="16" s="1"/>
  <c r="F2727" i="16"/>
  <c r="F2726" i="16" s="1"/>
  <c r="D2727" i="16"/>
  <c r="E2727" i="16" s="1"/>
  <c r="I2723" i="16"/>
  <c r="I2721" i="16"/>
  <c r="E2720" i="16"/>
  <c r="I2720" i="16" s="1"/>
  <c r="I2719" i="16"/>
  <c r="E2718" i="16"/>
  <c r="I2718" i="16" s="1"/>
  <c r="H2717" i="16"/>
  <c r="G2717" i="16"/>
  <c r="F2717" i="16"/>
  <c r="D2717" i="16"/>
  <c r="I2716" i="16"/>
  <c r="E2715" i="16"/>
  <c r="I2715" i="16" s="1"/>
  <c r="E2714" i="16"/>
  <c r="I2714" i="16" s="1"/>
  <c r="E2713" i="16"/>
  <c r="E2712" i="16"/>
  <c r="H2711" i="16"/>
  <c r="G2711" i="16"/>
  <c r="F2711" i="16"/>
  <c r="D2711" i="16"/>
  <c r="I2710" i="16"/>
  <c r="H2709" i="16"/>
  <c r="G2709" i="16"/>
  <c r="F2709" i="16"/>
  <c r="D2709" i="16"/>
  <c r="E2708" i="16"/>
  <c r="I2708" i="16" s="1"/>
  <c r="E2707" i="16"/>
  <c r="E2706" i="16"/>
  <c r="I2706" i="16" s="1"/>
  <c r="E2705" i="16"/>
  <c r="I2705" i="16" s="1"/>
  <c r="H2704" i="16"/>
  <c r="G2704" i="16"/>
  <c r="F2704" i="16"/>
  <c r="D2704" i="16"/>
  <c r="I2703" i="16"/>
  <c r="H2702" i="16"/>
  <c r="G2702" i="16"/>
  <c r="F2702" i="16"/>
  <c r="D2702" i="16"/>
  <c r="E2701" i="16"/>
  <c r="E2700" i="16"/>
  <c r="I2700" i="16" s="1"/>
  <c r="E2699" i="16"/>
  <c r="I2699" i="16" s="1"/>
  <c r="H2697" i="16"/>
  <c r="G2697" i="16"/>
  <c r="D2697" i="16"/>
  <c r="I2696" i="16"/>
  <c r="H2695" i="16"/>
  <c r="G2695" i="16"/>
  <c r="D2695" i="16"/>
  <c r="I2693" i="16"/>
  <c r="E2692" i="16"/>
  <c r="H2691" i="16"/>
  <c r="G2691" i="16"/>
  <c r="F2691" i="16"/>
  <c r="D2691" i="16"/>
  <c r="E2689" i="16"/>
  <c r="I2689" i="16" s="1"/>
  <c r="E2688" i="16"/>
  <c r="I2688" i="16" s="1"/>
  <c r="E2687" i="16"/>
  <c r="H2686" i="16"/>
  <c r="G2686" i="16"/>
  <c r="F2686" i="16"/>
  <c r="D2686" i="16"/>
  <c r="E2685" i="16"/>
  <c r="I2685" i="16" s="1"/>
  <c r="E2684" i="16"/>
  <c r="I2684" i="16" s="1"/>
  <c r="E2683" i="16"/>
  <c r="H2682" i="16"/>
  <c r="G2682" i="16"/>
  <c r="F2682" i="16"/>
  <c r="D2682" i="16"/>
  <c r="E2681" i="16"/>
  <c r="I2681" i="16" s="1"/>
  <c r="E2680" i="16"/>
  <c r="I2680" i="16" s="1"/>
  <c r="E2679" i="16"/>
  <c r="H2678" i="16"/>
  <c r="G2678" i="16"/>
  <c r="F2678" i="16"/>
  <c r="D2678" i="16"/>
  <c r="E2676" i="16"/>
  <c r="I2676" i="16" s="1"/>
  <c r="E2675" i="16"/>
  <c r="I2675" i="16" s="1"/>
  <c r="E2674" i="16"/>
  <c r="I2674" i="16" s="1"/>
  <c r="H2673" i="16"/>
  <c r="G2673" i="16"/>
  <c r="F2673" i="16"/>
  <c r="D2673" i="16"/>
  <c r="E2672" i="16"/>
  <c r="I2672" i="16" s="1"/>
  <c r="E2671" i="16"/>
  <c r="I2668" i="16"/>
  <c r="H2667" i="16"/>
  <c r="G2667" i="16"/>
  <c r="F2667" i="16"/>
  <c r="D2667" i="16"/>
  <c r="E2667" i="16" s="1"/>
  <c r="I2666" i="16"/>
  <c r="H2665" i="16"/>
  <c r="H2664" i="16" s="1"/>
  <c r="G2665" i="16"/>
  <c r="G2664" i="16" s="1"/>
  <c r="F2665" i="16"/>
  <c r="F2664" i="16" s="1"/>
  <c r="D2665" i="16"/>
  <c r="I2663" i="16"/>
  <c r="H2662" i="16"/>
  <c r="G2662" i="16"/>
  <c r="F2662" i="16"/>
  <c r="D2662" i="16"/>
  <c r="E2662" i="16" s="1"/>
  <c r="H2661" i="16"/>
  <c r="G2661" i="16"/>
  <c r="F2661" i="16"/>
  <c r="D2661" i="16"/>
  <c r="H2660" i="16"/>
  <c r="G2660" i="16"/>
  <c r="F2660" i="16"/>
  <c r="D2660" i="16"/>
  <c r="E2660" i="16" s="1"/>
  <c r="H2659" i="16"/>
  <c r="G2659" i="16"/>
  <c r="F2659" i="16"/>
  <c r="D2659" i="16"/>
  <c r="I2657" i="16"/>
  <c r="H2655" i="16"/>
  <c r="G2655" i="16"/>
  <c r="F2655" i="16"/>
  <c r="D2655" i="16"/>
  <c r="E2655" i="16" s="1"/>
  <c r="H2654" i="16"/>
  <c r="G2654" i="16"/>
  <c r="F2654" i="16"/>
  <c r="D2654" i="16"/>
  <c r="H2653" i="16"/>
  <c r="G2653" i="16"/>
  <c r="F2653" i="16"/>
  <c r="D2653" i="16"/>
  <c r="E2653" i="16" s="1"/>
  <c r="H2652" i="16"/>
  <c r="G2652" i="16"/>
  <c r="F2652" i="16"/>
  <c r="D2652" i="16"/>
  <c r="I2650" i="16"/>
  <c r="H2648" i="16"/>
  <c r="G2648" i="16"/>
  <c r="D2648" i="16"/>
  <c r="H2647" i="16"/>
  <c r="G2647" i="16"/>
  <c r="F2647" i="16"/>
  <c r="D2647" i="16"/>
  <c r="H2646" i="16"/>
  <c r="G2646" i="16"/>
  <c r="F2646" i="16"/>
  <c r="D2646" i="16"/>
  <c r="E2646" i="16" s="1"/>
  <c r="H2645" i="16"/>
  <c r="G2645" i="16"/>
  <c r="F2645" i="16"/>
  <c r="D2645" i="16"/>
  <c r="I2643" i="16"/>
  <c r="I2640" i="16"/>
  <c r="H2639" i="16"/>
  <c r="H2638" i="16" s="1"/>
  <c r="G2639" i="16"/>
  <c r="G2638" i="16" s="1"/>
  <c r="F2639" i="16"/>
  <c r="F2638" i="16" s="1"/>
  <c r="D2639" i="16"/>
  <c r="I2635" i="16"/>
  <c r="I2633" i="16"/>
  <c r="E2632" i="16"/>
  <c r="I2632" i="16" s="1"/>
  <c r="I2631" i="16"/>
  <c r="E2630" i="16"/>
  <c r="I2630" i="16" s="1"/>
  <c r="H2629" i="16"/>
  <c r="G2629" i="16"/>
  <c r="F2629" i="16"/>
  <c r="D2629" i="16"/>
  <c r="I2628" i="16"/>
  <c r="E2627" i="16"/>
  <c r="E2626" i="16"/>
  <c r="I2626" i="16" s="1"/>
  <c r="E2625" i="16"/>
  <c r="I2625" i="16" s="1"/>
  <c r="E2624" i="16"/>
  <c r="I2624" i="16" s="1"/>
  <c r="H2623" i="16"/>
  <c r="G2623" i="16"/>
  <c r="F2623" i="16"/>
  <c r="D2623" i="16"/>
  <c r="I2622" i="16"/>
  <c r="H2621" i="16"/>
  <c r="G2621" i="16"/>
  <c r="F2621" i="16"/>
  <c r="D2621" i="16"/>
  <c r="E2620" i="16"/>
  <c r="I2620" i="16" s="1"/>
  <c r="E2619" i="16"/>
  <c r="I2619" i="16" s="1"/>
  <c r="E2618" i="16"/>
  <c r="E2617" i="16"/>
  <c r="I2617" i="16" s="1"/>
  <c r="H2616" i="16"/>
  <c r="G2616" i="16"/>
  <c r="F2616" i="16"/>
  <c r="D2616" i="16"/>
  <c r="I2615" i="16"/>
  <c r="H2614" i="16"/>
  <c r="G2614" i="16"/>
  <c r="F2614" i="16"/>
  <c r="D2614" i="16"/>
  <c r="E2613" i="16"/>
  <c r="I2613" i="16" s="1"/>
  <c r="E2612" i="16"/>
  <c r="I2612" i="16" s="1"/>
  <c r="E2611" i="16"/>
  <c r="E2610" i="16"/>
  <c r="I2610" i="16" s="1"/>
  <c r="H2609" i="16"/>
  <c r="G2609" i="16"/>
  <c r="F2609" i="16"/>
  <c r="D2609" i="16"/>
  <c r="I2608" i="16"/>
  <c r="H2607" i="16"/>
  <c r="G2607" i="16"/>
  <c r="F2607" i="16"/>
  <c r="D2607" i="16"/>
  <c r="I2605" i="16"/>
  <c r="E2604" i="16"/>
  <c r="I2604" i="16" s="1"/>
  <c r="H2603" i="16"/>
  <c r="G2603" i="16"/>
  <c r="F2603" i="16"/>
  <c r="D2603" i="16"/>
  <c r="E2601" i="16"/>
  <c r="I2601" i="16" s="1"/>
  <c r="E2600" i="16"/>
  <c r="I2600" i="16" s="1"/>
  <c r="E2599" i="16"/>
  <c r="I2599" i="16" s="1"/>
  <c r="H2598" i="16"/>
  <c r="G2598" i="16"/>
  <c r="F2598" i="16"/>
  <c r="D2598" i="16"/>
  <c r="E2597" i="16"/>
  <c r="I2597" i="16" s="1"/>
  <c r="E2596" i="16"/>
  <c r="E2595" i="16"/>
  <c r="I2595" i="16" s="1"/>
  <c r="H2594" i="16"/>
  <c r="G2594" i="16"/>
  <c r="F2594" i="16"/>
  <c r="D2594" i="16"/>
  <c r="E2593" i="16"/>
  <c r="I2593" i="16" s="1"/>
  <c r="E2592" i="16"/>
  <c r="I2592" i="16" s="1"/>
  <c r="E2591" i="16"/>
  <c r="I2591" i="16" s="1"/>
  <c r="H2590" i="16"/>
  <c r="G2590" i="16"/>
  <c r="F2590" i="16"/>
  <c r="D2590" i="16"/>
  <c r="E2588" i="16"/>
  <c r="I2588" i="16" s="1"/>
  <c r="E2587" i="16"/>
  <c r="I2587" i="16" s="1"/>
  <c r="E2586" i="16"/>
  <c r="I2586" i="16" s="1"/>
  <c r="H2585" i="16"/>
  <c r="G2585" i="16"/>
  <c r="F2585" i="16"/>
  <c r="D2585" i="16"/>
  <c r="E2585" i="16" s="1"/>
  <c r="E2584" i="16"/>
  <c r="I2584" i="16" s="1"/>
  <c r="E2583" i="16"/>
  <c r="I2583" i="16" s="1"/>
  <c r="I2580" i="16"/>
  <c r="I2578" i="16"/>
  <c r="E2577" i="16"/>
  <c r="I2577" i="16" s="1"/>
  <c r="I2576" i="16"/>
  <c r="E2575" i="16"/>
  <c r="H2574" i="16"/>
  <c r="G2574" i="16"/>
  <c r="F2574" i="16"/>
  <c r="D2574" i="16"/>
  <c r="I2573" i="16"/>
  <c r="E2572" i="16"/>
  <c r="I2572" i="16" s="1"/>
  <c r="E2571" i="16"/>
  <c r="E2570" i="16"/>
  <c r="I2570" i="16" s="1"/>
  <c r="E2569" i="16"/>
  <c r="I2569" i="16" s="1"/>
  <c r="H2568" i="16"/>
  <c r="G2568" i="16"/>
  <c r="F2568" i="16"/>
  <c r="D2568" i="16"/>
  <c r="I2567" i="16"/>
  <c r="H2566" i="16"/>
  <c r="G2566" i="16"/>
  <c r="F2566" i="16"/>
  <c r="D2566" i="16"/>
  <c r="E2565" i="16"/>
  <c r="I2565" i="16" s="1"/>
  <c r="E2564" i="16"/>
  <c r="I2564" i="16" s="1"/>
  <c r="E2563" i="16"/>
  <c r="E2562" i="16"/>
  <c r="H2561" i="16"/>
  <c r="G2561" i="16"/>
  <c r="F2561" i="16"/>
  <c r="D2561" i="16"/>
  <c r="I2560" i="16"/>
  <c r="H2559" i="16"/>
  <c r="G2559" i="16"/>
  <c r="F2559" i="16"/>
  <c r="D2559" i="16"/>
  <c r="E2558" i="16"/>
  <c r="I2558" i="16" s="1"/>
  <c r="E2557" i="16"/>
  <c r="E2556" i="16"/>
  <c r="I2556" i="16" s="1"/>
  <c r="E2555" i="16"/>
  <c r="I2555" i="16" s="1"/>
  <c r="H2554" i="16"/>
  <c r="G2554" i="16"/>
  <c r="F2554" i="16"/>
  <c r="D2554" i="16"/>
  <c r="I2553" i="16"/>
  <c r="H2552" i="16"/>
  <c r="G2552" i="16"/>
  <c r="F2552" i="16"/>
  <c r="D2552" i="16"/>
  <c r="I2550" i="16"/>
  <c r="E2549" i="16"/>
  <c r="I2549" i="16" s="1"/>
  <c r="H2548" i="16"/>
  <c r="G2548" i="16"/>
  <c r="F2548" i="16"/>
  <c r="D2548" i="16"/>
  <c r="E2546" i="16"/>
  <c r="I2546" i="16" s="1"/>
  <c r="E2545" i="16"/>
  <c r="E2544" i="16"/>
  <c r="I2544" i="16" s="1"/>
  <c r="H2543" i="16"/>
  <c r="G2543" i="16"/>
  <c r="F2543" i="16"/>
  <c r="D2543" i="16"/>
  <c r="E2542" i="16"/>
  <c r="I2542" i="16" s="1"/>
  <c r="E2541" i="16"/>
  <c r="I2541" i="16" s="1"/>
  <c r="E2540" i="16"/>
  <c r="I2540" i="16" s="1"/>
  <c r="H2539" i="16"/>
  <c r="G2539" i="16"/>
  <c r="F2539" i="16"/>
  <c r="D2539" i="16"/>
  <c r="E2538" i="16"/>
  <c r="I2538" i="16" s="1"/>
  <c r="E2537" i="16"/>
  <c r="E2536" i="16"/>
  <c r="I2536" i="16" s="1"/>
  <c r="H2535" i="16"/>
  <c r="G2535" i="16"/>
  <c r="F2535" i="16"/>
  <c r="D2535" i="16"/>
  <c r="E2533" i="16"/>
  <c r="I2533" i="16" s="1"/>
  <c r="E2532" i="16"/>
  <c r="I2532" i="16" s="1"/>
  <c r="E2531" i="16"/>
  <c r="I2531" i="16" s="1"/>
  <c r="H2530" i="16"/>
  <c r="G2530" i="16"/>
  <c r="F2530" i="16"/>
  <c r="D2530" i="16"/>
  <c r="E2530" i="16" s="1"/>
  <c r="E2529" i="16"/>
  <c r="I2529" i="16" s="1"/>
  <c r="E2528" i="16"/>
  <c r="I2528" i="16" s="1"/>
  <c r="I2524" i="16"/>
  <c r="E2523" i="16"/>
  <c r="I2523" i="16" s="1"/>
  <c r="I2522" i="16"/>
  <c r="E2521" i="16"/>
  <c r="I2521" i="16" s="1"/>
  <c r="H2520" i="16"/>
  <c r="G2520" i="16"/>
  <c r="F2520" i="16"/>
  <c r="D2520" i="16"/>
  <c r="I2519" i="16"/>
  <c r="E2518" i="16"/>
  <c r="E2517" i="16"/>
  <c r="I2517" i="16" s="1"/>
  <c r="E2516" i="16"/>
  <c r="E2515" i="16"/>
  <c r="I2515" i="16" s="1"/>
  <c r="H2514" i="16"/>
  <c r="G2514" i="16"/>
  <c r="F2514" i="16"/>
  <c r="D2514" i="16"/>
  <c r="I2513" i="16"/>
  <c r="H2512" i="16"/>
  <c r="G2512" i="16"/>
  <c r="F2512" i="16"/>
  <c r="D2512" i="16"/>
  <c r="E2511" i="16"/>
  <c r="I2511" i="16" s="1"/>
  <c r="E2510" i="16"/>
  <c r="I2510" i="16" s="1"/>
  <c r="E2509" i="16"/>
  <c r="E2508" i="16"/>
  <c r="I2508" i="16" s="1"/>
  <c r="H2507" i="16"/>
  <c r="G2507" i="16"/>
  <c r="F2507" i="16"/>
  <c r="D2507" i="16"/>
  <c r="I2506" i="16"/>
  <c r="H2505" i="16"/>
  <c r="G2505" i="16"/>
  <c r="F2505" i="16"/>
  <c r="D2505" i="16"/>
  <c r="E2504" i="16"/>
  <c r="I2504" i="16" s="1"/>
  <c r="E2503" i="16"/>
  <c r="E2502" i="16"/>
  <c r="E2501" i="16"/>
  <c r="H2500" i="16"/>
  <c r="G2500" i="16"/>
  <c r="F2500" i="16"/>
  <c r="D2500" i="16"/>
  <c r="I2499" i="16"/>
  <c r="H2498" i="16"/>
  <c r="G2498" i="16"/>
  <c r="F2498" i="16"/>
  <c r="D2498" i="16"/>
  <c r="I2496" i="16"/>
  <c r="E2495" i="16"/>
  <c r="H2494" i="16"/>
  <c r="G2494" i="16"/>
  <c r="F2494" i="16"/>
  <c r="D2494" i="16"/>
  <c r="E2492" i="16"/>
  <c r="I2492" i="16" s="1"/>
  <c r="E2491" i="16"/>
  <c r="I2491" i="16" s="1"/>
  <c r="E2490" i="16"/>
  <c r="H2489" i="16"/>
  <c r="G2489" i="16"/>
  <c r="F2489" i="16"/>
  <c r="D2489" i="16"/>
  <c r="E2488" i="16"/>
  <c r="I2488" i="16" s="1"/>
  <c r="E2487" i="16"/>
  <c r="I2487" i="16" s="1"/>
  <c r="E2486" i="16"/>
  <c r="H2485" i="16"/>
  <c r="G2485" i="16"/>
  <c r="F2485" i="16"/>
  <c r="D2485" i="16"/>
  <c r="E2484" i="16"/>
  <c r="I2484" i="16" s="1"/>
  <c r="E2483" i="16"/>
  <c r="I2483" i="16" s="1"/>
  <c r="E2482" i="16"/>
  <c r="H2481" i="16"/>
  <c r="G2481" i="16"/>
  <c r="F2481" i="16"/>
  <c r="D2481" i="16"/>
  <c r="E2479" i="16"/>
  <c r="I2479" i="16" s="1"/>
  <c r="E2478" i="16"/>
  <c r="I2478" i="16" s="1"/>
  <c r="E2477" i="16"/>
  <c r="I2477" i="16" s="1"/>
  <c r="H2476" i="16"/>
  <c r="G2476" i="16"/>
  <c r="F2476" i="16"/>
  <c r="D2476" i="16"/>
  <c r="E2475" i="16"/>
  <c r="I2475" i="16" s="1"/>
  <c r="E2474" i="16"/>
  <c r="I2471" i="16"/>
  <c r="I2469" i="16"/>
  <c r="E2468" i="16"/>
  <c r="I2468" i="16" s="1"/>
  <c r="I2467" i="16"/>
  <c r="E2466" i="16"/>
  <c r="I2466" i="16" s="1"/>
  <c r="H2465" i="16"/>
  <c r="G2465" i="16"/>
  <c r="F2465" i="16"/>
  <c r="D2465" i="16"/>
  <c r="I2464" i="16"/>
  <c r="E2463" i="16"/>
  <c r="I2463" i="16" s="1"/>
  <c r="E2462" i="16"/>
  <c r="I2462" i="16" s="1"/>
  <c r="E2461" i="16"/>
  <c r="E2460" i="16"/>
  <c r="I2460" i="16" s="1"/>
  <c r="H2459" i="16"/>
  <c r="G2459" i="16"/>
  <c r="F2459" i="16"/>
  <c r="D2459" i="16"/>
  <c r="I2458" i="16"/>
  <c r="H2457" i="16"/>
  <c r="G2457" i="16"/>
  <c r="F2457" i="16"/>
  <c r="D2457" i="16"/>
  <c r="E2456" i="16"/>
  <c r="I2456" i="16" s="1"/>
  <c r="E2455" i="16"/>
  <c r="I2455" i="16" s="1"/>
  <c r="E2454" i="16"/>
  <c r="E2453" i="16"/>
  <c r="I2453" i="16" s="1"/>
  <c r="H2452" i="16"/>
  <c r="G2452" i="16"/>
  <c r="F2452" i="16"/>
  <c r="D2452" i="16"/>
  <c r="I2451" i="16"/>
  <c r="H2450" i="16"/>
  <c r="G2450" i="16"/>
  <c r="F2450" i="16"/>
  <c r="D2450" i="16"/>
  <c r="E2449" i="16"/>
  <c r="I2449" i="16" s="1"/>
  <c r="E2448" i="16"/>
  <c r="E2447" i="16"/>
  <c r="E2446" i="16"/>
  <c r="I2446" i="16" s="1"/>
  <c r="H2445" i="16"/>
  <c r="G2445" i="16"/>
  <c r="F2445" i="16"/>
  <c r="D2445" i="16"/>
  <c r="I2444" i="16"/>
  <c r="H2443" i="16"/>
  <c r="G2443" i="16"/>
  <c r="F2443" i="16"/>
  <c r="D2443" i="16"/>
  <c r="I2441" i="16"/>
  <c r="E2440" i="16"/>
  <c r="E2439" i="16" s="1"/>
  <c r="H2439" i="16"/>
  <c r="G2439" i="16"/>
  <c r="F2439" i="16"/>
  <c r="D2439" i="16"/>
  <c r="I2437" i="16"/>
  <c r="I2436" i="16"/>
  <c r="I2435" i="16"/>
  <c r="I2434" i="16"/>
  <c r="I2433" i="16"/>
  <c r="I2432" i="16"/>
  <c r="I2431" i="16"/>
  <c r="I2430" i="16"/>
  <c r="I2429" i="16"/>
  <c r="I2428" i="16"/>
  <c r="I2427" i="16"/>
  <c r="I2426" i="16"/>
  <c r="I2425" i="16"/>
  <c r="E2424" i="16"/>
  <c r="I2424" i="16" s="1"/>
  <c r="E2423" i="16"/>
  <c r="I2423" i="16" s="1"/>
  <c r="E2422" i="16"/>
  <c r="I2422" i="16" s="1"/>
  <c r="H2421" i="16"/>
  <c r="H2418" i="16" s="1"/>
  <c r="H2417" i="16" s="1"/>
  <c r="G2421" i="16"/>
  <c r="G2418" i="16" s="1"/>
  <c r="G2417" i="16" s="1"/>
  <c r="F2421" i="16"/>
  <c r="F2418" i="16" s="1"/>
  <c r="F2417" i="16" s="1"/>
  <c r="D2421" i="16"/>
  <c r="I2420" i="16"/>
  <c r="E2419" i="16"/>
  <c r="I2416" i="16"/>
  <c r="H2415" i="16"/>
  <c r="G2415" i="16"/>
  <c r="F2415" i="16"/>
  <c r="D2415" i="16"/>
  <c r="E2415" i="16" s="1"/>
  <c r="I2414" i="16"/>
  <c r="H2413" i="16"/>
  <c r="H2412" i="16" s="1"/>
  <c r="G2413" i="16"/>
  <c r="G2412" i="16" s="1"/>
  <c r="F2413" i="16"/>
  <c r="F2412" i="16" s="1"/>
  <c r="D2413" i="16"/>
  <c r="I2411" i="16"/>
  <c r="H2410" i="16"/>
  <c r="G2410" i="16"/>
  <c r="F2410" i="16"/>
  <c r="D2410" i="16"/>
  <c r="H2409" i="16"/>
  <c r="G2409" i="16"/>
  <c r="F2409" i="16"/>
  <c r="D2409" i="16"/>
  <c r="E2409" i="16" s="1"/>
  <c r="H2408" i="16"/>
  <c r="G2408" i="16"/>
  <c r="F2408" i="16"/>
  <c r="D2408" i="16"/>
  <c r="E2408" i="16" s="1"/>
  <c r="H2407" i="16"/>
  <c r="G2407" i="16"/>
  <c r="F2407" i="16"/>
  <c r="D2407" i="16"/>
  <c r="I2405" i="16"/>
  <c r="H2403" i="16"/>
  <c r="G2403" i="16"/>
  <c r="F2403" i="16"/>
  <c r="D2403" i="16"/>
  <c r="E2403" i="16" s="1"/>
  <c r="H2402" i="16"/>
  <c r="G2402" i="16"/>
  <c r="F2402" i="16"/>
  <c r="D2402" i="16"/>
  <c r="E2402" i="16" s="1"/>
  <c r="H2401" i="16"/>
  <c r="G2401" i="16"/>
  <c r="F2401" i="16"/>
  <c r="D2401" i="16"/>
  <c r="H2400" i="16"/>
  <c r="G2400" i="16"/>
  <c r="F2400" i="16"/>
  <c r="D2400" i="16"/>
  <c r="I2398" i="16"/>
  <c r="H2396" i="16"/>
  <c r="G2396" i="16"/>
  <c r="F2396" i="16"/>
  <c r="D2396" i="16"/>
  <c r="E2396" i="16" s="1"/>
  <c r="H2395" i="16"/>
  <c r="G2395" i="16"/>
  <c r="F2395" i="16"/>
  <c r="D2395" i="16"/>
  <c r="H2394" i="16"/>
  <c r="G2394" i="16"/>
  <c r="F2394" i="16"/>
  <c r="D2394" i="16"/>
  <c r="E2394" i="16" s="1"/>
  <c r="H2393" i="16"/>
  <c r="G2393" i="16"/>
  <c r="F2393" i="16"/>
  <c r="D2393" i="16"/>
  <c r="I2391" i="16"/>
  <c r="I2388" i="16"/>
  <c r="H2387" i="16"/>
  <c r="H2386" i="16" s="1"/>
  <c r="G2387" i="16"/>
  <c r="G2386" i="16" s="1"/>
  <c r="F2387" i="16"/>
  <c r="F2386" i="16" s="1"/>
  <c r="D2387" i="16"/>
  <c r="E2387" i="16" s="1"/>
  <c r="I2383" i="16"/>
  <c r="I2381" i="16"/>
  <c r="E2380" i="16"/>
  <c r="I2380" i="16" s="1"/>
  <c r="I2379" i="16"/>
  <c r="E2378" i="16"/>
  <c r="E2377" i="16" s="1"/>
  <c r="H2377" i="16"/>
  <c r="G2377" i="16"/>
  <c r="F2377" i="16"/>
  <c r="D2377" i="16"/>
  <c r="I2376" i="16"/>
  <c r="E2375" i="16"/>
  <c r="I2375" i="16" s="1"/>
  <c r="E2374" i="16"/>
  <c r="I2374" i="16" s="1"/>
  <c r="E2373" i="16"/>
  <c r="E2372" i="16"/>
  <c r="E2319" i="16" s="1"/>
  <c r="H2371" i="16"/>
  <c r="G2371" i="16"/>
  <c r="F2371" i="16"/>
  <c r="D2371" i="16"/>
  <c r="I2370" i="16"/>
  <c r="H2369" i="16"/>
  <c r="G2369" i="16"/>
  <c r="F2369" i="16"/>
  <c r="D2369" i="16"/>
  <c r="E2368" i="16"/>
  <c r="E2367" i="16"/>
  <c r="I2367" i="16" s="1"/>
  <c r="E2366" i="16"/>
  <c r="E2365" i="16"/>
  <c r="E2312" i="16" s="1"/>
  <c r="H2364" i="16"/>
  <c r="G2364" i="16"/>
  <c r="F2364" i="16"/>
  <c r="D2364" i="16"/>
  <c r="I2363" i="16"/>
  <c r="H2362" i="16"/>
  <c r="G2362" i="16"/>
  <c r="F2362" i="16"/>
  <c r="D2362" i="16"/>
  <c r="E2361" i="16"/>
  <c r="I2361" i="16" s="1"/>
  <c r="E2360" i="16"/>
  <c r="I2360" i="16" s="1"/>
  <c r="E2359" i="16"/>
  <c r="E2358" i="16"/>
  <c r="H2357" i="16"/>
  <c r="H2330" i="16" s="1"/>
  <c r="H2329" i="16" s="1"/>
  <c r="G2357" i="16"/>
  <c r="G2330" i="16" s="1"/>
  <c r="G2329" i="16" s="1"/>
  <c r="F2357" i="16"/>
  <c r="F2330" i="16" s="1"/>
  <c r="F2329" i="16" s="1"/>
  <c r="F2296" i="16" s="1"/>
  <c r="D2357" i="16"/>
  <c r="D2330" i="16" s="1"/>
  <c r="D2329" i="16" s="1"/>
  <c r="D2296" i="16" s="1"/>
  <c r="I2356" i="16"/>
  <c r="H2355" i="16"/>
  <c r="G2355" i="16"/>
  <c r="F2355" i="16"/>
  <c r="D2355" i="16"/>
  <c r="I2353" i="16"/>
  <c r="E2352" i="16"/>
  <c r="H2351" i="16"/>
  <c r="G2351" i="16"/>
  <c r="F2351" i="16"/>
  <c r="D2351" i="16"/>
  <c r="E2349" i="16"/>
  <c r="I2349" i="16" s="1"/>
  <c r="E2348" i="16"/>
  <c r="I2348" i="16" s="1"/>
  <c r="E2347" i="16"/>
  <c r="I2347" i="16" s="1"/>
  <c r="H2346" i="16"/>
  <c r="G2346" i="16"/>
  <c r="F2346" i="16"/>
  <c r="D2346" i="16"/>
  <c r="E2345" i="16"/>
  <c r="I2345" i="16" s="1"/>
  <c r="E2344" i="16"/>
  <c r="I2344" i="16" s="1"/>
  <c r="E2343" i="16"/>
  <c r="I2343" i="16" s="1"/>
  <c r="H2342" i="16"/>
  <c r="G2342" i="16"/>
  <c r="F2342" i="16"/>
  <c r="D2342" i="16"/>
  <c r="E2341" i="16"/>
  <c r="I2341" i="16" s="1"/>
  <c r="E2340" i="16"/>
  <c r="I2340" i="16" s="1"/>
  <c r="E2339" i="16"/>
  <c r="I2339" i="16" s="1"/>
  <c r="H2338" i="16"/>
  <c r="G2338" i="16"/>
  <c r="F2338" i="16"/>
  <c r="D2338" i="16"/>
  <c r="E2336" i="16"/>
  <c r="I2336" i="16" s="1"/>
  <c r="E2335" i="16"/>
  <c r="I2335" i="16" s="1"/>
  <c r="E2334" i="16"/>
  <c r="I2334" i="16" s="1"/>
  <c r="H2333" i="16"/>
  <c r="G2333" i="16"/>
  <c r="F2333" i="16"/>
  <c r="D2333" i="16"/>
  <c r="E2333" i="16" s="1"/>
  <c r="E2332" i="16"/>
  <c r="I2332" i="16" s="1"/>
  <c r="E2331" i="16"/>
  <c r="I2331" i="16" s="1"/>
  <c r="I2328" i="16"/>
  <c r="H2327" i="16"/>
  <c r="G2327" i="16"/>
  <c r="F2327" i="16"/>
  <c r="D2327" i="16"/>
  <c r="I2326" i="16"/>
  <c r="H2325" i="16"/>
  <c r="H2324" i="16" s="1"/>
  <c r="G2325" i="16"/>
  <c r="G2324" i="16" s="1"/>
  <c r="F2325" i="16"/>
  <c r="F2324" i="16" s="1"/>
  <c r="D2325" i="16"/>
  <c r="D2324" i="16" s="1"/>
  <c r="I2323" i="16"/>
  <c r="H2322" i="16"/>
  <c r="G2322" i="16"/>
  <c r="F2322" i="16"/>
  <c r="D2322" i="16"/>
  <c r="E2322" i="16" s="1"/>
  <c r="H2321" i="16"/>
  <c r="G2321" i="16"/>
  <c r="F2321" i="16"/>
  <c r="D2321" i="16"/>
  <c r="E2321" i="16" s="1"/>
  <c r="H2320" i="16"/>
  <c r="G2320" i="16"/>
  <c r="F2320" i="16"/>
  <c r="D2320" i="16"/>
  <c r="H2319" i="16"/>
  <c r="G2319" i="16"/>
  <c r="F2319" i="16"/>
  <c r="D2319" i="16"/>
  <c r="I2317" i="16"/>
  <c r="H2315" i="16"/>
  <c r="G2315" i="16"/>
  <c r="F2315" i="16"/>
  <c r="D2315" i="16"/>
  <c r="E2315" i="16" s="1"/>
  <c r="H2314" i="16"/>
  <c r="G2314" i="16"/>
  <c r="F2314" i="16"/>
  <c r="D2314" i="16"/>
  <c r="H2313" i="16"/>
  <c r="G2313" i="16"/>
  <c r="F2313" i="16"/>
  <c r="D2313" i="16"/>
  <c r="E2313" i="16" s="1"/>
  <c r="H2312" i="16"/>
  <c r="G2312" i="16"/>
  <c r="F2312" i="16"/>
  <c r="D2312" i="16"/>
  <c r="I2310" i="16"/>
  <c r="H2308" i="16"/>
  <c r="G2308" i="16"/>
  <c r="F2308" i="16"/>
  <c r="D2308" i="16"/>
  <c r="E2308" i="16" s="1"/>
  <c r="H2307" i="16"/>
  <c r="G2307" i="16"/>
  <c r="F2307" i="16"/>
  <c r="D2307" i="16"/>
  <c r="E2307" i="16" s="1"/>
  <c r="H2306" i="16"/>
  <c r="G2306" i="16"/>
  <c r="F2306" i="16"/>
  <c r="D2306" i="16"/>
  <c r="H2305" i="16"/>
  <c r="G2305" i="16"/>
  <c r="F2305" i="16"/>
  <c r="D2305" i="16"/>
  <c r="I2303" i="16"/>
  <c r="I2300" i="16"/>
  <c r="H2299" i="16"/>
  <c r="H2298" i="16" s="1"/>
  <c r="G2299" i="16"/>
  <c r="G2298" i="16" s="1"/>
  <c r="F2299" i="16"/>
  <c r="F2298" i="16" s="1"/>
  <c r="D2299" i="16"/>
  <c r="I2295" i="16"/>
  <c r="I2294" i="16"/>
  <c r="I2292" i="16"/>
  <c r="E2291" i="16"/>
  <c r="I2291" i="16" s="1"/>
  <c r="I2290" i="16"/>
  <c r="E2289" i="16"/>
  <c r="I2289" i="16" s="1"/>
  <c r="H2288" i="16"/>
  <c r="G2288" i="16"/>
  <c r="F2288" i="16"/>
  <c r="D2288" i="16"/>
  <c r="I2287" i="16"/>
  <c r="E2286" i="16"/>
  <c r="E2285" i="16"/>
  <c r="I2285" i="16" s="1"/>
  <c r="E2284" i="16"/>
  <c r="I2284" i="16" s="1"/>
  <c r="E2283" i="16"/>
  <c r="I2283" i="16" s="1"/>
  <c r="H2282" i="16"/>
  <c r="G2282" i="16"/>
  <c r="F2282" i="16"/>
  <c r="D2282" i="16"/>
  <c r="I2281" i="16"/>
  <c r="H2280" i="16"/>
  <c r="G2280" i="16"/>
  <c r="F2280" i="16"/>
  <c r="D2280" i="16"/>
  <c r="E2279" i="16"/>
  <c r="I2279" i="16" s="1"/>
  <c r="E2278" i="16"/>
  <c r="I2278" i="16" s="1"/>
  <c r="E2277" i="16"/>
  <c r="I2277" i="16" s="1"/>
  <c r="E2276" i="16"/>
  <c r="H2275" i="16"/>
  <c r="G2275" i="16"/>
  <c r="F2275" i="16"/>
  <c r="D2275" i="16"/>
  <c r="I2274" i="16"/>
  <c r="H2273" i="16"/>
  <c r="G2273" i="16"/>
  <c r="F2273" i="16"/>
  <c r="D2273" i="16"/>
  <c r="E2272" i="16"/>
  <c r="I2272" i="16" s="1"/>
  <c r="E2271" i="16"/>
  <c r="I2271" i="16" s="1"/>
  <c r="E2270" i="16"/>
  <c r="E2269" i="16"/>
  <c r="I2269" i="16" s="1"/>
  <c r="H2268" i="16"/>
  <c r="G2268" i="16"/>
  <c r="F2268" i="16"/>
  <c r="D2268" i="16"/>
  <c r="I2267" i="16"/>
  <c r="H2266" i="16"/>
  <c r="G2266" i="16"/>
  <c r="F2266" i="16"/>
  <c r="D2266" i="16"/>
  <c r="I2264" i="16"/>
  <c r="E2263" i="16"/>
  <c r="I2263" i="16" s="1"/>
  <c r="H2262" i="16"/>
  <c r="G2262" i="16"/>
  <c r="F2262" i="16"/>
  <c r="D2262" i="16"/>
  <c r="E2260" i="16"/>
  <c r="I2260" i="16" s="1"/>
  <c r="E2259" i="16"/>
  <c r="E2258" i="16"/>
  <c r="I2258" i="16" s="1"/>
  <c r="H2257" i="16"/>
  <c r="G2257" i="16"/>
  <c r="F2257" i="16"/>
  <c r="D2257" i="16"/>
  <c r="E2256" i="16"/>
  <c r="I2256" i="16" s="1"/>
  <c r="E2255" i="16"/>
  <c r="E2254" i="16"/>
  <c r="I2254" i="16" s="1"/>
  <c r="H2253" i="16"/>
  <c r="G2253" i="16"/>
  <c r="F2253" i="16"/>
  <c r="D2253" i="16"/>
  <c r="E2252" i="16"/>
  <c r="I2252" i="16" s="1"/>
  <c r="E2251" i="16"/>
  <c r="E2250" i="16"/>
  <c r="I2250" i="16" s="1"/>
  <c r="H2249" i="16"/>
  <c r="G2249" i="16"/>
  <c r="F2249" i="16"/>
  <c r="D2249" i="16"/>
  <c r="E2247" i="16"/>
  <c r="I2247" i="16" s="1"/>
  <c r="E2246" i="16"/>
  <c r="I2246" i="16" s="1"/>
  <c r="E2245" i="16"/>
  <c r="I2245" i="16" s="1"/>
  <c r="H2244" i="16"/>
  <c r="G2244" i="16"/>
  <c r="F2244" i="16"/>
  <c r="D2244" i="16"/>
  <c r="E2244" i="16" s="1"/>
  <c r="E2243" i="16"/>
  <c r="E2242" i="16"/>
  <c r="I2242" i="16" s="1"/>
  <c r="I2239" i="16"/>
  <c r="I2237" i="16"/>
  <c r="E2236" i="16"/>
  <c r="I2236" i="16" s="1"/>
  <c r="I2235" i="16"/>
  <c r="E2234" i="16"/>
  <c r="I2234" i="16" s="1"/>
  <c r="H2233" i="16"/>
  <c r="G2233" i="16"/>
  <c r="F2233" i="16"/>
  <c r="D2233" i="16"/>
  <c r="I2232" i="16"/>
  <c r="E2231" i="16"/>
  <c r="I2231" i="16" s="1"/>
  <c r="E2230" i="16"/>
  <c r="I2230" i="16" s="1"/>
  <c r="E2229" i="16"/>
  <c r="I2228" i="16"/>
  <c r="H2227" i="16"/>
  <c r="G2227" i="16"/>
  <c r="F2227" i="16"/>
  <c r="D2227" i="16"/>
  <c r="I2226" i="16"/>
  <c r="H2225" i="16"/>
  <c r="G2225" i="16"/>
  <c r="F2225" i="16"/>
  <c r="D2225" i="16"/>
  <c r="E2224" i="16"/>
  <c r="I2224" i="16" s="1"/>
  <c r="E2223" i="16"/>
  <c r="I2223" i="16" s="1"/>
  <c r="E2222" i="16"/>
  <c r="I2221" i="16"/>
  <c r="H2220" i="16"/>
  <c r="G2220" i="16"/>
  <c r="F2220" i="16"/>
  <c r="D2220" i="16"/>
  <c r="I2219" i="16"/>
  <c r="H2218" i="16"/>
  <c r="G2218" i="16"/>
  <c r="F2218" i="16"/>
  <c r="D2218" i="16"/>
  <c r="J2217" i="16"/>
  <c r="G2110" i="16" s="1"/>
  <c r="H2110" i="16"/>
  <c r="E2217" i="16"/>
  <c r="H2216" i="16"/>
  <c r="H2109" i="16" s="1"/>
  <c r="E2216" i="16"/>
  <c r="J2215" i="16"/>
  <c r="E2214" i="16"/>
  <c r="I2214" i="16" s="1"/>
  <c r="D2213" i="16"/>
  <c r="I2212" i="16"/>
  <c r="D2211" i="16"/>
  <c r="I2209" i="16"/>
  <c r="E2208" i="16"/>
  <c r="E2207" i="16" s="1"/>
  <c r="H2207" i="16"/>
  <c r="G2207" i="16"/>
  <c r="F2207" i="16"/>
  <c r="D2207" i="16"/>
  <c r="E2205" i="16"/>
  <c r="I2205" i="16" s="1"/>
  <c r="E2204" i="16"/>
  <c r="E2203" i="16"/>
  <c r="I2203" i="16" s="1"/>
  <c r="H2202" i="16"/>
  <c r="G2202" i="16"/>
  <c r="F2202" i="16"/>
  <c r="D2202" i="16"/>
  <c r="E2201" i="16"/>
  <c r="I2201" i="16" s="1"/>
  <c r="E2200" i="16"/>
  <c r="E2199" i="16"/>
  <c r="I2199" i="16" s="1"/>
  <c r="H2198" i="16"/>
  <c r="G2198" i="16"/>
  <c r="F2198" i="16"/>
  <c r="D2198" i="16"/>
  <c r="E2197" i="16"/>
  <c r="I2197" i="16" s="1"/>
  <c r="E2196" i="16"/>
  <c r="E2195" i="16"/>
  <c r="I2195" i="16" s="1"/>
  <c r="H2194" i="16"/>
  <c r="G2194" i="16"/>
  <c r="F2194" i="16"/>
  <c r="D2194" i="16"/>
  <c r="J2192" i="16"/>
  <c r="E2192" i="16"/>
  <c r="E2191" i="16"/>
  <c r="I2191" i="16" s="1"/>
  <c r="J2190" i="16"/>
  <c r="D2189" i="16"/>
  <c r="E2188" i="16"/>
  <c r="E2187" i="16"/>
  <c r="I2187" i="16" s="1"/>
  <c r="I2183" i="16"/>
  <c r="E2182" i="16"/>
  <c r="I2182" i="16" s="1"/>
  <c r="I2181" i="16"/>
  <c r="E2180" i="16"/>
  <c r="I2180" i="16" s="1"/>
  <c r="H2179" i="16"/>
  <c r="G2179" i="16"/>
  <c r="F2179" i="16"/>
  <c r="D2179" i="16"/>
  <c r="I2178" i="16"/>
  <c r="E2177" i="16"/>
  <c r="I2177" i="16" s="1"/>
  <c r="E2176" i="16"/>
  <c r="I2176" i="16" s="1"/>
  <c r="E2175" i="16"/>
  <c r="I2174" i="16"/>
  <c r="H2173" i="16"/>
  <c r="G2173" i="16"/>
  <c r="F2173" i="16"/>
  <c r="D2173" i="16"/>
  <c r="I2172" i="16"/>
  <c r="H2171" i="16"/>
  <c r="G2171" i="16"/>
  <c r="F2171" i="16"/>
  <c r="D2171" i="16"/>
  <c r="E2170" i="16"/>
  <c r="I2170" i="16" s="1"/>
  <c r="E2169" i="16"/>
  <c r="I2169" i="16" s="1"/>
  <c r="E2168" i="16"/>
  <c r="I2167" i="16"/>
  <c r="H2166" i="16"/>
  <c r="G2166" i="16"/>
  <c r="F2166" i="16"/>
  <c r="D2166" i="16"/>
  <c r="I2165" i="16"/>
  <c r="H2164" i="16"/>
  <c r="G2164" i="16"/>
  <c r="F2164" i="16"/>
  <c r="D2164" i="16"/>
  <c r="J2163" i="16"/>
  <c r="E2163" i="16"/>
  <c r="E2162" i="16"/>
  <c r="I2162" i="16" s="1"/>
  <c r="K2161" i="16"/>
  <c r="J2161" i="16"/>
  <c r="E2161" i="16"/>
  <c r="E2160" i="16"/>
  <c r="H2159" i="16"/>
  <c r="G2159" i="16"/>
  <c r="D2159" i="16"/>
  <c r="I2158" i="16"/>
  <c r="H2157" i="16"/>
  <c r="G2157" i="16"/>
  <c r="D2157" i="16"/>
  <c r="I2155" i="16"/>
  <c r="E2154" i="16"/>
  <c r="H2153" i="16"/>
  <c r="G2153" i="16"/>
  <c r="F2153" i="16"/>
  <c r="D2153" i="16"/>
  <c r="E2151" i="16"/>
  <c r="I2151" i="16" s="1"/>
  <c r="E2150" i="16"/>
  <c r="I2150" i="16" s="1"/>
  <c r="E2149" i="16"/>
  <c r="H2148" i="16"/>
  <c r="G2148" i="16"/>
  <c r="F2148" i="16"/>
  <c r="D2148" i="16"/>
  <c r="E2147" i="16"/>
  <c r="I2147" i="16" s="1"/>
  <c r="E2146" i="16"/>
  <c r="I2146" i="16" s="1"/>
  <c r="E2145" i="16"/>
  <c r="H2144" i="16"/>
  <c r="G2144" i="16"/>
  <c r="F2144" i="16"/>
  <c r="D2144" i="16"/>
  <c r="E2143" i="16"/>
  <c r="I2143" i="16" s="1"/>
  <c r="E2142" i="16"/>
  <c r="I2142" i="16" s="1"/>
  <c r="E2141" i="16"/>
  <c r="L2140" i="16"/>
  <c r="H2140" i="16"/>
  <c r="G2140" i="16"/>
  <c r="F2140" i="16"/>
  <c r="D2140" i="16"/>
  <c r="J2138" i="16"/>
  <c r="E2138" i="16"/>
  <c r="E2137" i="16"/>
  <c r="I2137" i="16" s="1"/>
  <c r="J2136" i="16"/>
  <c r="E2136" i="16"/>
  <c r="H2135" i="16"/>
  <c r="G2135" i="16"/>
  <c r="D2135" i="16"/>
  <c r="E2135" i="16" s="1"/>
  <c r="E2134" i="16"/>
  <c r="I2134" i="16" s="1"/>
  <c r="E2133" i="16"/>
  <c r="I2130" i="16"/>
  <c r="H2129" i="16"/>
  <c r="G2129" i="16"/>
  <c r="F2129" i="16"/>
  <c r="D2129" i="16"/>
  <c r="E2129" i="16" s="1"/>
  <c r="I2128" i="16"/>
  <c r="H2127" i="16"/>
  <c r="H2126" i="16" s="1"/>
  <c r="G2127" i="16"/>
  <c r="G2126" i="16" s="1"/>
  <c r="F2127" i="16"/>
  <c r="F2126" i="16" s="1"/>
  <c r="D2127" i="16"/>
  <c r="I2125" i="16"/>
  <c r="H2124" i="16"/>
  <c r="G2124" i="16"/>
  <c r="F2124" i="16"/>
  <c r="D2124" i="16"/>
  <c r="E2124" i="16" s="1"/>
  <c r="H2123" i="16"/>
  <c r="G2123" i="16"/>
  <c r="F2123" i="16"/>
  <c r="D2123" i="16"/>
  <c r="H2122" i="16"/>
  <c r="G2122" i="16"/>
  <c r="F2122" i="16"/>
  <c r="D2122" i="16"/>
  <c r="H2121" i="16"/>
  <c r="G2121" i="16"/>
  <c r="F2121" i="16"/>
  <c r="D2121" i="16"/>
  <c r="I2119" i="16"/>
  <c r="H2117" i="16"/>
  <c r="G2117" i="16"/>
  <c r="F2117" i="16"/>
  <c r="D2117" i="16"/>
  <c r="E2117" i="16" s="1"/>
  <c r="H2116" i="16"/>
  <c r="G2116" i="16"/>
  <c r="F2116" i="16"/>
  <c r="D2116" i="16"/>
  <c r="E2116" i="16" s="1"/>
  <c r="H2115" i="16"/>
  <c r="G2115" i="16"/>
  <c r="F2115" i="16"/>
  <c r="D2115" i="16"/>
  <c r="E2115" i="16" s="1"/>
  <c r="H2114" i="16"/>
  <c r="G2114" i="16"/>
  <c r="F2114" i="16"/>
  <c r="D2114" i="16"/>
  <c r="I2112" i="16"/>
  <c r="D2110" i="16"/>
  <c r="G2109" i="16"/>
  <c r="F2109" i="16"/>
  <c r="D2109" i="16"/>
  <c r="D2108" i="16"/>
  <c r="H2107" i="16"/>
  <c r="G2107" i="16"/>
  <c r="F2107" i="16"/>
  <c r="D2107" i="16"/>
  <c r="I2105" i="16"/>
  <c r="I2102" i="16"/>
  <c r="H2101" i="16"/>
  <c r="H2100" i="16" s="1"/>
  <c r="G2101" i="16"/>
  <c r="G2100" i="16" s="1"/>
  <c r="F2101" i="16"/>
  <c r="F2100" i="16" s="1"/>
  <c r="D2101" i="16"/>
  <c r="I2097" i="16"/>
  <c r="I2095" i="16"/>
  <c r="E2094" i="16"/>
  <c r="I2094" i="16" s="1"/>
  <c r="I2093" i="16"/>
  <c r="E2092" i="16"/>
  <c r="E2091" i="16" s="1"/>
  <c r="H2091" i="16"/>
  <c r="G2091" i="16"/>
  <c r="F2091" i="16"/>
  <c r="D2091" i="16"/>
  <c r="I2090" i="16"/>
  <c r="E2089" i="16"/>
  <c r="I2089" i="16" s="1"/>
  <c r="E2088" i="16"/>
  <c r="E2087" i="16"/>
  <c r="I2086" i="16"/>
  <c r="H2085" i="16"/>
  <c r="G2085" i="16"/>
  <c r="F2085" i="16"/>
  <c r="D2085" i="16"/>
  <c r="I2084" i="16"/>
  <c r="H2083" i="16"/>
  <c r="G2083" i="16"/>
  <c r="F2083" i="16"/>
  <c r="D2083" i="16"/>
  <c r="E2082" i="16"/>
  <c r="I2082" i="16" s="1"/>
  <c r="E2081" i="16"/>
  <c r="I2081" i="16" s="1"/>
  <c r="E2080" i="16"/>
  <c r="E2079" i="16"/>
  <c r="H2078" i="16"/>
  <c r="G2078" i="16"/>
  <c r="F2078" i="16"/>
  <c r="D2078" i="16"/>
  <c r="I2077" i="16"/>
  <c r="H2076" i="16"/>
  <c r="G2076" i="16"/>
  <c r="F2076" i="16"/>
  <c r="D2076" i="16"/>
  <c r="J2075" i="16"/>
  <c r="E2075" i="16"/>
  <c r="E2074" i="16"/>
  <c r="I2074" i="16" s="1"/>
  <c r="J2073" i="16"/>
  <c r="E2073" i="16"/>
  <c r="E2072" i="16"/>
  <c r="H2071" i="16"/>
  <c r="G2071" i="16"/>
  <c r="F2071" i="16"/>
  <c r="D2071" i="16"/>
  <c r="I2070" i="16"/>
  <c r="H2069" i="16"/>
  <c r="G2069" i="16"/>
  <c r="F2069" i="16"/>
  <c r="D2069" i="16"/>
  <c r="I2067" i="16"/>
  <c r="E2066" i="16"/>
  <c r="H2065" i="16"/>
  <c r="G2065" i="16"/>
  <c r="F2065" i="16"/>
  <c r="D2065" i="16"/>
  <c r="E2063" i="16"/>
  <c r="I2063" i="16" s="1"/>
  <c r="E2062" i="16"/>
  <c r="E2061" i="16"/>
  <c r="I2061" i="16" s="1"/>
  <c r="H2060" i="16"/>
  <c r="G2060" i="16"/>
  <c r="F2060" i="16"/>
  <c r="D2060" i="16"/>
  <c r="E2059" i="16"/>
  <c r="I2059" i="16" s="1"/>
  <c r="E2058" i="16"/>
  <c r="E2057" i="16"/>
  <c r="I2057" i="16" s="1"/>
  <c r="H2056" i="16"/>
  <c r="G2056" i="16"/>
  <c r="F2056" i="16"/>
  <c r="D2056" i="16"/>
  <c r="E2055" i="16"/>
  <c r="I2055" i="16" s="1"/>
  <c r="E2054" i="16"/>
  <c r="I2054" i="16" s="1"/>
  <c r="E2053" i="16"/>
  <c r="I2053" i="16" s="1"/>
  <c r="H2052" i="16"/>
  <c r="G2052" i="16"/>
  <c r="F2052" i="16"/>
  <c r="D2052" i="16"/>
  <c r="J2050" i="16"/>
  <c r="E2050" i="16"/>
  <c r="I2050" i="16" s="1"/>
  <c r="E2049" i="16"/>
  <c r="I2049" i="16" s="1"/>
  <c r="J2048" i="16"/>
  <c r="E2048" i="16"/>
  <c r="I2048" i="16" s="1"/>
  <c r="H2047" i="16"/>
  <c r="G2047" i="16"/>
  <c r="F2047" i="16"/>
  <c r="D2047" i="16"/>
  <c r="E2046" i="16"/>
  <c r="I2046" i="16" s="1"/>
  <c r="E2045" i="16"/>
  <c r="I2045" i="16" s="1"/>
  <c r="I2042" i="16"/>
  <c r="H2041" i="16"/>
  <c r="G2041" i="16"/>
  <c r="F2041" i="16"/>
  <c r="D2041" i="16"/>
  <c r="E2041" i="16" s="1"/>
  <c r="I2040" i="16"/>
  <c r="H2039" i="16"/>
  <c r="H2038" i="16" s="1"/>
  <c r="G2039" i="16"/>
  <c r="G2038" i="16" s="1"/>
  <c r="F2039" i="16"/>
  <c r="F2038" i="16" s="1"/>
  <c r="D2039" i="16"/>
  <c r="I2037" i="16"/>
  <c r="H2036" i="16"/>
  <c r="G2036" i="16"/>
  <c r="F2036" i="16"/>
  <c r="D2036" i="16"/>
  <c r="E2036" i="16" s="1"/>
  <c r="H2035" i="16"/>
  <c r="G2035" i="16"/>
  <c r="F2035" i="16"/>
  <c r="D2035" i="16"/>
  <c r="E2035" i="16" s="1"/>
  <c r="H2034" i="16"/>
  <c r="G2034" i="16"/>
  <c r="F2034" i="16"/>
  <c r="D2034" i="16"/>
  <c r="H2033" i="16"/>
  <c r="G2033" i="16"/>
  <c r="F2033" i="16"/>
  <c r="E2033" i="16"/>
  <c r="D2033" i="16"/>
  <c r="I2031" i="16"/>
  <c r="H2029" i="16"/>
  <c r="G2029" i="16"/>
  <c r="F2029" i="16"/>
  <c r="D2029" i="16"/>
  <c r="H2028" i="16"/>
  <c r="G2028" i="16"/>
  <c r="F2028" i="16"/>
  <c r="D2028" i="16"/>
  <c r="E2028" i="16" s="1"/>
  <c r="H2027" i="16"/>
  <c r="G2027" i="16"/>
  <c r="F2027" i="16"/>
  <c r="D2027" i="16"/>
  <c r="E2027" i="16" s="1"/>
  <c r="H2026" i="16"/>
  <c r="G2026" i="16"/>
  <c r="F2026" i="16"/>
  <c r="D2026" i="16"/>
  <c r="I2024" i="16"/>
  <c r="H2022" i="16"/>
  <c r="G2022" i="16"/>
  <c r="F2022" i="16"/>
  <c r="D2022" i="16"/>
  <c r="H2021" i="16"/>
  <c r="G2021" i="16"/>
  <c r="F2021" i="16"/>
  <c r="D2021" i="16"/>
  <c r="H2020" i="16"/>
  <c r="G2020" i="16"/>
  <c r="F2020" i="16"/>
  <c r="D2020" i="16"/>
  <c r="D2016" i="16" s="1"/>
  <c r="H2019" i="16"/>
  <c r="G2019" i="16"/>
  <c r="F2019" i="16"/>
  <c r="D2019" i="16"/>
  <c r="I2017" i="16"/>
  <c r="I2014" i="16"/>
  <c r="H2013" i="16"/>
  <c r="G2013" i="16"/>
  <c r="G2012" i="16" s="1"/>
  <c r="F2013" i="16"/>
  <c r="F2012" i="16" s="1"/>
  <c r="D2013" i="16"/>
  <c r="E2013" i="16" s="1"/>
  <c r="E2012" i="16" s="1"/>
  <c r="I2009" i="16"/>
  <c r="I2007" i="16"/>
  <c r="E2006" i="16"/>
  <c r="I2006" i="16" s="1"/>
  <c r="I2005" i="16"/>
  <c r="E2004" i="16"/>
  <c r="E2003" i="16" s="1"/>
  <c r="H2003" i="16"/>
  <c r="G2003" i="16"/>
  <c r="F2003" i="16"/>
  <c r="D2003" i="16"/>
  <c r="I2002" i="16"/>
  <c r="E2001" i="16"/>
  <c r="I2001" i="16" s="1"/>
  <c r="E2000" i="16"/>
  <c r="E1999" i="16"/>
  <c r="I1998" i="16"/>
  <c r="H1997" i="16"/>
  <c r="G1997" i="16"/>
  <c r="F1997" i="16"/>
  <c r="D1997" i="16"/>
  <c r="I1996" i="16"/>
  <c r="H1995" i="16"/>
  <c r="G1995" i="16"/>
  <c r="F1995" i="16"/>
  <c r="D1995" i="16"/>
  <c r="E1994" i="16"/>
  <c r="I1994" i="16" s="1"/>
  <c r="E1993" i="16"/>
  <c r="I1993" i="16" s="1"/>
  <c r="E1992" i="16"/>
  <c r="E1991" i="16"/>
  <c r="H1990" i="16"/>
  <c r="G1990" i="16"/>
  <c r="F1990" i="16"/>
  <c r="D1990" i="16"/>
  <c r="I1989" i="16"/>
  <c r="H1988" i="16"/>
  <c r="G1988" i="16"/>
  <c r="F1988" i="16"/>
  <c r="D1988" i="16"/>
  <c r="J1987" i="16"/>
  <c r="H1934" i="16"/>
  <c r="F1934" i="16"/>
  <c r="E1986" i="16"/>
  <c r="I1986" i="16" s="1"/>
  <c r="J1985" i="16"/>
  <c r="E1985" i="16"/>
  <c r="E1932" i="16" s="1"/>
  <c r="D1983" i="16"/>
  <c r="I1982" i="16"/>
  <c r="D1981" i="16"/>
  <c r="I1979" i="16"/>
  <c r="E1978" i="16"/>
  <c r="I1978" i="16" s="1"/>
  <c r="H1977" i="16"/>
  <c r="G1977" i="16"/>
  <c r="F1977" i="16"/>
  <c r="D1977" i="16"/>
  <c r="E1975" i="16"/>
  <c r="I1975" i="16" s="1"/>
  <c r="E1974" i="16"/>
  <c r="I1974" i="16" s="1"/>
  <c r="E1973" i="16"/>
  <c r="H1972" i="16"/>
  <c r="G1972" i="16"/>
  <c r="F1972" i="16"/>
  <c r="D1972" i="16"/>
  <c r="E1971" i="16"/>
  <c r="I1971" i="16" s="1"/>
  <c r="E1970" i="16"/>
  <c r="I1970" i="16" s="1"/>
  <c r="E1969" i="16"/>
  <c r="I1969" i="16" s="1"/>
  <c r="H1968" i="16"/>
  <c r="G1968" i="16"/>
  <c r="F1968" i="16"/>
  <c r="D1968" i="16"/>
  <c r="E1967" i="16"/>
  <c r="I1967" i="16" s="1"/>
  <c r="E1966" i="16"/>
  <c r="I1966" i="16" s="1"/>
  <c r="E1965" i="16"/>
  <c r="H1964" i="16"/>
  <c r="G1964" i="16"/>
  <c r="F1964" i="16"/>
  <c r="D1964" i="16"/>
  <c r="J1962" i="16"/>
  <c r="E1961" i="16"/>
  <c r="I1961" i="16" s="1"/>
  <c r="J1960" i="16"/>
  <c r="F1959" i="16"/>
  <c r="D1959" i="16"/>
  <c r="E1958" i="16"/>
  <c r="I1958" i="16" s="1"/>
  <c r="E1957" i="16"/>
  <c r="I1957" i="16" s="1"/>
  <c r="I1954" i="16"/>
  <c r="H1953" i="16"/>
  <c r="G1953" i="16"/>
  <c r="F1953" i="16"/>
  <c r="D1953" i="16"/>
  <c r="E1953" i="16" s="1"/>
  <c r="I1952" i="16"/>
  <c r="H1951" i="16"/>
  <c r="H1950" i="16" s="1"/>
  <c r="G1951" i="16"/>
  <c r="F1951" i="16"/>
  <c r="D1951" i="16"/>
  <c r="D1950" i="16" s="1"/>
  <c r="I1949" i="16"/>
  <c r="H1948" i="16"/>
  <c r="G1948" i="16"/>
  <c r="F1948" i="16"/>
  <c r="D1948" i="16"/>
  <c r="E1948" i="16" s="1"/>
  <c r="H1947" i="16"/>
  <c r="G1947" i="16"/>
  <c r="F1947" i="16"/>
  <c r="D1947" i="16"/>
  <c r="E1947" i="16" s="1"/>
  <c r="H1946" i="16"/>
  <c r="G1946" i="16"/>
  <c r="F1946" i="16"/>
  <c r="D1946" i="16"/>
  <c r="H1945" i="16"/>
  <c r="G1945" i="16"/>
  <c r="F1945" i="16"/>
  <c r="E1945" i="16"/>
  <c r="D1945" i="16"/>
  <c r="I1943" i="16"/>
  <c r="H1941" i="16"/>
  <c r="G1941" i="16"/>
  <c r="F1941" i="16"/>
  <c r="D1941" i="16"/>
  <c r="H1940" i="16"/>
  <c r="G1940" i="16"/>
  <c r="F1940" i="16"/>
  <c r="D1940" i="16"/>
  <c r="H1939" i="16"/>
  <c r="G1939" i="16"/>
  <c r="F1939" i="16"/>
  <c r="D1939" i="16"/>
  <c r="E1939" i="16" s="1"/>
  <c r="H1938" i="16"/>
  <c r="G1938" i="16"/>
  <c r="F1938" i="16"/>
  <c r="D1938" i="16"/>
  <c r="I1936" i="16"/>
  <c r="D1934" i="16"/>
  <c r="H1933" i="16"/>
  <c r="G1933" i="16"/>
  <c r="F1933" i="16"/>
  <c r="D1933" i="16"/>
  <c r="D1932" i="16"/>
  <c r="H1931" i="16"/>
  <c r="G1931" i="16"/>
  <c r="F1931" i="16"/>
  <c r="D1931" i="16"/>
  <c r="I1929" i="16"/>
  <c r="I1926" i="16"/>
  <c r="H1925" i="16"/>
  <c r="H1924" i="16" s="1"/>
  <c r="G1925" i="16"/>
  <c r="G1924" i="16" s="1"/>
  <c r="F1925" i="16"/>
  <c r="F1924" i="16" s="1"/>
  <c r="D1925" i="16"/>
  <c r="E1925" i="16" s="1"/>
  <c r="I1921" i="16"/>
  <c r="I1920" i="16"/>
  <c r="I1918" i="16"/>
  <c r="I1916" i="16"/>
  <c r="I1913" i="16"/>
  <c r="I1907" i="16"/>
  <c r="I1900" i="16"/>
  <c r="I1893" i="16"/>
  <c r="I1890" i="16"/>
  <c r="I1886" i="16"/>
  <c r="H1885" i="16"/>
  <c r="G1885" i="16"/>
  <c r="F1885" i="16"/>
  <c r="D1885" i="16"/>
  <c r="E1885" i="16" s="1"/>
  <c r="H1884" i="16"/>
  <c r="G1884" i="16"/>
  <c r="F1884" i="16"/>
  <c r="D1884" i="16"/>
  <c r="E1884" i="16" s="1"/>
  <c r="H1883" i="16"/>
  <c r="G1883" i="16"/>
  <c r="F1883" i="16"/>
  <c r="D1883" i="16"/>
  <c r="E1883" i="16" s="1"/>
  <c r="H1881" i="16"/>
  <c r="G1881" i="16"/>
  <c r="F1881" i="16"/>
  <c r="D1881" i="16"/>
  <c r="E1881" i="16" s="1"/>
  <c r="H1880" i="16"/>
  <c r="G1880" i="16"/>
  <c r="F1880" i="16"/>
  <c r="D1880" i="16"/>
  <c r="E1880" i="16" s="1"/>
  <c r="H1879" i="16"/>
  <c r="G1879" i="16"/>
  <c r="F1879" i="16"/>
  <c r="D1879" i="16"/>
  <c r="E1879" i="16" s="1"/>
  <c r="H1877" i="16"/>
  <c r="G1877" i="16"/>
  <c r="F1877" i="16"/>
  <c r="D1877" i="16"/>
  <c r="E1877" i="16" s="1"/>
  <c r="H1876" i="16"/>
  <c r="G1876" i="16"/>
  <c r="F1876" i="16"/>
  <c r="D1876" i="16"/>
  <c r="E1876" i="16" s="1"/>
  <c r="H1875" i="16"/>
  <c r="G1875" i="16"/>
  <c r="F1875" i="16"/>
  <c r="D1875" i="16"/>
  <c r="E1875" i="16" s="1"/>
  <c r="D1872" i="16"/>
  <c r="H1871" i="16"/>
  <c r="G1871" i="16"/>
  <c r="F1871" i="16"/>
  <c r="D1871" i="16"/>
  <c r="E1871" i="16" s="1"/>
  <c r="D1870" i="16"/>
  <c r="H1868" i="16"/>
  <c r="G1868" i="16"/>
  <c r="F1868" i="16"/>
  <c r="D1868" i="16"/>
  <c r="E1868" i="16" s="1"/>
  <c r="H1867" i="16"/>
  <c r="G1867" i="16"/>
  <c r="F1867" i="16"/>
  <c r="D1867" i="16"/>
  <c r="E1867" i="16" s="1"/>
  <c r="I1865" i="16"/>
  <c r="I937" i="16"/>
  <c r="E936" i="16"/>
  <c r="I936" i="16" s="1"/>
  <c r="I935" i="16"/>
  <c r="E934" i="16"/>
  <c r="E933" i="16"/>
  <c r="I933" i="16" s="1"/>
  <c r="E932" i="16"/>
  <c r="E931" i="16"/>
  <c r="I931" i="16" s="1"/>
  <c r="H930" i="16"/>
  <c r="G930" i="16"/>
  <c r="F930" i="16"/>
  <c r="D930" i="16"/>
  <c r="I929" i="16"/>
  <c r="H928" i="16"/>
  <c r="G928" i="16"/>
  <c r="F928" i="16"/>
  <c r="D928" i="16"/>
  <c r="E927" i="16"/>
  <c r="I927" i="16" s="1"/>
  <c r="E926" i="16"/>
  <c r="I926" i="16" s="1"/>
  <c r="E925" i="16"/>
  <c r="E924" i="16"/>
  <c r="I924" i="16" s="1"/>
  <c r="H923" i="16"/>
  <c r="G923" i="16"/>
  <c r="F923" i="16"/>
  <c r="D923" i="16"/>
  <c r="I922" i="16"/>
  <c r="H921" i="16"/>
  <c r="G921" i="16"/>
  <c r="F921" i="16"/>
  <c r="D921" i="16"/>
  <c r="E920" i="16"/>
  <c r="I920" i="16" s="1"/>
  <c r="E919" i="16"/>
  <c r="I919" i="16" s="1"/>
  <c r="E918" i="16"/>
  <c r="H916" i="16"/>
  <c r="D916" i="16"/>
  <c r="I915" i="16"/>
  <c r="H914" i="16"/>
  <c r="F914" i="16"/>
  <c r="D914" i="16"/>
  <c r="I912" i="16"/>
  <c r="E911" i="16"/>
  <c r="H910" i="16"/>
  <c r="F910" i="16"/>
  <c r="D910" i="16"/>
  <c r="E908" i="16"/>
  <c r="I908" i="16" s="1"/>
  <c r="E907" i="16"/>
  <c r="I907" i="16" s="1"/>
  <c r="E906" i="16"/>
  <c r="H905" i="16"/>
  <c r="F905" i="16"/>
  <c r="D905" i="16"/>
  <c r="E904" i="16"/>
  <c r="I904" i="16" s="1"/>
  <c r="E903" i="16"/>
  <c r="I903" i="16" s="1"/>
  <c r="E902" i="16"/>
  <c r="H901" i="16"/>
  <c r="F901" i="16"/>
  <c r="D901" i="16"/>
  <c r="E900" i="16"/>
  <c r="I900" i="16" s="1"/>
  <c r="E899" i="16"/>
  <c r="I899" i="16" s="1"/>
  <c r="E898" i="16"/>
  <c r="H897" i="16"/>
  <c r="F897" i="16"/>
  <c r="D897" i="16"/>
  <c r="E895" i="16"/>
  <c r="I895" i="16" s="1"/>
  <c r="E894" i="16"/>
  <c r="I894" i="16" s="1"/>
  <c r="E893" i="16"/>
  <c r="I890" i="16"/>
  <c r="I888" i="16"/>
  <c r="E887" i="16"/>
  <c r="I887" i="16" s="1"/>
  <c r="I886" i="16"/>
  <c r="E885" i="16"/>
  <c r="I885" i="16" s="1"/>
  <c r="E884" i="16"/>
  <c r="I884" i="16" s="1"/>
  <c r="E883" i="16"/>
  <c r="E882" i="16"/>
  <c r="I882" i="16" s="1"/>
  <c r="H881" i="16"/>
  <c r="G881" i="16"/>
  <c r="F881" i="16"/>
  <c r="D881" i="16"/>
  <c r="I880" i="16"/>
  <c r="H879" i="16"/>
  <c r="G879" i="16"/>
  <c r="F879" i="16"/>
  <c r="D879" i="16"/>
  <c r="E878" i="16"/>
  <c r="I878" i="16" s="1"/>
  <c r="E877" i="16"/>
  <c r="I877" i="16" s="1"/>
  <c r="E876" i="16"/>
  <c r="E875" i="16"/>
  <c r="I875" i="16" s="1"/>
  <c r="H874" i="16"/>
  <c r="G874" i="16"/>
  <c r="F874" i="16"/>
  <c r="D874" i="16"/>
  <c r="I873" i="16"/>
  <c r="H872" i="16"/>
  <c r="G872" i="16"/>
  <c r="F872" i="16"/>
  <c r="D872" i="16"/>
  <c r="E871" i="16"/>
  <c r="I871" i="16" s="1"/>
  <c r="E870" i="16"/>
  <c r="E869" i="16"/>
  <c r="E868" i="16"/>
  <c r="I868" i="16" s="1"/>
  <c r="H867" i="16"/>
  <c r="G867" i="16"/>
  <c r="F867" i="16"/>
  <c r="D867" i="16"/>
  <c r="I866" i="16"/>
  <c r="H865" i="16"/>
  <c r="G865" i="16"/>
  <c r="F865" i="16"/>
  <c r="D865" i="16"/>
  <c r="I863" i="16"/>
  <c r="E862" i="16"/>
  <c r="I862" i="16" s="1"/>
  <c r="H861" i="16"/>
  <c r="G861" i="16"/>
  <c r="F861" i="16"/>
  <c r="D861" i="16"/>
  <c r="E859" i="16"/>
  <c r="I859" i="16" s="1"/>
  <c r="E858" i="16"/>
  <c r="E857" i="16"/>
  <c r="I857" i="16" s="1"/>
  <c r="H856" i="16"/>
  <c r="G856" i="16"/>
  <c r="F856" i="16"/>
  <c r="D856" i="16"/>
  <c r="E855" i="16"/>
  <c r="I855" i="16" s="1"/>
  <c r="E854" i="16"/>
  <c r="E853" i="16"/>
  <c r="I853" i="16" s="1"/>
  <c r="H852" i="16"/>
  <c r="G852" i="16"/>
  <c r="F852" i="16"/>
  <c r="D852" i="16"/>
  <c r="E851" i="16"/>
  <c r="I851" i="16" s="1"/>
  <c r="E850" i="16"/>
  <c r="I850" i="16" s="1"/>
  <c r="E849" i="16"/>
  <c r="I849" i="16" s="1"/>
  <c r="H848" i="16"/>
  <c r="G848" i="16"/>
  <c r="F848" i="16"/>
  <c r="D848" i="16"/>
  <c r="E846" i="16"/>
  <c r="I846" i="16" s="1"/>
  <c r="E845" i="16"/>
  <c r="I845" i="16" s="1"/>
  <c r="E844" i="16"/>
  <c r="I844" i="16" s="1"/>
  <c r="I840" i="16"/>
  <c r="E839" i="16"/>
  <c r="I839" i="16" s="1"/>
  <c r="I838" i="16"/>
  <c r="E837" i="16"/>
  <c r="I837" i="16" s="1"/>
  <c r="E836" i="16"/>
  <c r="E835" i="16"/>
  <c r="E834" i="16"/>
  <c r="I834" i="16" s="1"/>
  <c r="H833" i="16"/>
  <c r="G833" i="16"/>
  <c r="F833" i="16"/>
  <c r="D833" i="16"/>
  <c r="I832" i="16"/>
  <c r="H831" i="16"/>
  <c r="G831" i="16"/>
  <c r="F831" i="16"/>
  <c r="D831" i="16"/>
  <c r="E830" i="16"/>
  <c r="I830" i="16" s="1"/>
  <c r="E829" i="16"/>
  <c r="I829" i="16" s="1"/>
  <c r="E828" i="16"/>
  <c r="E827" i="16"/>
  <c r="H826" i="16"/>
  <c r="G826" i="16"/>
  <c r="F826" i="16"/>
  <c r="D826" i="16"/>
  <c r="I825" i="16"/>
  <c r="H824" i="16"/>
  <c r="G824" i="16"/>
  <c r="F824" i="16"/>
  <c r="D824" i="16"/>
  <c r="E823" i="16"/>
  <c r="E822" i="16"/>
  <c r="E821" i="16"/>
  <c r="I821" i="16" s="1"/>
  <c r="E820" i="16"/>
  <c r="H819" i="16"/>
  <c r="G819" i="16"/>
  <c r="F819" i="16"/>
  <c r="D819" i="16"/>
  <c r="I818" i="16"/>
  <c r="H817" i="16"/>
  <c r="G817" i="16"/>
  <c r="F817" i="16"/>
  <c r="D817" i="16"/>
  <c r="I815" i="16"/>
  <c r="E814" i="16"/>
  <c r="I814" i="16" s="1"/>
  <c r="H813" i="16"/>
  <c r="G813" i="16"/>
  <c r="F813" i="16"/>
  <c r="D813" i="16"/>
  <c r="E811" i="16"/>
  <c r="I811" i="16" s="1"/>
  <c r="E810" i="16"/>
  <c r="E809" i="16"/>
  <c r="I809" i="16" s="1"/>
  <c r="H808" i="16"/>
  <c r="G808" i="16"/>
  <c r="F808" i="16"/>
  <c r="D808" i="16"/>
  <c r="E807" i="16"/>
  <c r="I807" i="16" s="1"/>
  <c r="E806" i="16"/>
  <c r="E805" i="16"/>
  <c r="I805" i="16" s="1"/>
  <c r="H804" i="16"/>
  <c r="G804" i="16"/>
  <c r="F804" i="16"/>
  <c r="D804" i="16"/>
  <c r="E803" i="16"/>
  <c r="I803" i="16" s="1"/>
  <c r="E802" i="16"/>
  <c r="E801" i="16"/>
  <c r="I801" i="16" s="1"/>
  <c r="H800" i="16"/>
  <c r="G800" i="16"/>
  <c r="F800" i="16"/>
  <c r="D800" i="16"/>
  <c r="E798" i="16"/>
  <c r="I798" i="16" s="1"/>
  <c r="E797" i="16"/>
  <c r="I797" i="16" s="1"/>
  <c r="E796" i="16"/>
  <c r="I793" i="16"/>
  <c r="I791" i="16"/>
  <c r="E790" i="16"/>
  <c r="I790" i="16" s="1"/>
  <c r="I789" i="16"/>
  <c r="E788" i="16"/>
  <c r="I788" i="16" s="1"/>
  <c r="E787" i="16"/>
  <c r="I787" i="16" s="1"/>
  <c r="E786" i="16"/>
  <c r="E785" i="16"/>
  <c r="I785" i="16" s="1"/>
  <c r="H784" i="16"/>
  <c r="G784" i="16"/>
  <c r="F784" i="16"/>
  <c r="D784" i="16"/>
  <c r="I783" i="16"/>
  <c r="H782" i="16"/>
  <c r="G782" i="16"/>
  <c r="F782" i="16"/>
  <c r="D782" i="16"/>
  <c r="E781" i="16"/>
  <c r="I781" i="16" s="1"/>
  <c r="E780" i="16"/>
  <c r="I780" i="16" s="1"/>
  <c r="E779" i="16"/>
  <c r="E778" i="16"/>
  <c r="I778" i="16" s="1"/>
  <c r="H777" i="16"/>
  <c r="G777" i="16"/>
  <c r="F777" i="16"/>
  <c r="D777" i="16"/>
  <c r="I776" i="16"/>
  <c r="H775" i="16"/>
  <c r="G775" i="16"/>
  <c r="F775" i="16"/>
  <c r="D775" i="16"/>
  <c r="E774" i="16"/>
  <c r="I774" i="16" s="1"/>
  <c r="E773" i="16"/>
  <c r="I773" i="16" s="1"/>
  <c r="E772" i="16"/>
  <c r="E771" i="16"/>
  <c r="I771" i="16" s="1"/>
  <c r="H770" i="16"/>
  <c r="G770" i="16"/>
  <c r="F770" i="16"/>
  <c r="D770" i="16"/>
  <c r="I769" i="16"/>
  <c r="H768" i="16"/>
  <c r="G768" i="16"/>
  <c r="F768" i="16"/>
  <c r="D768" i="16"/>
  <c r="I766" i="16"/>
  <c r="E765" i="16"/>
  <c r="H764" i="16"/>
  <c r="G764" i="16"/>
  <c r="F764" i="16"/>
  <c r="D764" i="16"/>
  <c r="E762" i="16"/>
  <c r="I762" i="16" s="1"/>
  <c r="E761" i="16"/>
  <c r="I761" i="16" s="1"/>
  <c r="E760" i="16"/>
  <c r="H759" i="16"/>
  <c r="G759" i="16"/>
  <c r="F759" i="16"/>
  <c r="D759" i="16"/>
  <c r="E758" i="16"/>
  <c r="I758" i="16" s="1"/>
  <c r="E757" i="16"/>
  <c r="I757" i="16" s="1"/>
  <c r="E756" i="16"/>
  <c r="H755" i="16"/>
  <c r="G755" i="16"/>
  <c r="F755" i="16"/>
  <c r="D755" i="16"/>
  <c r="E754" i="16"/>
  <c r="I754" i="16" s="1"/>
  <c r="E753" i="16"/>
  <c r="E752" i="16"/>
  <c r="I752" i="16" s="1"/>
  <c r="H751" i="16"/>
  <c r="G751" i="16"/>
  <c r="F751" i="16"/>
  <c r="D751" i="16"/>
  <c r="E749" i="16"/>
  <c r="I749" i="16" s="1"/>
  <c r="J748" i="16"/>
  <c r="K752" i="16" s="1"/>
  <c r="E748" i="16"/>
  <c r="I748" i="16" s="1"/>
  <c r="E747" i="16"/>
  <c r="I747" i="16" s="1"/>
  <c r="I744" i="16"/>
  <c r="H743" i="16"/>
  <c r="G743" i="16"/>
  <c r="F743" i="16"/>
  <c r="D743" i="16"/>
  <c r="E743" i="16" s="1"/>
  <c r="I742" i="16"/>
  <c r="H741" i="16"/>
  <c r="G741" i="16"/>
  <c r="F741" i="16"/>
  <c r="D741" i="16"/>
  <c r="E741" i="16" s="1"/>
  <c r="H740" i="16"/>
  <c r="G740" i="16"/>
  <c r="F740" i="16"/>
  <c r="D740" i="16"/>
  <c r="E740" i="16" s="1"/>
  <c r="H739" i="16"/>
  <c r="G739" i="16"/>
  <c r="F739" i="16"/>
  <c r="D739" i="16"/>
  <c r="E739" i="16" s="1"/>
  <c r="H738" i="16"/>
  <c r="G738" i="16"/>
  <c r="F738" i="16"/>
  <c r="D738" i="16"/>
  <c r="I736" i="16"/>
  <c r="H734" i="16"/>
  <c r="G734" i="16"/>
  <c r="F734" i="16"/>
  <c r="D734" i="16"/>
  <c r="E734" i="16" s="1"/>
  <c r="H733" i="16"/>
  <c r="G733" i="16"/>
  <c r="F733" i="16"/>
  <c r="D733" i="16"/>
  <c r="E733" i="16" s="1"/>
  <c r="H732" i="16"/>
  <c r="G732" i="16"/>
  <c r="F732" i="16"/>
  <c r="D732" i="16"/>
  <c r="H731" i="16"/>
  <c r="G731" i="16"/>
  <c r="F731" i="16"/>
  <c r="D731" i="16"/>
  <c r="I729" i="16"/>
  <c r="H727" i="16"/>
  <c r="G727" i="16"/>
  <c r="F727" i="16"/>
  <c r="D727" i="16"/>
  <c r="E727" i="16" s="1"/>
  <c r="H726" i="16"/>
  <c r="G726" i="16"/>
  <c r="F726" i="16"/>
  <c r="D726" i="16"/>
  <c r="E726" i="16" s="1"/>
  <c r="H725" i="16"/>
  <c r="G725" i="16"/>
  <c r="F725" i="16"/>
  <c r="D725" i="16"/>
  <c r="H724" i="16"/>
  <c r="D724" i="16"/>
  <c r="I722" i="16"/>
  <c r="I719" i="16"/>
  <c r="H718" i="16"/>
  <c r="H717" i="16" s="1"/>
  <c r="G718" i="16"/>
  <c r="G717" i="16" s="1"/>
  <c r="F718" i="16"/>
  <c r="F717" i="16" s="1"/>
  <c r="D718" i="16"/>
  <c r="D717" i="16" s="1"/>
  <c r="I714" i="16"/>
  <c r="I712" i="16"/>
  <c r="E711" i="16"/>
  <c r="I711" i="16" s="1"/>
  <c r="I710" i="16"/>
  <c r="E709" i="16"/>
  <c r="E708" i="16"/>
  <c r="I708" i="16" s="1"/>
  <c r="E707" i="16"/>
  <c r="E706" i="16"/>
  <c r="H705" i="16"/>
  <c r="G705" i="16"/>
  <c r="F705" i="16"/>
  <c r="D705" i="16"/>
  <c r="I704" i="16"/>
  <c r="H703" i="16"/>
  <c r="G703" i="16"/>
  <c r="F703" i="16"/>
  <c r="D703" i="16"/>
  <c r="E702" i="16"/>
  <c r="I702" i="16" s="1"/>
  <c r="E701" i="16"/>
  <c r="E700" i="16"/>
  <c r="I700" i="16" s="1"/>
  <c r="E699" i="16"/>
  <c r="I699" i="16" s="1"/>
  <c r="H698" i="16"/>
  <c r="G698" i="16"/>
  <c r="F698" i="16"/>
  <c r="D698" i="16"/>
  <c r="I697" i="16"/>
  <c r="H696" i="16"/>
  <c r="G696" i="16"/>
  <c r="F696" i="16"/>
  <c r="D696" i="16"/>
  <c r="E695" i="16"/>
  <c r="I695" i="16" s="1"/>
  <c r="E694" i="16"/>
  <c r="I694" i="16" s="1"/>
  <c r="E693" i="16"/>
  <c r="E692" i="16"/>
  <c r="H691" i="16"/>
  <c r="G691" i="16"/>
  <c r="F691" i="16"/>
  <c r="D691" i="16"/>
  <c r="I690" i="16"/>
  <c r="H689" i="16"/>
  <c r="G689" i="16"/>
  <c r="F689" i="16"/>
  <c r="D689" i="16"/>
  <c r="I687" i="16"/>
  <c r="E686" i="16"/>
  <c r="H685" i="16"/>
  <c r="G685" i="16"/>
  <c r="F685" i="16"/>
  <c r="D685" i="16"/>
  <c r="E683" i="16"/>
  <c r="I683" i="16" s="1"/>
  <c r="E682" i="16"/>
  <c r="I682" i="16" s="1"/>
  <c r="E681" i="16"/>
  <c r="H680" i="16"/>
  <c r="G680" i="16"/>
  <c r="F680" i="16"/>
  <c r="D680" i="16"/>
  <c r="E679" i="16"/>
  <c r="I679" i="16" s="1"/>
  <c r="E678" i="16"/>
  <c r="I678" i="16" s="1"/>
  <c r="E677" i="16"/>
  <c r="H676" i="16"/>
  <c r="G676" i="16"/>
  <c r="F676" i="16"/>
  <c r="D676" i="16"/>
  <c r="E675" i="16"/>
  <c r="I675" i="16" s="1"/>
  <c r="E674" i="16"/>
  <c r="I674" i="16" s="1"/>
  <c r="E673" i="16"/>
  <c r="H672" i="16"/>
  <c r="G672" i="16"/>
  <c r="F672" i="16"/>
  <c r="D672" i="16"/>
  <c r="E670" i="16"/>
  <c r="I670" i="16" s="1"/>
  <c r="E669" i="16"/>
  <c r="I669" i="16" s="1"/>
  <c r="E668" i="16"/>
  <c r="I665" i="16"/>
  <c r="H664" i="16"/>
  <c r="G664" i="16"/>
  <c r="F664" i="16"/>
  <c r="D664" i="16"/>
  <c r="E664" i="16" s="1"/>
  <c r="I663" i="16"/>
  <c r="H662" i="16"/>
  <c r="G662" i="16"/>
  <c r="F662" i="16"/>
  <c r="D662" i="16"/>
  <c r="E662" i="16" s="1"/>
  <c r="H661" i="16"/>
  <c r="G661" i="16"/>
  <c r="F661" i="16"/>
  <c r="D661" i="16"/>
  <c r="E661" i="16" s="1"/>
  <c r="H660" i="16"/>
  <c r="G660" i="16"/>
  <c r="F660" i="16"/>
  <c r="D660" i="16"/>
  <c r="H659" i="16"/>
  <c r="G659" i="16"/>
  <c r="F659" i="16"/>
  <c r="D659" i="16"/>
  <c r="I657" i="16"/>
  <c r="H655" i="16"/>
  <c r="G655" i="16"/>
  <c r="F655" i="16"/>
  <c r="D655" i="16"/>
  <c r="E655" i="16" s="1"/>
  <c r="H654" i="16"/>
  <c r="G654" i="16"/>
  <c r="F654" i="16"/>
  <c r="D654" i="16"/>
  <c r="E654" i="16" s="1"/>
  <c r="H653" i="16"/>
  <c r="G653" i="16"/>
  <c r="F653" i="16"/>
  <c r="D653" i="16"/>
  <c r="H652" i="16"/>
  <c r="G652" i="16"/>
  <c r="F652" i="16"/>
  <c r="D652" i="16"/>
  <c r="I650" i="16"/>
  <c r="D648" i="16"/>
  <c r="E648" i="16" s="1"/>
  <c r="H647" i="16"/>
  <c r="G647" i="16"/>
  <c r="F647" i="16"/>
  <c r="D647" i="16"/>
  <c r="E647" i="16" s="1"/>
  <c r="H646" i="16"/>
  <c r="G646" i="16"/>
  <c r="F646" i="16"/>
  <c r="D646" i="16"/>
  <c r="H645" i="16"/>
  <c r="G645" i="16"/>
  <c r="F645" i="16"/>
  <c r="D645" i="16"/>
  <c r="I643" i="16"/>
  <c r="I640" i="16"/>
  <c r="H639" i="16"/>
  <c r="H638" i="16" s="1"/>
  <c r="G639" i="16"/>
  <c r="G638" i="16" s="1"/>
  <c r="F639" i="16"/>
  <c r="F638" i="16" s="1"/>
  <c r="D639" i="16"/>
  <c r="E639" i="16" s="1"/>
  <c r="I635" i="16"/>
  <c r="I633" i="16"/>
  <c r="E632" i="16"/>
  <c r="I632" i="16" s="1"/>
  <c r="I631" i="16"/>
  <c r="E630" i="16"/>
  <c r="I630" i="16" s="1"/>
  <c r="E629" i="16"/>
  <c r="I629" i="16" s="1"/>
  <c r="E628" i="16"/>
  <c r="E627" i="16"/>
  <c r="I627" i="16" s="1"/>
  <c r="H626" i="16"/>
  <c r="G626" i="16"/>
  <c r="F626" i="16"/>
  <c r="D626" i="16"/>
  <c r="I625" i="16"/>
  <c r="H624" i="16"/>
  <c r="G624" i="16"/>
  <c r="F624" i="16"/>
  <c r="D624" i="16"/>
  <c r="E623" i="16"/>
  <c r="I623" i="16" s="1"/>
  <c r="E622" i="16"/>
  <c r="I622" i="16" s="1"/>
  <c r="E621" i="16"/>
  <c r="E620" i="16"/>
  <c r="I620" i="16" s="1"/>
  <c r="H619" i="16"/>
  <c r="G619" i="16"/>
  <c r="F619" i="16"/>
  <c r="D619" i="16"/>
  <c r="I618" i="16"/>
  <c r="H617" i="16"/>
  <c r="G617" i="16"/>
  <c r="F617" i="16"/>
  <c r="D617" i="16"/>
  <c r="E616" i="16"/>
  <c r="I616" i="16" s="1"/>
  <c r="E615" i="16"/>
  <c r="I615" i="16" s="1"/>
  <c r="E614" i="16"/>
  <c r="E613" i="16"/>
  <c r="I613" i="16" s="1"/>
  <c r="H612" i="16"/>
  <c r="G612" i="16"/>
  <c r="F612" i="16"/>
  <c r="D612" i="16"/>
  <c r="I611" i="16"/>
  <c r="H610" i="16"/>
  <c r="G610" i="16"/>
  <c r="F610" i="16"/>
  <c r="D610" i="16"/>
  <c r="I608" i="16"/>
  <c r="E607" i="16"/>
  <c r="I607" i="16" s="1"/>
  <c r="H606" i="16"/>
  <c r="G606" i="16"/>
  <c r="F606" i="16"/>
  <c r="D606" i="16"/>
  <c r="E604" i="16"/>
  <c r="I604" i="16" s="1"/>
  <c r="E603" i="16"/>
  <c r="I603" i="16" s="1"/>
  <c r="E602" i="16"/>
  <c r="I602" i="16" s="1"/>
  <c r="I601" i="16"/>
  <c r="E600" i="16"/>
  <c r="I600" i="16" s="1"/>
  <c r="E599" i="16"/>
  <c r="I599" i="16" s="1"/>
  <c r="K598" i="16"/>
  <c r="E598" i="16"/>
  <c r="I598" i="16" s="1"/>
  <c r="H597" i="16"/>
  <c r="G597" i="16"/>
  <c r="F597" i="16"/>
  <c r="D597" i="16"/>
  <c r="E596" i="16"/>
  <c r="I596" i="16" s="1"/>
  <c r="E595" i="16"/>
  <c r="I595" i="16" s="1"/>
  <c r="E594" i="16"/>
  <c r="I594" i="16" s="1"/>
  <c r="H593" i="16"/>
  <c r="G593" i="16"/>
  <c r="F593" i="16"/>
  <c r="D593" i="16"/>
  <c r="K591" i="16"/>
  <c r="E591" i="16"/>
  <c r="I591" i="16" s="1"/>
  <c r="E590" i="16"/>
  <c r="I590" i="16" s="1"/>
  <c r="E589" i="16"/>
  <c r="I586" i="16"/>
  <c r="I584" i="16"/>
  <c r="E583" i="16"/>
  <c r="I583" i="16" s="1"/>
  <c r="I582" i="16"/>
  <c r="E581" i="16"/>
  <c r="I581" i="16" s="1"/>
  <c r="E580" i="16"/>
  <c r="I580" i="16" s="1"/>
  <c r="E579" i="16"/>
  <c r="E578" i="16"/>
  <c r="I578" i="16" s="1"/>
  <c r="H577" i="16"/>
  <c r="G577" i="16"/>
  <c r="F577" i="16"/>
  <c r="D577" i="16"/>
  <c r="I576" i="16"/>
  <c r="H575" i="16"/>
  <c r="G575" i="16"/>
  <c r="F575" i="16"/>
  <c r="D575" i="16"/>
  <c r="E574" i="16"/>
  <c r="I574" i="16" s="1"/>
  <c r="E573" i="16"/>
  <c r="I573" i="16" s="1"/>
  <c r="E572" i="16"/>
  <c r="E571" i="16"/>
  <c r="H570" i="16"/>
  <c r="G570" i="16"/>
  <c r="F570" i="16"/>
  <c r="D570" i="16"/>
  <c r="I569" i="16"/>
  <c r="H568" i="16"/>
  <c r="G568" i="16"/>
  <c r="F568" i="16"/>
  <c r="D568" i="16"/>
  <c r="E567" i="16"/>
  <c r="I567" i="16" s="1"/>
  <c r="E566" i="16"/>
  <c r="I566" i="16" s="1"/>
  <c r="E565" i="16"/>
  <c r="E564" i="16"/>
  <c r="I564" i="16" s="1"/>
  <c r="H563" i="16"/>
  <c r="G563" i="16"/>
  <c r="F563" i="16"/>
  <c r="D563" i="16"/>
  <c r="I562" i="16"/>
  <c r="H561" i="16"/>
  <c r="G561" i="16"/>
  <c r="F561" i="16"/>
  <c r="D561" i="16"/>
  <c r="I559" i="16"/>
  <c r="E558" i="16"/>
  <c r="I558" i="16" s="1"/>
  <c r="H557" i="16"/>
  <c r="G557" i="16"/>
  <c r="F557" i="16"/>
  <c r="D557" i="16"/>
  <c r="E555" i="16"/>
  <c r="I555" i="16" s="1"/>
  <c r="E554" i="16"/>
  <c r="I554" i="16" s="1"/>
  <c r="E553" i="16"/>
  <c r="I553" i="16" s="1"/>
  <c r="I552" i="16"/>
  <c r="E551" i="16"/>
  <c r="I551" i="16" s="1"/>
  <c r="E550" i="16"/>
  <c r="I550" i="16" s="1"/>
  <c r="K549" i="16"/>
  <c r="E549" i="16"/>
  <c r="I549" i="16" s="1"/>
  <c r="H548" i="16"/>
  <c r="G548" i="16"/>
  <c r="F548" i="16"/>
  <c r="D548" i="16"/>
  <c r="E547" i="16"/>
  <c r="I547" i="16" s="1"/>
  <c r="E546" i="16"/>
  <c r="I546" i="16" s="1"/>
  <c r="E545" i="16"/>
  <c r="I545" i="16" s="1"/>
  <c r="H544" i="16"/>
  <c r="G544" i="16"/>
  <c r="F544" i="16"/>
  <c r="D544" i="16"/>
  <c r="K542" i="16"/>
  <c r="E542" i="16"/>
  <c r="I542" i="16" s="1"/>
  <c r="E541" i="16"/>
  <c r="I541" i="16" s="1"/>
  <c r="E540" i="16"/>
  <c r="I536" i="16"/>
  <c r="E535" i="16"/>
  <c r="I535" i="16" s="1"/>
  <c r="I534" i="16"/>
  <c r="E533" i="16"/>
  <c r="E532" i="16"/>
  <c r="I532" i="16" s="1"/>
  <c r="E531" i="16"/>
  <c r="E530" i="16"/>
  <c r="I530" i="16" s="1"/>
  <c r="H529" i="16"/>
  <c r="G529" i="16"/>
  <c r="F529" i="16"/>
  <c r="D529" i="16"/>
  <c r="I528" i="16"/>
  <c r="H527" i="16"/>
  <c r="G527" i="16"/>
  <c r="F527" i="16"/>
  <c r="D527" i="16"/>
  <c r="E526" i="16"/>
  <c r="I526" i="16" s="1"/>
  <c r="E525" i="16"/>
  <c r="I525" i="16" s="1"/>
  <c r="E524" i="16"/>
  <c r="I524" i="16" s="1"/>
  <c r="E523" i="16"/>
  <c r="I523" i="16" s="1"/>
  <c r="H522" i="16"/>
  <c r="G522" i="16"/>
  <c r="F522" i="16"/>
  <c r="D522" i="16"/>
  <c r="I521" i="16"/>
  <c r="H520" i="16"/>
  <c r="G520" i="16"/>
  <c r="F520" i="16"/>
  <c r="D520" i="16"/>
  <c r="E519" i="16"/>
  <c r="I519" i="16" s="1"/>
  <c r="E518" i="16"/>
  <c r="I518" i="16" s="1"/>
  <c r="E517" i="16"/>
  <c r="E516" i="16"/>
  <c r="I516" i="16" s="1"/>
  <c r="H515" i="16"/>
  <c r="G515" i="16"/>
  <c r="F515" i="16"/>
  <c r="D515" i="16"/>
  <c r="I514" i="16"/>
  <c r="H513" i="16"/>
  <c r="G513" i="16"/>
  <c r="F513" i="16"/>
  <c r="D513" i="16"/>
  <c r="I511" i="16"/>
  <c r="E510" i="16"/>
  <c r="H509" i="16"/>
  <c r="G509" i="16"/>
  <c r="F509" i="16"/>
  <c r="D509" i="16"/>
  <c r="E507" i="16"/>
  <c r="I507" i="16" s="1"/>
  <c r="E506" i="16"/>
  <c r="I506" i="16" s="1"/>
  <c r="E505" i="16"/>
  <c r="I505" i="16" s="1"/>
  <c r="I504" i="16"/>
  <c r="E503" i="16"/>
  <c r="I503" i="16" s="1"/>
  <c r="E502" i="16"/>
  <c r="I502" i="16" s="1"/>
  <c r="K501" i="16"/>
  <c r="E501" i="16"/>
  <c r="H500" i="16"/>
  <c r="G500" i="16"/>
  <c r="F500" i="16"/>
  <c r="D500" i="16"/>
  <c r="E499" i="16"/>
  <c r="I499" i="16" s="1"/>
  <c r="E498" i="16"/>
  <c r="I498" i="16" s="1"/>
  <c r="E497" i="16"/>
  <c r="H496" i="16"/>
  <c r="G496" i="16"/>
  <c r="F496" i="16"/>
  <c r="D496" i="16"/>
  <c r="K494" i="16"/>
  <c r="E494" i="16"/>
  <c r="I494" i="16" s="1"/>
  <c r="E493" i="16"/>
  <c r="I493" i="16" s="1"/>
  <c r="E492" i="16"/>
  <c r="I492" i="16" s="1"/>
  <c r="I489" i="16"/>
  <c r="I487" i="16"/>
  <c r="E486" i="16"/>
  <c r="I486" i="16" s="1"/>
  <c r="I485" i="16"/>
  <c r="E484" i="16"/>
  <c r="E483" i="16"/>
  <c r="I483" i="16" s="1"/>
  <c r="E482" i="16"/>
  <c r="E481" i="16"/>
  <c r="H480" i="16"/>
  <c r="G480" i="16"/>
  <c r="F480" i="16"/>
  <c r="D480" i="16"/>
  <c r="I479" i="16"/>
  <c r="H478" i="16"/>
  <c r="G478" i="16"/>
  <c r="F478" i="16"/>
  <c r="D478" i="16"/>
  <c r="E477" i="16"/>
  <c r="I477" i="16" s="1"/>
  <c r="E476" i="16"/>
  <c r="I476" i="16" s="1"/>
  <c r="E475" i="16"/>
  <c r="E474" i="16"/>
  <c r="I474" i="16" s="1"/>
  <c r="H473" i="16"/>
  <c r="G473" i="16"/>
  <c r="F473" i="16"/>
  <c r="D473" i="16"/>
  <c r="I472" i="16"/>
  <c r="H471" i="16"/>
  <c r="G471" i="16"/>
  <c r="F471" i="16"/>
  <c r="D471" i="16"/>
  <c r="E470" i="16"/>
  <c r="I470" i="16" s="1"/>
  <c r="E469" i="16"/>
  <c r="I469" i="16" s="1"/>
  <c r="E468" i="16"/>
  <c r="E467" i="16"/>
  <c r="H466" i="16"/>
  <c r="G466" i="16"/>
  <c r="F466" i="16"/>
  <c r="D466" i="16"/>
  <c r="I465" i="16"/>
  <c r="H464" i="16"/>
  <c r="G464" i="16"/>
  <c r="F464" i="16"/>
  <c r="D464" i="16"/>
  <c r="I462" i="16"/>
  <c r="E461" i="16"/>
  <c r="I461" i="16" s="1"/>
  <c r="H460" i="16"/>
  <c r="G460" i="16"/>
  <c r="F460" i="16"/>
  <c r="D460" i="16"/>
  <c r="E458" i="16"/>
  <c r="I458" i="16" s="1"/>
  <c r="E457" i="16"/>
  <c r="I457" i="16" s="1"/>
  <c r="E456" i="16"/>
  <c r="I456" i="16" s="1"/>
  <c r="I455" i="16"/>
  <c r="E454" i="16"/>
  <c r="I454" i="16" s="1"/>
  <c r="E453" i="16"/>
  <c r="I453" i="16" s="1"/>
  <c r="K452" i="16"/>
  <c r="E452" i="16"/>
  <c r="I452" i="16" s="1"/>
  <c r="H451" i="16"/>
  <c r="G451" i="16"/>
  <c r="F451" i="16"/>
  <c r="D451" i="16"/>
  <c r="E450" i="16"/>
  <c r="I450" i="16" s="1"/>
  <c r="E449" i="16"/>
  <c r="K448" i="16"/>
  <c r="E448" i="16"/>
  <c r="I448" i="16" s="1"/>
  <c r="H447" i="16"/>
  <c r="H446" i="16" s="1"/>
  <c r="H442" i="16" s="1"/>
  <c r="H441" i="16" s="1"/>
  <c r="G447" i="16"/>
  <c r="F447" i="16"/>
  <c r="F446" i="16" s="1"/>
  <c r="F442" i="16" s="1"/>
  <c r="F441" i="16" s="1"/>
  <c r="D447" i="16"/>
  <c r="D446" i="16" s="1"/>
  <c r="D442" i="16" s="1"/>
  <c r="D441" i="16" s="1"/>
  <c r="K445" i="16"/>
  <c r="E445" i="16"/>
  <c r="I445" i="16" s="1"/>
  <c r="E444" i="16"/>
  <c r="I444" i="16" s="1"/>
  <c r="E443" i="16"/>
  <c r="I443" i="16" s="1"/>
  <c r="I440" i="16"/>
  <c r="H439" i="16"/>
  <c r="G439" i="16"/>
  <c r="F439" i="16"/>
  <c r="D439" i="16"/>
  <c r="E439" i="16" s="1"/>
  <c r="I438" i="16"/>
  <c r="H437" i="16"/>
  <c r="G437" i="16"/>
  <c r="F437" i="16"/>
  <c r="D437" i="16"/>
  <c r="E437" i="16" s="1"/>
  <c r="H436" i="16"/>
  <c r="G436" i="16"/>
  <c r="F436" i="16"/>
  <c r="D436" i="16"/>
  <c r="E436" i="16" s="1"/>
  <c r="H435" i="16"/>
  <c r="G435" i="16"/>
  <c r="F435" i="16"/>
  <c r="D435" i="16"/>
  <c r="E435" i="16" s="1"/>
  <c r="H434" i="16"/>
  <c r="G434" i="16"/>
  <c r="F434" i="16"/>
  <c r="D434" i="16"/>
  <c r="I432" i="16"/>
  <c r="H430" i="16"/>
  <c r="G430" i="16"/>
  <c r="F430" i="16"/>
  <c r="D430" i="16"/>
  <c r="E430" i="16" s="1"/>
  <c r="H429" i="16"/>
  <c r="G429" i="16"/>
  <c r="F429" i="16"/>
  <c r="D429" i="16"/>
  <c r="E429" i="16" s="1"/>
  <c r="H428" i="16"/>
  <c r="G428" i="16"/>
  <c r="F428" i="16"/>
  <c r="H427" i="16"/>
  <c r="G427" i="16"/>
  <c r="F427" i="16"/>
  <c r="D427" i="16"/>
  <c r="I425" i="16"/>
  <c r="H423" i="16"/>
  <c r="G423" i="16"/>
  <c r="F423" i="16"/>
  <c r="D423" i="16"/>
  <c r="E423" i="16" s="1"/>
  <c r="H422" i="16"/>
  <c r="G422" i="16"/>
  <c r="F422" i="16"/>
  <c r="D422" i="16"/>
  <c r="H421" i="16"/>
  <c r="G421" i="16"/>
  <c r="F421" i="16"/>
  <c r="D421" i="16"/>
  <c r="E421" i="16" s="1"/>
  <c r="H420" i="16"/>
  <c r="G420" i="16"/>
  <c r="F420" i="16"/>
  <c r="D420" i="16"/>
  <c r="I418" i="16"/>
  <c r="I415" i="16"/>
  <c r="H414" i="16"/>
  <c r="H413" i="16" s="1"/>
  <c r="G414" i="16"/>
  <c r="G413" i="16" s="1"/>
  <c r="F414" i="16"/>
  <c r="F413" i="16" s="1"/>
  <c r="D414" i="16"/>
  <c r="I410" i="16"/>
  <c r="I408" i="16"/>
  <c r="E407" i="16"/>
  <c r="I407" i="16" s="1"/>
  <c r="I406" i="16"/>
  <c r="E405" i="16"/>
  <c r="I405" i="16" s="1"/>
  <c r="E404" i="16"/>
  <c r="I404" i="16" s="1"/>
  <c r="E403" i="16"/>
  <c r="E402" i="16"/>
  <c r="E355" i="16" s="1"/>
  <c r="H401" i="16"/>
  <c r="G401" i="16"/>
  <c r="F401" i="16"/>
  <c r="D401" i="16"/>
  <c r="I400" i="16"/>
  <c r="H399" i="16"/>
  <c r="G399" i="16"/>
  <c r="F399" i="16"/>
  <c r="D399" i="16"/>
  <c r="E398" i="16"/>
  <c r="I398" i="16" s="1"/>
  <c r="E397" i="16"/>
  <c r="I397" i="16" s="1"/>
  <c r="E396" i="16"/>
  <c r="E395" i="16"/>
  <c r="I395" i="16" s="1"/>
  <c r="H394" i="16"/>
  <c r="G394" i="16"/>
  <c r="F394" i="16"/>
  <c r="D394" i="16"/>
  <c r="I393" i="16"/>
  <c r="H392" i="16"/>
  <c r="G392" i="16"/>
  <c r="F392" i="16"/>
  <c r="D392" i="16"/>
  <c r="E391" i="16"/>
  <c r="I391" i="16" s="1"/>
  <c r="E390" i="16"/>
  <c r="E389" i="16"/>
  <c r="I389" i="16" s="1"/>
  <c r="E388" i="16"/>
  <c r="H387" i="16"/>
  <c r="G387" i="16"/>
  <c r="F387" i="16"/>
  <c r="I386" i="16"/>
  <c r="H385" i="16"/>
  <c r="G385" i="16"/>
  <c r="F385" i="16"/>
  <c r="I383" i="16"/>
  <c r="E382" i="16"/>
  <c r="I382" i="16" s="1"/>
  <c r="H381" i="16"/>
  <c r="G381" i="16"/>
  <c r="F381" i="16"/>
  <c r="D381" i="16"/>
  <c r="E379" i="16"/>
  <c r="I379" i="16" s="1"/>
  <c r="E378" i="16"/>
  <c r="I378" i="16" s="1"/>
  <c r="E377" i="16"/>
  <c r="H376" i="16"/>
  <c r="G376" i="16"/>
  <c r="F376" i="16"/>
  <c r="D376" i="16"/>
  <c r="E375" i="16"/>
  <c r="I375" i="16" s="1"/>
  <c r="E374" i="16"/>
  <c r="I374" i="16" s="1"/>
  <c r="E373" i="16"/>
  <c r="H372" i="16"/>
  <c r="G372" i="16"/>
  <c r="F372" i="16"/>
  <c r="D372" i="16"/>
  <c r="E371" i="16"/>
  <c r="I371" i="16" s="1"/>
  <c r="E370" i="16"/>
  <c r="I370" i="16" s="1"/>
  <c r="E369" i="16"/>
  <c r="H368" i="16"/>
  <c r="G368" i="16"/>
  <c r="F368" i="16"/>
  <c r="D368" i="16"/>
  <c r="E366" i="16"/>
  <c r="I366" i="16" s="1"/>
  <c r="E365" i="16"/>
  <c r="I364" i="16"/>
  <c r="I361" i="16"/>
  <c r="H360" i="16"/>
  <c r="G360" i="16"/>
  <c r="F360" i="16"/>
  <c r="D360" i="16"/>
  <c r="E360" i="16" s="1"/>
  <c r="I359" i="16"/>
  <c r="H358" i="16"/>
  <c r="G358" i="16"/>
  <c r="F358" i="16"/>
  <c r="D358" i="16"/>
  <c r="E358" i="16" s="1"/>
  <c r="H357" i="16"/>
  <c r="G357" i="16"/>
  <c r="F357" i="16"/>
  <c r="D357" i="16"/>
  <c r="E357" i="16" s="1"/>
  <c r="H356" i="16"/>
  <c r="G356" i="16"/>
  <c r="F356" i="16"/>
  <c r="D356" i="16"/>
  <c r="H355" i="16"/>
  <c r="G355" i="16"/>
  <c r="F355" i="16"/>
  <c r="D355" i="16"/>
  <c r="I353" i="16"/>
  <c r="H351" i="16"/>
  <c r="G351" i="16"/>
  <c r="F351" i="16"/>
  <c r="D351" i="16"/>
  <c r="E351" i="16" s="1"/>
  <c r="H350" i="16"/>
  <c r="G350" i="16"/>
  <c r="F350" i="16"/>
  <c r="D350" i="16"/>
  <c r="H349" i="16"/>
  <c r="G349" i="16"/>
  <c r="F349" i="16"/>
  <c r="D349" i="16"/>
  <c r="E349" i="16" s="1"/>
  <c r="H348" i="16"/>
  <c r="G348" i="16"/>
  <c r="F348" i="16"/>
  <c r="D348" i="16"/>
  <c r="I346" i="16"/>
  <c r="H344" i="16"/>
  <c r="G344" i="16"/>
  <c r="F344" i="16"/>
  <c r="D344" i="16"/>
  <c r="E344" i="16" s="1"/>
  <c r="H343" i="16"/>
  <c r="G343" i="16"/>
  <c r="F343" i="16"/>
  <c r="D343" i="16"/>
  <c r="H342" i="16"/>
  <c r="G342" i="16"/>
  <c r="F342" i="16"/>
  <c r="D342" i="16"/>
  <c r="E342" i="16" s="1"/>
  <c r="H341" i="16"/>
  <c r="G341" i="16"/>
  <c r="F341" i="16"/>
  <c r="D341" i="16"/>
  <c r="I339" i="16"/>
  <c r="I336" i="16"/>
  <c r="H335" i="16"/>
  <c r="H334" i="16" s="1"/>
  <c r="G335" i="16"/>
  <c r="G334" i="16" s="1"/>
  <c r="F335" i="16"/>
  <c r="F334" i="16" s="1"/>
  <c r="D335" i="16"/>
  <c r="E335" i="16" s="1"/>
  <c r="E334" i="16" s="1"/>
  <c r="I331" i="16"/>
  <c r="I330" i="16"/>
  <c r="I328" i="16"/>
  <c r="E327" i="16"/>
  <c r="I327" i="16" s="1"/>
  <c r="I326" i="16"/>
  <c r="E325" i="16"/>
  <c r="I325" i="16" s="1"/>
  <c r="E324" i="16"/>
  <c r="E323" i="16"/>
  <c r="I323" i="16" s="1"/>
  <c r="E322" i="16"/>
  <c r="H321" i="16"/>
  <c r="G321" i="16"/>
  <c r="F321" i="16"/>
  <c r="D321" i="16"/>
  <c r="I320" i="16"/>
  <c r="H319" i="16"/>
  <c r="G319" i="16"/>
  <c r="F319" i="16"/>
  <c r="D319" i="16"/>
  <c r="E318" i="16"/>
  <c r="I318" i="16" s="1"/>
  <c r="E317" i="16"/>
  <c r="I317" i="16" s="1"/>
  <c r="E316" i="16"/>
  <c r="E315" i="16"/>
  <c r="I315" i="16" s="1"/>
  <c r="H314" i="16"/>
  <c r="G314" i="16"/>
  <c r="F314" i="16"/>
  <c r="D314" i="16"/>
  <c r="I313" i="16"/>
  <c r="H312" i="16"/>
  <c r="G312" i="16"/>
  <c r="F312" i="16"/>
  <c r="D312" i="16"/>
  <c r="E311" i="16"/>
  <c r="I311" i="16" s="1"/>
  <c r="E310" i="16"/>
  <c r="I310" i="16" s="1"/>
  <c r="E309" i="16"/>
  <c r="E308" i="16"/>
  <c r="I308" i="16" s="1"/>
  <c r="H307" i="16"/>
  <c r="G307" i="16"/>
  <c r="F307" i="16"/>
  <c r="D307" i="16"/>
  <c r="I306" i="16"/>
  <c r="H305" i="16"/>
  <c r="G305" i="16"/>
  <c r="F305" i="16"/>
  <c r="D305" i="16"/>
  <c r="I303" i="16"/>
  <c r="E302" i="16"/>
  <c r="E301" i="16" s="1"/>
  <c r="H301" i="16"/>
  <c r="G301" i="16"/>
  <c r="F301" i="16"/>
  <c r="D301" i="16"/>
  <c r="E299" i="16"/>
  <c r="I299" i="16" s="1"/>
  <c r="E298" i="16"/>
  <c r="I298" i="16" s="1"/>
  <c r="E297" i="16"/>
  <c r="I297" i="16" s="1"/>
  <c r="H296" i="16"/>
  <c r="G296" i="16"/>
  <c r="F296" i="16"/>
  <c r="D296" i="16"/>
  <c r="E295" i="16"/>
  <c r="I295" i="16" s="1"/>
  <c r="E294" i="16"/>
  <c r="I294" i="16" s="1"/>
  <c r="E293" i="16"/>
  <c r="I293" i="16" s="1"/>
  <c r="H292" i="16"/>
  <c r="G292" i="16"/>
  <c r="F292" i="16"/>
  <c r="D292" i="16"/>
  <c r="E291" i="16"/>
  <c r="I291" i="16" s="1"/>
  <c r="E290" i="16"/>
  <c r="I290" i="16" s="1"/>
  <c r="E289" i="16"/>
  <c r="I289" i="16" s="1"/>
  <c r="H288" i="16"/>
  <c r="G288" i="16"/>
  <c r="F288" i="16"/>
  <c r="D288" i="16"/>
  <c r="E286" i="16"/>
  <c r="I286" i="16" s="1"/>
  <c r="E285" i="16"/>
  <c r="I285" i="16" s="1"/>
  <c r="E284" i="16"/>
  <c r="I284" i="16" s="1"/>
  <c r="I281" i="16"/>
  <c r="I279" i="16"/>
  <c r="E278" i="16"/>
  <c r="I278" i="16" s="1"/>
  <c r="I277" i="16"/>
  <c r="E276" i="16"/>
  <c r="I276" i="16" s="1"/>
  <c r="E275" i="16"/>
  <c r="I275" i="16" s="1"/>
  <c r="E274" i="16"/>
  <c r="I273" i="16"/>
  <c r="H272" i="16"/>
  <c r="G272" i="16"/>
  <c r="F272" i="16"/>
  <c r="D272" i="16"/>
  <c r="I271" i="16"/>
  <c r="H270" i="16"/>
  <c r="G270" i="16"/>
  <c r="F270" i="16"/>
  <c r="D270" i="16"/>
  <c r="E269" i="16"/>
  <c r="I269" i="16" s="1"/>
  <c r="E268" i="16"/>
  <c r="I268" i="16" s="1"/>
  <c r="E267" i="16"/>
  <c r="I266" i="16"/>
  <c r="H265" i="16"/>
  <c r="G265" i="16"/>
  <c r="F265" i="16"/>
  <c r="D265" i="16"/>
  <c r="I264" i="16"/>
  <c r="H263" i="16"/>
  <c r="G263" i="16"/>
  <c r="F263" i="16"/>
  <c r="D263" i="16"/>
  <c r="E262" i="16"/>
  <c r="I262" i="16" s="1"/>
  <c r="E261" i="16"/>
  <c r="I261" i="16" s="1"/>
  <c r="E260" i="16"/>
  <c r="E259" i="16"/>
  <c r="I259" i="16" s="1"/>
  <c r="H258" i="16"/>
  <c r="G258" i="16"/>
  <c r="F258" i="16"/>
  <c r="D258" i="16"/>
  <c r="I257" i="16"/>
  <c r="H256" i="16"/>
  <c r="G256" i="16"/>
  <c r="F256" i="16"/>
  <c r="D256" i="16"/>
  <c r="I254" i="16"/>
  <c r="E253" i="16"/>
  <c r="H252" i="16"/>
  <c r="G252" i="16"/>
  <c r="F252" i="16"/>
  <c r="D252" i="16"/>
  <c r="E250" i="16"/>
  <c r="I250" i="16" s="1"/>
  <c r="E249" i="16"/>
  <c r="I249" i="16" s="1"/>
  <c r="E248" i="16"/>
  <c r="I248" i="16" s="1"/>
  <c r="H247" i="16"/>
  <c r="G247" i="16"/>
  <c r="F247" i="16"/>
  <c r="D247" i="16"/>
  <c r="E246" i="16"/>
  <c r="I246" i="16" s="1"/>
  <c r="E245" i="16"/>
  <c r="E244" i="16"/>
  <c r="I244" i="16" s="1"/>
  <c r="H243" i="16"/>
  <c r="G243" i="16"/>
  <c r="F243" i="16"/>
  <c r="D243" i="16"/>
  <c r="E242" i="16"/>
  <c r="E241" i="16"/>
  <c r="I241" i="16" s="1"/>
  <c r="E240" i="16"/>
  <c r="I240" i="16" s="1"/>
  <c r="H239" i="16"/>
  <c r="G239" i="16"/>
  <c r="F239" i="16"/>
  <c r="D239" i="16"/>
  <c r="E237" i="16"/>
  <c r="I237" i="16" s="1"/>
  <c r="E236" i="16"/>
  <c r="I236" i="16" s="1"/>
  <c r="I231" i="16"/>
  <c r="E230" i="16"/>
  <c r="I230" i="16" s="1"/>
  <c r="I229" i="16"/>
  <c r="E228" i="16"/>
  <c r="I228" i="16" s="1"/>
  <c r="E227" i="16"/>
  <c r="I227" i="16" s="1"/>
  <c r="E226" i="16"/>
  <c r="I225" i="16"/>
  <c r="H224" i="16"/>
  <c r="G224" i="16"/>
  <c r="F224" i="16"/>
  <c r="D224" i="16"/>
  <c r="I223" i="16"/>
  <c r="H222" i="16"/>
  <c r="G222" i="16"/>
  <c r="F222" i="16"/>
  <c r="D222" i="16"/>
  <c r="E221" i="16"/>
  <c r="I221" i="16" s="1"/>
  <c r="E220" i="16"/>
  <c r="I220" i="16" s="1"/>
  <c r="E219" i="16"/>
  <c r="I218" i="16"/>
  <c r="H217" i="16"/>
  <c r="G217" i="16"/>
  <c r="F217" i="16"/>
  <c r="D217" i="16"/>
  <c r="I216" i="16"/>
  <c r="H215" i="16"/>
  <c r="G215" i="16"/>
  <c r="F215" i="16"/>
  <c r="D215" i="16"/>
  <c r="E214" i="16"/>
  <c r="I214" i="16" s="1"/>
  <c r="E213" i="16"/>
  <c r="I213" i="16" s="1"/>
  <c r="E212" i="16"/>
  <c r="I212" i="16" s="1"/>
  <c r="D211" i="16"/>
  <c r="E211" i="16" s="1"/>
  <c r="H210" i="16"/>
  <c r="G210" i="16"/>
  <c r="F210" i="16"/>
  <c r="I209" i="16"/>
  <c r="H208" i="16"/>
  <c r="G208" i="16"/>
  <c r="F208" i="16"/>
  <c r="D208" i="16"/>
  <c r="I206" i="16"/>
  <c r="E205" i="16"/>
  <c r="E204" i="16" s="1"/>
  <c r="H204" i="16"/>
  <c r="G204" i="16"/>
  <c r="F204" i="16"/>
  <c r="D204" i="16"/>
  <c r="I203" i="16"/>
  <c r="E202" i="16"/>
  <c r="I202" i="16" s="1"/>
  <c r="E201" i="16"/>
  <c r="I201" i="16" s="1"/>
  <c r="H200" i="16"/>
  <c r="G200" i="16"/>
  <c r="F200" i="16"/>
  <c r="D200" i="16"/>
  <c r="E198" i="16"/>
  <c r="I198" i="16" s="1"/>
  <c r="E197" i="16"/>
  <c r="I197" i="16" s="1"/>
  <c r="E196" i="16"/>
  <c r="I196" i="16" s="1"/>
  <c r="H195" i="16"/>
  <c r="G195" i="16"/>
  <c r="F195" i="16"/>
  <c r="D195" i="16"/>
  <c r="E194" i="16"/>
  <c r="I194" i="16" s="1"/>
  <c r="E193" i="16"/>
  <c r="E192" i="16"/>
  <c r="I192" i="16" s="1"/>
  <c r="H191" i="16"/>
  <c r="G191" i="16"/>
  <c r="F191" i="16"/>
  <c r="D191" i="16"/>
  <c r="E190" i="16"/>
  <c r="I190" i="16" s="1"/>
  <c r="E189" i="16"/>
  <c r="I189" i="16" s="1"/>
  <c r="E188" i="16"/>
  <c r="L187" i="16"/>
  <c r="H187" i="16"/>
  <c r="G187" i="16"/>
  <c r="F187" i="16"/>
  <c r="D187" i="16"/>
  <c r="L185" i="16"/>
  <c r="E185" i="16"/>
  <c r="I185" i="16" s="1"/>
  <c r="E184" i="16"/>
  <c r="I184" i="16" s="1"/>
  <c r="E183" i="16"/>
  <c r="I183" i="16" s="1"/>
  <c r="I180" i="16"/>
  <c r="H179" i="16"/>
  <c r="G179" i="16"/>
  <c r="F179" i="16"/>
  <c r="D179" i="16"/>
  <c r="I178" i="16"/>
  <c r="H177" i="16"/>
  <c r="G177" i="16"/>
  <c r="F177" i="16"/>
  <c r="D177" i="16"/>
  <c r="E177" i="16" s="1"/>
  <c r="H176" i="16"/>
  <c r="G176" i="16"/>
  <c r="F176" i="16"/>
  <c r="D176" i="16"/>
  <c r="H175" i="16"/>
  <c r="G175" i="16"/>
  <c r="F175" i="16"/>
  <c r="D175" i="16"/>
  <c r="E175" i="16" s="1"/>
  <c r="H174" i="16"/>
  <c r="G174" i="16"/>
  <c r="F174" i="16"/>
  <c r="D174" i="16"/>
  <c r="I172" i="16"/>
  <c r="H170" i="16"/>
  <c r="G170" i="16"/>
  <c r="F170" i="16"/>
  <c r="D170" i="16"/>
  <c r="E170" i="16" s="1"/>
  <c r="H169" i="16"/>
  <c r="G169" i="16"/>
  <c r="F169" i="16"/>
  <c r="D169" i="16"/>
  <c r="E169" i="16" s="1"/>
  <c r="H168" i="16"/>
  <c r="G168" i="16"/>
  <c r="F168" i="16"/>
  <c r="D168" i="16"/>
  <c r="E168" i="16" s="1"/>
  <c r="H167" i="16"/>
  <c r="G167" i="16"/>
  <c r="F167" i="16"/>
  <c r="D167" i="16"/>
  <c r="I165" i="16"/>
  <c r="H163" i="16"/>
  <c r="G163" i="16"/>
  <c r="F163" i="16"/>
  <c r="D163" i="16"/>
  <c r="E163" i="16" s="1"/>
  <c r="H162" i="16"/>
  <c r="G162" i="16"/>
  <c r="F162" i="16"/>
  <c r="D162" i="16"/>
  <c r="E162" i="16" s="1"/>
  <c r="H161" i="16"/>
  <c r="G161" i="16"/>
  <c r="F161" i="16"/>
  <c r="D161" i="16"/>
  <c r="H160" i="16"/>
  <c r="G160" i="16"/>
  <c r="F160" i="16"/>
  <c r="I158" i="16"/>
  <c r="I155" i="16"/>
  <c r="D154" i="16"/>
  <c r="D153" i="16" s="1"/>
  <c r="H153" i="16"/>
  <c r="G153" i="16"/>
  <c r="F153" i="16"/>
  <c r="I152" i="16"/>
  <c r="H151" i="16"/>
  <c r="G151" i="16"/>
  <c r="F151" i="16"/>
  <c r="D151" i="16"/>
  <c r="H150" i="16"/>
  <c r="G150" i="16"/>
  <c r="F150" i="16"/>
  <c r="F34" i="16" s="1"/>
  <c r="D150" i="16"/>
  <c r="I146" i="16"/>
  <c r="I144" i="16"/>
  <c r="E143" i="16"/>
  <c r="I143" i="16" s="1"/>
  <c r="I142" i="16"/>
  <c r="E141" i="16"/>
  <c r="I141" i="16" s="1"/>
  <c r="E140" i="16"/>
  <c r="I140" i="16" s="1"/>
  <c r="E139" i="16"/>
  <c r="I139" i="16" s="1"/>
  <c r="I138" i="16"/>
  <c r="H137" i="16"/>
  <c r="G137" i="16"/>
  <c r="F137" i="16"/>
  <c r="D137" i="16"/>
  <c r="I136" i="16"/>
  <c r="H135" i="16"/>
  <c r="G135" i="16"/>
  <c r="F135" i="16"/>
  <c r="D135" i="16"/>
  <c r="E134" i="16"/>
  <c r="I134" i="16" s="1"/>
  <c r="E133" i="16"/>
  <c r="I133" i="16" s="1"/>
  <c r="E132" i="16"/>
  <c r="I132" i="16" s="1"/>
  <c r="E131" i="16"/>
  <c r="E84" i="16" s="1"/>
  <c r="H130" i="16"/>
  <c r="G130" i="16"/>
  <c r="F130" i="16"/>
  <c r="D130" i="16"/>
  <c r="I129" i="16"/>
  <c r="H128" i="16"/>
  <c r="G128" i="16"/>
  <c r="F128" i="16"/>
  <c r="D128" i="16"/>
  <c r="E127" i="16"/>
  <c r="I127" i="16" s="1"/>
  <c r="E126" i="16"/>
  <c r="I126" i="16" s="1"/>
  <c r="E125" i="16"/>
  <c r="I124" i="16"/>
  <c r="H123" i="16"/>
  <c r="G123" i="16"/>
  <c r="F123" i="16"/>
  <c r="D123" i="16"/>
  <c r="I122" i="16"/>
  <c r="H121" i="16"/>
  <c r="G121" i="16"/>
  <c r="F121" i="16"/>
  <c r="D121" i="16"/>
  <c r="I119" i="16"/>
  <c r="E118" i="16"/>
  <c r="I118" i="16" s="1"/>
  <c r="H117" i="16"/>
  <c r="G117" i="16"/>
  <c r="F117" i="16"/>
  <c r="D117" i="16"/>
  <c r="E115" i="16"/>
  <c r="I115" i="16" s="1"/>
  <c r="E114" i="16"/>
  <c r="I114" i="16" s="1"/>
  <c r="E113" i="16"/>
  <c r="H112" i="16"/>
  <c r="G112" i="16"/>
  <c r="F112" i="16"/>
  <c r="D112" i="16"/>
  <c r="E111" i="16"/>
  <c r="I111" i="16" s="1"/>
  <c r="E110" i="16"/>
  <c r="I110" i="16" s="1"/>
  <c r="E109" i="16"/>
  <c r="H108" i="16"/>
  <c r="G108" i="16"/>
  <c r="F108" i="16"/>
  <c r="D108" i="16"/>
  <c r="E107" i="16"/>
  <c r="I107" i="16" s="1"/>
  <c r="E106" i="16"/>
  <c r="I106" i="16" s="1"/>
  <c r="E105" i="16"/>
  <c r="H104" i="16"/>
  <c r="G104" i="16"/>
  <c r="F104" i="16"/>
  <c r="D104" i="16"/>
  <c r="E102" i="16"/>
  <c r="I102" i="16" s="1"/>
  <c r="E101" i="16"/>
  <c r="I101" i="16" s="1"/>
  <c r="E100" i="16"/>
  <c r="I100" i="16" s="1"/>
  <c r="I97" i="16"/>
  <c r="H96" i="16"/>
  <c r="G96" i="16"/>
  <c r="F96" i="16"/>
  <c r="D96" i="16"/>
  <c r="E96" i="16" s="1"/>
  <c r="I95" i="16"/>
  <c r="H94" i="16"/>
  <c r="G94" i="16"/>
  <c r="F94" i="16"/>
  <c r="D94" i="16"/>
  <c r="H93" i="16"/>
  <c r="G93" i="16"/>
  <c r="F93" i="16"/>
  <c r="D93" i="16"/>
  <c r="E93" i="16" s="1"/>
  <c r="H92" i="16"/>
  <c r="G92" i="16"/>
  <c r="F92" i="16"/>
  <c r="D92" i="16"/>
  <c r="H91" i="16"/>
  <c r="G91" i="16"/>
  <c r="F91" i="16"/>
  <c r="E91" i="16"/>
  <c r="D91" i="16"/>
  <c r="I89" i="16"/>
  <c r="H87" i="16"/>
  <c r="G87" i="16"/>
  <c r="F87" i="16"/>
  <c r="D87" i="16"/>
  <c r="E87" i="16" s="1"/>
  <c r="H86" i="16"/>
  <c r="G86" i="16"/>
  <c r="F86" i="16"/>
  <c r="D86" i="16"/>
  <c r="E86" i="16" s="1"/>
  <c r="H85" i="16"/>
  <c r="G85" i="16"/>
  <c r="F85" i="16"/>
  <c r="D85" i="16"/>
  <c r="H84" i="16"/>
  <c r="G84" i="16"/>
  <c r="F84" i="16"/>
  <c r="D84" i="16"/>
  <c r="I82" i="16"/>
  <c r="H80" i="16"/>
  <c r="G80" i="16"/>
  <c r="F80" i="16"/>
  <c r="D80" i="16"/>
  <c r="E80" i="16" s="1"/>
  <c r="H79" i="16"/>
  <c r="G79" i="16"/>
  <c r="F79" i="16"/>
  <c r="D79" i="16"/>
  <c r="E79" i="16" s="1"/>
  <c r="H78" i="16"/>
  <c r="G78" i="16"/>
  <c r="F78" i="16"/>
  <c r="D78" i="16"/>
  <c r="E78" i="16" s="1"/>
  <c r="H77" i="16"/>
  <c r="G77" i="16"/>
  <c r="F77" i="16"/>
  <c r="E77" i="16"/>
  <c r="D77" i="16"/>
  <c r="I75" i="16"/>
  <c r="I72" i="16"/>
  <c r="H71" i="16"/>
  <c r="H70" i="16" s="1"/>
  <c r="G71" i="16"/>
  <c r="F71" i="16"/>
  <c r="F70" i="16" s="1"/>
  <c r="D71" i="16"/>
  <c r="I67" i="16"/>
  <c r="I66" i="16"/>
  <c r="I64" i="16"/>
  <c r="I62" i="16"/>
  <c r="I56" i="16"/>
  <c r="I49" i="16"/>
  <c r="I42" i="16"/>
  <c r="I39" i="16"/>
  <c r="H37" i="16"/>
  <c r="G37" i="16"/>
  <c r="F37" i="16"/>
  <c r="I36" i="16"/>
  <c r="I31" i="16"/>
  <c r="H30" i="16"/>
  <c r="G30" i="16"/>
  <c r="F30" i="16"/>
  <c r="D30" i="16"/>
  <c r="E30" i="16" s="1"/>
  <c r="H29" i="16"/>
  <c r="G29" i="16"/>
  <c r="F29" i="16"/>
  <c r="D29" i="16"/>
  <c r="E29" i="16" s="1"/>
  <c r="H28" i="16"/>
  <c r="G28" i="16"/>
  <c r="F28" i="16"/>
  <c r="D28" i="16"/>
  <c r="H26" i="16"/>
  <c r="G26" i="16"/>
  <c r="F26" i="16"/>
  <c r="D26" i="16"/>
  <c r="E26" i="16" s="1"/>
  <c r="H25" i="16"/>
  <c r="G25" i="16"/>
  <c r="F25" i="16"/>
  <c r="D25" i="16"/>
  <c r="E25" i="16" s="1"/>
  <c r="H24" i="16"/>
  <c r="G24" i="16"/>
  <c r="F24" i="16"/>
  <c r="D24" i="16"/>
  <c r="H22" i="16"/>
  <c r="G22" i="16"/>
  <c r="F22" i="16"/>
  <c r="D22" i="16"/>
  <c r="E22" i="16" s="1"/>
  <c r="H21" i="16"/>
  <c r="G21" i="16"/>
  <c r="F21" i="16"/>
  <c r="D21" i="16"/>
  <c r="E21" i="16" s="1"/>
  <c r="H20" i="16"/>
  <c r="G20" i="16"/>
  <c r="F20" i="16"/>
  <c r="D20" i="16"/>
  <c r="E20" i="16" s="1"/>
  <c r="H17" i="16"/>
  <c r="G17" i="16"/>
  <c r="F17" i="16"/>
  <c r="D17" i="16"/>
  <c r="E17" i="16" s="1"/>
  <c r="H16" i="16"/>
  <c r="G16" i="16"/>
  <c r="F16" i="16"/>
  <c r="D16" i="16"/>
  <c r="E16" i="16" s="1"/>
  <c r="H15" i="16"/>
  <c r="G15" i="16"/>
  <c r="F15" i="16"/>
  <c r="D15" i="16"/>
  <c r="I13" i="16"/>
  <c r="I2075" i="16" l="1"/>
  <c r="E2022" i="16"/>
  <c r="D1930" i="16"/>
  <c r="I1372" i="16"/>
  <c r="E2110" i="16"/>
  <c r="C45" i="16"/>
  <c r="C43" i="16" s="1"/>
  <c r="C2215" i="16"/>
  <c r="C2190" i="16"/>
  <c r="B18" i="17"/>
  <c r="G1987" i="16"/>
  <c r="D50" i="17"/>
  <c r="G1962" i="16" s="1"/>
  <c r="G1959" i="16" s="1"/>
  <c r="E1960" i="16"/>
  <c r="I1960" i="16" s="1"/>
  <c r="C1987" i="16"/>
  <c r="C1962" i="16"/>
  <c r="E2698" i="16"/>
  <c r="I2698" i="16" s="1"/>
  <c r="C958" i="16"/>
  <c r="C991" i="16" s="1"/>
  <c r="D966" i="16"/>
  <c r="D958" i="16" s="1"/>
  <c r="D991" i="16" s="1"/>
  <c r="F724" i="16"/>
  <c r="F44" i="16" s="1"/>
  <c r="G966" i="16"/>
  <c r="G958" i="16" s="1"/>
  <c r="G991" i="16" s="1"/>
  <c r="E967" i="16"/>
  <c r="I967" i="16" s="1"/>
  <c r="E1482" i="16"/>
  <c r="I1482" i="16" s="1"/>
  <c r="I961" i="16"/>
  <c r="I972" i="16"/>
  <c r="I959" i="16"/>
  <c r="E1289" i="16"/>
  <c r="E1288" i="16" s="1"/>
  <c r="F966" i="16"/>
  <c r="F958" i="16" s="1"/>
  <c r="F991" i="16" s="1"/>
  <c r="G724" i="16"/>
  <c r="G723" i="16" s="1"/>
  <c r="E944" i="16"/>
  <c r="I944" i="16" s="1"/>
  <c r="E1434" i="16"/>
  <c r="I1434" i="16" s="1"/>
  <c r="H966" i="16"/>
  <c r="H958" i="16" s="1"/>
  <c r="H991" i="16" s="1"/>
  <c r="I1614" i="16"/>
  <c r="I1368" i="16"/>
  <c r="I974" i="16"/>
  <c r="E1226" i="16"/>
  <c r="I1226" i="16" s="1"/>
  <c r="E1567" i="16"/>
  <c r="I1567" i="16" s="1"/>
  <c r="E1125" i="16"/>
  <c r="I1125" i="16" s="1"/>
  <c r="E1531" i="16"/>
  <c r="I1531" i="16" s="1"/>
  <c r="E1769" i="16"/>
  <c r="I1773" i="16"/>
  <c r="E1417" i="16"/>
  <c r="I1421" i="16"/>
  <c r="E1263" i="16"/>
  <c r="I1263" i="16" s="1"/>
  <c r="I1264" i="16"/>
  <c r="I1469" i="16"/>
  <c r="E1465" i="16"/>
  <c r="I1725" i="16"/>
  <c r="E1721" i="16"/>
  <c r="I1367" i="16"/>
  <c r="I1790" i="16"/>
  <c r="E1786" i="16"/>
  <c r="I1786" i="16" s="1"/>
  <c r="I1676" i="16"/>
  <c r="E1672" i="16"/>
  <c r="I1518" i="16"/>
  <c r="E1514" i="16"/>
  <c r="I1029" i="16"/>
  <c r="E1025" i="16"/>
  <c r="I1112" i="16"/>
  <c r="E1108" i="16"/>
  <c r="E1650" i="16"/>
  <c r="E1842" i="16"/>
  <c r="I1842" i="16" s="1"/>
  <c r="I1823" i="16"/>
  <c r="E1822" i="16"/>
  <c r="E976" i="16"/>
  <c r="I976" i="16" s="1"/>
  <c r="I1310" i="16"/>
  <c r="E1306" i="16"/>
  <c r="I1306" i="16" s="1"/>
  <c r="I1647" i="16"/>
  <c r="E1646" i="16"/>
  <c r="I1389" i="16"/>
  <c r="E1385" i="16"/>
  <c r="I1385" i="16" s="1"/>
  <c r="E1342" i="16"/>
  <c r="C970" i="16"/>
  <c r="C969" i="16" s="1"/>
  <c r="C1649" i="16"/>
  <c r="I985" i="16"/>
  <c r="E983" i="16"/>
  <c r="I983" i="16" s="1"/>
  <c r="E981" i="16"/>
  <c r="I981" i="16" s="1"/>
  <c r="I1213" i="16"/>
  <c r="E1209" i="16"/>
  <c r="I1742" i="16"/>
  <c r="E1738" i="16"/>
  <c r="I1738" i="16" s="1"/>
  <c r="E1177" i="16"/>
  <c r="I1177" i="16" s="1"/>
  <c r="I1181" i="16"/>
  <c r="E1082" i="16"/>
  <c r="I1083" i="16"/>
  <c r="I1260" i="16"/>
  <c r="I1597" i="16"/>
  <c r="E1593" i="16"/>
  <c r="I1046" i="16"/>
  <c r="E1042" i="16"/>
  <c r="I1042" i="16" s="1"/>
  <c r="I1564" i="16"/>
  <c r="E999" i="16"/>
  <c r="I1000" i="16"/>
  <c r="I1164" i="16"/>
  <c r="E1160" i="16"/>
  <c r="E1839" i="16"/>
  <c r="I1840" i="16"/>
  <c r="I1693" i="16"/>
  <c r="E1689" i="16"/>
  <c r="I1689" i="16" s="1"/>
  <c r="E2673" i="16"/>
  <c r="I2673" i="16" s="1"/>
  <c r="E917" i="16"/>
  <c r="I917" i="16" s="1"/>
  <c r="C916" i="16"/>
  <c r="C723" i="16"/>
  <c r="G913" i="16"/>
  <c r="G909" i="16" s="1"/>
  <c r="H2016" i="16"/>
  <c r="C416" i="16"/>
  <c r="C412" i="16" s="1"/>
  <c r="D658" i="16"/>
  <c r="G728" i="16"/>
  <c r="C148" i="16"/>
  <c r="C18" i="16"/>
  <c r="C14" i="16" s="1"/>
  <c r="E2648" i="16"/>
  <c r="H171" i="16"/>
  <c r="F2023" i="16"/>
  <c r="G19" i="16"/>
  <c r="G27" i="16"/>
  <c r="D149" i="16"/>
  <c r="H19" i="16"/>
  <c r="H27" i="16"/>
  <c r="G658" i="16"/>
  <c r="D730" i="16"/>
  <c r="E117" i="16"/>
  <c r="I117" i="16" s="1"/>
  <c r="F23" i="16"/>
  <c r="G2118" i="16"/>
  <c r="H2316" i="16"/>
  <c r="H2730" i="16"/>
  <c r="F2744" i="16"/>
  <c r="H433" i="16"/>
  <c r="H2025" i="16"/>
  <c r="G338" i="16"/>
  <c r="D433" i="16"/>
  <c r="H730" i="16"/>
  <c r="G1874" i="16"/>
  <c r="G2316" i="16"/>
  <c r="D23" i="16"/>
  <c r="G642" i="16"/>
  <c r="H658" i="16"/>
  <c r="G2111" i="16"/>
  <c r="E2465" i="16"/>
  <c r="I2465" i="16" s="1"/>
  <c r="E2888" i="16"/>
  <c r="I2888" i="16" s="1"/>
  <c r="C33" i="16"/>
  <c r="F74" i="16"/>
  <c r="G149" i="16"/>
  <c r="D638" i="16"/>
  <c r="D2113" i="16"/>
  <c r="G656" i="16"/>
  <c r="H1937" i="16"/>
  <c r="F730" i="16"/>
  <c r="C720" i="16"/>
  <c r="C716" i="16" s="1"/>
  <c r="F431" i="16"/>
  <c r="G644" i="16"/>
  <c r="G730" i="16"/>
  <c r="E861" i="16"/>
  <c r="I861" i="16" s="1"/>
  <c r="F656" i="16"/>
  <c r="F2302" i="16"/>
  <c r="E2779" i="16"/>
  <c r="I2779" i="16" s="1"/>
  <c r="E2914" i="16"/>
  <c r="I2914" i="16" s="1"/>
  <c r="E2943" i="16"/>
  <c r="I2943" i="16" s="1"/>
  <c r="H23" i="16"/>
  <c r="H644" i="16"/>
  <c r="H2113" i="16"/>
  <c r="G2649" i="16"/>
  <c r="F2656" i="16"/>
  <c r="C2642" i="16"/>
  <c r="C2641" i="16" s="1"/>
  <c r="C2637" i="16" s="1"/>
  <c r="H656" i="16"/>
  <c r="F1878" i="16"/>
  <c r="H2649" i="16"/>
  <c r="D2726" i="16"/>
  <c r="E460" i="16"/>
  <c r="I460" i="16" s="1"/>
  <c r="E606" i="16"/>
  <c r="I606" i="16" s="1"/>
  <c r="F642" i="16"/>
  <c r="E2179" i="16"/>
  <c r="I2179" i="16" s="1"/>
  <c r="E2288" i="16"/>
  <c r="I2288" i="16" s="1"/>
  <c r="D2304" i="16"/>
  <c r="G23" i="16"/>
  <c r="H149" i="16"/>
  <c r="F1874" i="16"/>
  <c r="H2111" i="16"/>
  <c r="E2262" i="16"/>
  <c r="I2262" i="16" s="1"/>
  <c r="E2860" i="16"/>
  <c r="I2860" i="16" s="1"/>
  <c r="F658" i="16"/>
  <c r="G157" i="16"/>
  <c r="E2603" i="16"/>
  <c r="I2603" i="16" s="1"/>
  <c r="D27" i="16"/>
  <c r="H642" i="16"/>
  <c r="F728" i="16"/>
  <c r="H1882" i="16"/>
  <c r="F2404" i="16"/>
  <c r="E2805" i="16"/>
  <c r="I2805" i="16" s="1"/>
  <c r="D2820" i="16"/>
  <c r="D2813" i="16" s="1"/>
  <c r="D2812" i="16" s="1"/>
  <c r="F27" i="16"/>
  <c r="F338" i="16"/>
  <c r="H2397" i="16"/>
  <c r="E2548" i="16"/>
  <c r="I2548" i="16" s="1"/>
  <c r="F2782" i="16"/>
  <c r="F2778" i="16" s="1"/>
  <c r="F2810" i="16" s="1"/>
  <c r="G431" i="16"/>
  <c r="H728" i="16"/>
  <c r="H431" i="16"/>
  <c r="E557" i="16"/>
  <c r="I557" i="16" s="1"/>
  <c r="F2399" i="16"/>
  <c r="H345" i="16"/>
  <c r="G340" i="16"/>
  <c r="C41" i="16"/>
  <c r="C40" i="16" s="1"/>
  <c r="E813" i="16"/>
  <c r="I813" i="16" s="1"/>
  <c r="E381" i="16"/>
  <c r="I381" i="16" s="1"/>
  <c r="G2874" i="16"/>
  <c r="G2867" i="16" s="1"/>
  <c r="G2866" i="16" s="1"/>
  <c r="E2233" i="16"/>
  <c r="I2233" i="16" s="1"/>
  <c r="F495" i="16"/>
  <c r="F491" i="16" s="1"/>
  <c r="F490" i="16" s="1"/>
  <c r="G120" i="16"/>
  <c r="G116" i="16" s="1"/>
  <c r="H1959" i="16"/>
  <c r="H2782" i="16"/>
  <c r="H2778" i="16" s="1"/>
  <c r="H2810" i="16" s="1"/>
  <c r="D723" i="16"/>
  <c r="E2520" i="16"/>
  <c r="I2520" i="16" s="1"/>
  <c r="E2834" i="16"/>
  <c r="I2834" i="16" s="1"/>
  <c r="D644" i="16"/>
  <c r="F2929" i="16"/>
  <c r="F2922" i="16" s="1"/>
  <c r="F2921" i="16" s="1"/>
  <c r="E2954" i="16"/>
  <c r="I2954" i="16" s="1"/>
  <c r="G61" i="16"/>
  <c r="H61" i="16"/>
  <c r="F384" i="16"/>
  <c r="F380" i="16" s="1"/>
  <c r="E775" i="16"/>
  <c r="I775" i="16" s="1"/>
  <c r="F799" i="16"/>
  <c r="F795" i="16" s="1"/>
  <c r="F794" i="16" s="1"/>
  <c r="D2111" i="16"/>
  <c r="D2139" i="16"/>
  <c r="D2132" i="16" s="1"/>
  <c r="D2131" i="16" s="1"/>
  <c r="F2110" i="16"/>
  <c r="F2304" i="16"/>
  <c r="H2589" i="16"/>
  <c r="H2582" i="16" s="1"/>
  <c r="H2581" i="16" s="1"/>
  <c r="E2652" i="16"/>
  <c r="I2652" i="16" s="1"/>
  <c r="G2677" i="16"/>
  <c r="G2670" i="16" s="1"/>
  <c r="G2669" i="16" s="1"/>
  <c r="H2677" i="16"/>
  <c r="H2670" i="16" s="1"/>
  <c r="H2669" i="16" s="1"/>
  <c r="H2636" i="16" s="1"/>
  <c r="D2677" i="16"/>
  <c r="D2670" i="16" s="1"/>
  <c r="D2669" i="16" s="1"/>
  <c r="F54" i="16"/>
  <c r="H60" i="16"/>
  <c r="G592" i="16"/>
  <c r="G588" i="16" s="1"/>
  <c r="G587" i="16" s="1"/>
  <c r="I2117" i="16"/>
  <c r="D2782" i="16"/>
  <c r="D2778" i="16" s="1"/>
  <c r="D2810" i="16" s="1"/>
  <c r="D592" i="16"/>
  <c r="D588" i="16" s="1"/>
  <c r="D587" i="16" s="1"/>
  <c r="E610" i="16"/>
  <c r="I610" i="16" s="1"/>
  <c r="H847" i="16"/>
  <c r="H843" i="16" s="1"/>
  <c r="H842" i="16" s="1"/>
  <c r="F2159" i="16"/>
  <c r="I2163" i="16"/>
  <c r="H2642" i="16"/>
  <c r="D2837" i="16"/>
  <c r="D2833" i="16" s="1"/>
  <c r="D60" i="16"/>
  <c r="E60" i="16" s="1"/>
  <c r="F644" i="16"/>
  <c r="D1963" i="16"/>
  <c r="D1956" i="16" s="1"/>
  <c r="D1955" i="16" s="1"/>
  <c r="F1963" i="16"/>
  <c r="F1956" i="16" s="1"/>
  <c r="F1955" i="16" s="1"/>
  <c r="F1922" i="16" s="1"/>
  <c r="D45" i="16"/>
  <c r="D171" i="16"/>
  <c r="I177" i="16"/>
  <c r="F255" i="16"/>
  <c r="F251" i="16" s="1"/>
  <c r="G255" i="16"/>
  <c r="G251" i="16" s="1"/>
  <c r="E272" i="16"/>
  <c r="I272" i="16" s="1"/>
  <c r="G543" i="16"/>
  <c r="G539" i="16" s="1"/>
  <c r="G538" i="16" s="1"/>
  <c r="G1902" i="16"/>
  <c r="G1905" i="16"/>
  <c r="G1983" i="16"/>
  <c r="G2139" i="16"/>
  <c r="G2132" i="16" s="1"/>
  <c r="G2131" i="16" s="1"/>
  <c r="D2309" i="16"/>
  <c r="D2606" i="16"/>
  <c r="D2602" i="16" s="1"/>
  <c r="F2820" i="16"/>
  <c r="F2813" i="16" s="1"/>
  <c r="F2812" i="16" s="1"/>
  <c r="D59" i="16"/>
  <c r="E59" i="16" s="1"/>
  <c r="F2354" i="16"/>
  <c r="F2350" i="16" s="1"/>
  <c r="F2382" i="16" s="1"/>
  <c r="F63" i="16"/>
  <c r="H103" i="16"/>
  <c r="H99" i="16" s="1"/>
  <c r="H98" i="16" s="1"/>
  <c r="H68" i="16" s="1"/>
  <c r="G58" i="16"/>
  <c r="H238" i="16"/>
  <c r="H234" i="16" s="1"/>
  <c r="H233" i="16" s="1"/>
  <c r="H543" i="16"/>
  <c r="H539" i="16" s="1"/>
  <c r="H538" i="16" s="1"/>
  <c r="E698" i="16"/>
  <c r="I698" i="16" s="1"/>
  <c r="G892" i="16"/>
  <c r="G891" i="16" s="1"/>
  <c r="H1917" i="16"/>
  <c r="I2365" i="16"/>
  <c r="E2507" i="16"/>
  <c r="I2507" i="16" s="1"/>
  <c r="H2694" i="16"/>
  <c r="H2690" i="16" s="1"/>
  <c r="H2874" i="16"/>
  <c r="H2867" i="16" s="1"/>
  <c r="H2866" i="16" s="1"/>
  <c r="E653" i="16"/>
  <c r="I653" i="16" s="1"/>
  <c r="D651" i="16"/>
  <c r="D649" i="16"/>
  <c r="F1950" i="16"/>
  <c r="F1915" i="16"/>
  <c r="F1914" i="16" s="1"/>
  <c r="I2925" i="16"/>
  <c r="I78" i="16"/>
  <c r="I205" i="16"/>
  <c r="E154" i="16"/>
  <c r="E38" i="16" s="1"/>
  <c r="I38" i="16" s="1"/>
  <c r="I357" i="16"/>
  <c r="F543" i="16"/>
  <c r="F539" i="16" s="1"/>
  <c r="F538" i="16" s="1"/>
  <c r="E1946" i="16"/>
  <c r="E1944" i="16" s="1"/>
  <c r="D1942" i="16"/>
  <c r="G2730" i="16"/>
  <c r="G2732" i="16"/>
  <c r="H54" i="16"/>
  <c r="H735" i="16"/>
  <c r="G1889" i="16"/>
  <c r="G1888" i="16" s="1"/>
  <c r="D1896" i="16"/>
  <c r="I2503" i="16"/>
  <c r="E2498" i="16"/>
  <c r="I2498" i="16" s="1"/>
  <c r="G2051" i="16"/>
  <c r="G2044" i="16" s="1"/>
  <c r="G2043" i="16" s="1"/>
  <c r="G2010" i="16" s="1"/>
  <c r="F2193" i="16"/>
  <c r="E2194" i="16"/>
  <c r="I2194" i="16" s="1"/>
  <c r="D2265" i="16"/>
  <c r="D2261" i="16" s="1"/>
  <c r="G2480" i="16"/>
  <c r="G2473" i="16" s="1"/>
  <c r="G2472" i="16" s="1"/>
  <c r="H2497" i="16"/>
  <c r="H2493" i="16" s="1"/>
  <c r="H2030" i="16"/>
  <c r="F1910" i="16"/>
  <c r="F1911" i="16"/>
  <c r="G1917" i="16"/>
  <c r="H2406" i="16"/>
  <c r="H1912" i="16"/>
  <c r="I2415" i="16"/>
  <c r="F1895" i="16"/>
  <c r="D2765" i="16"/>
  <c r="E2829" i="16"/>
  <c r="I2829" i="16" s="1"/>
  <c r="D2874" i="16"/>
  <c r="D2867" i="16" s="1"/>
  <c r="D2866" i="16" s="1"/>
  <c r="G63" i="16"/>
  <c r="H186" i="16"/>
  <c r="H182" i="16" s="1"/>
  <c r="H181" i="16" s="1"/>
  <c r="H47" i="16"/>
  <c r="G52" i="16"/>
  <c r="I358" i="16"/>
  <c r="G512" i="16"/>
  <c r="G508" i="16" s="1"/>
  <c r="G750" i="16"/>
  <c r="G746" i="16" s="1"/>
  <c r="G745" i="16" s="1"/>
  <c r="F1917" i="16"/>
  <c r="D35" i="16"/>
  <c r="E35" i="16" s="1"/>
  <c r="H51" i="16"/>
  <c r="H52" i="16"/>
  <c r="H304" i="16"/>
  <c r="H300" i="16" s="1"/>
  <c r="G424" i="16"/>
  <c r="E420" i="16"/>
  <c r="I420" i="16" s="1"/>
  <c r="F592" i="16"/>
  <c r="F588" i="16" s="1"/>
  <c r="F587" i="16" s="1"/>
  <c r="I727" i="16"/>
  <c r="H816" i="16"/>
  <c r="H812" i="16" s="1"/>
  <c r="E833" i="16"/>
  <c r="I833" i="16" s="1"/>
  <c r="D864" i="16"/>
  <c r="D860" i="16" s="1"/>
  <c r="D913" i="16"/>
  <c r="D909" i="16" s="1"/>
  <c r="H1915" i="16"/>
  <c r="H1914" i="16" s="1"/>
  <c r="H1963" i="16"/>
  <c r="I25" i="16"/>
  <c r="I26" i="16"/>
  <c r="D51" i="16"/>
  <c r="D52" i="16"/>
  <c r="E52" i="16" s="1"/>
  <c r="G90" i="16"/>
  <c r="D103" i="16"/>
  <c r="D99" i="16" s="1"/>
  <c r="D98" i="16" s="1"/>
  <c r="D68" i="16" s="1"/>
  <c r="F149" i="16"/>
  <c r="H159" i="16"/>
  <c r="E222" i="16"/>
  <c r="I222" i="16" s="1"/>
  <c r="H352" i="16"/>
  <c r="H367" i="16"/>
  <c r="H363" i="16" s="1"/>
  <c r="H362" i="16" s="1"/>
  <c r="H332" i="16" s="1"/>
  <c r="D543" i="16"/>
  <c r="D539" i="16" s="1"/>
  <c r="D538" i="16" s="1"/>
  <c r="I1879" i="16"/>
  <c r="D1924" i="16"/>
  <c r="D1909" i="16"/>
  <c r="H1909" i="16"/>
  <c r="G1911" i="16"/>
  <c r="G1912" i="16"/>
  <c r="D2012" i="16"/>
  <c r="F2051" i="16"/>
  <c r="F2044" i="16" s="1"/>
  <c r="F2043" i="16" s="1"/>
  <c r="F2010" i="16" s="1"/>
  <c r="E2157" i="16"/>
  <c r="G2248" i="16"/>
  <c r="G2241" i="16" s="1"/>
  <c r="G2240" i="16" s="1"/>
  <c r="F2589" i="16"/>
  <c r="F2582" i="16" s="1"/>
  <c r="F2581" i="16" s="1"/>
  <c r="G2606" i="16"/>
  <c r="G2602" i="16" s="1"/>
  <c r="F2606" i="16"/>
  <c r="F2602" i="16" s="1"/>
  <c r="G2782" i="16"/>
  <c r="G2778" i="16" s="1"/>
  <c r="G2810" i="16" s="1"/>
  <c r="E164" i="16"/>
  <c r="E2101" i="16"/>
  <c r="E2100" i="16" s="1"/>
  <c r="I2100" i="16" s="1"/>
  <c r="D2100" i="16"/>
  <c r="G47" i="16"/>
  <c r="D88" i="16"/>
  <c r="F173" i="16"/>
  <c r="E2543" i="16"/>
  <c r="I2543" i="16" s="1"/>
  <c r="I2545" i="16"/>
  <c r="I2773" i="16"/>
  <c r="E2770" i="16"/>
  <c r="I2770" i="16" s="1"/>
  <c r="D19" i="16"/>
  <c r="H34" i="16"/>
  <c r="D70" i="16"/>
  <c r="I79" i="16"/>
  <c r="F51" i="16"/>
  <c r="G103" i="16"/>
  <c r="G99" i="16" s="1"/>
  <c r="G98" i="16" s="1"/>
  <c r="G68" i="16" s="1"/>
  <c r="F120" i="16"/>
  <c r="F116" i="16" s="1"/>
  <c r="I162" i="16"/>
  <c r="H58" i="16"/>
  <c r="I351" i="16"/>
  <c r="H417" i="16"/>
  <c r="F512" i="16"/>
  <c r="F508" i="16" s="1"/>
  <c r="H592" i="16"/>
  <c r="H588" i="16" s="1"/>
  <c r="H587" i="16" s="1"/>
  <c r="I869" i="16"/>
  <c r="E867" i="16"/>
  <c r="I867" i="16" s="1"/>
  <c r="D2589" i="16"/>
  <c r="D2582" i="16" s="1"/>
  <c r="D2581" i="16" s="1"/>
  <c r="E725" i="16"/>
  <c r="E721" i="16" s="1"/>
  <c r="D721" i="16"/>
  <c r="I823" i="16"/>
  <c r="E819" i="16"/>
  <c r="I819" i="16" s="1"/>
  <c r="G2744" i="16"/>
  <c r="G2746" i="16"/>
  <c r="H2820" i="16"/>
  <c r="H2813" i="16" s="1"/>
  <c r="H2812" i="16" s="1"/>
  <c r="E71" i="16"/>
  <c r="I71" i="16" s="1"/>
  <c r="H74" i="16"/>
  <c r="I87" i="16"/>
  <c r="F59" i="16"/>
  <c r="H120" i="16"/>
  <c r="H116" i="16" s="1"/>
  <c r="F166" i="16"/>
  <c r="D63" i="16"/>
  <c r="E63" i="16" s="1"/>
  <c r="F433" i="16"/>
  <c r="D1910" i="16"/>
  <c r="E1910" i="16" s="1"/>
  <c r="F1983" i="16"/>
  <c r="F1932" i="16"/>
  <c r="F1928" i="16" s="1"/>
  <c r="G35" i="16"/>
  <c r="F45" i="16"/>
  <c r="F76" i="16"/>
  <c r="H81" i="16"/>
  <c r="G51" i="16"/>
  <c r="I96" i="16"/>
  <c r="D120" i="16"/>
  <c r="D116" i="16" s="1"/>
  <c r="F159" i="16"/>
  <c r="G54" i="16"/>
  <c r="D58" i="16"/>
  <c r="D186" i="16"/>
  <c r="D182" i="16" s="1"/>
  <c r="D181" i="16" s="1"/>
  <c r="F287" i="16"/>
  <c r="F283" i="16" s="1"/>
  <c r="F282" i="16" s="1"/>
  <c r="I741" i="16"/>
  <c r="E808" i="16"/>
  <c r="I808" i="16" s="1"/>
  <c r="I810" i="16"/>
  <c r="F2534" i="16"/>
  <c r="F2527" i="16" s="1"/>
  <c r="F2526" i="16" s="1"/>
  <c r="F2649" i="16"/>
  <c r="F2651" i="16"/>
  <c r="H1895" i="16"/>
  <c r="D238" i="16"/>
  <c r="D234" i="16" s="1"/>
  <c r="D233" i="16" s="1"/>
  <c r="D287" i="16"/>
  <c r="D283" i="16" s="1"/>
  <c r="D282" i="16" s="1"/>
  <c r="G287" i="16"/>
  <c r="G283" i="16" s="1"/>
  <c r="G282" i="16" s="1"/>
  <c r="D304" i="16"/>
  <c r="D300" i="16" s="1"/>
  <c r="F340" i="16"/>
  <c r="I344" i="16"/>
  <c r="G352" i="16"/>
  <c r="G367" i="16"/>
  <c r="G363" i="16" s="1"/>
  <c r="G362" i="16" s="1"/>
  <c r="G332" i="16" s="1"/>
  <c r="G384" i="16"/>
  <c r="G380" i="16" s="1"/>
  <c r="E394" i="16"/>
  <c r="I394" i="16" s="1"/>
  <c r="I423" i="16"/>
  <c r="D463" i="16"/>
  <c r="D459" i="16" s="1"/>
  <c r="D488" i="16" s="1"/>
  <c r="H463" i="16"/>
  <c r="H459" i="16" s="1"/>
  <c r="H488" i="16" s="1"/>
  <c r="F560" i="16"/>
  <c r="F556" i="16" s="1"/>
  <c r="G560" i="16"/>
  <c r="G556" i="16" s="1"/>
  <c r="D609" i="16"/>
  <c r="D605" i="16" s="1"/>
  <c r="H609" i="16"/>
  <c r="H605" i="16" s="1"/>
  <c r="G609" i="16"/>
  <c r="G605" i="16" s="1"/>
  <c r="G671" i="16"/>
  <c r="G667" i="16" s="1"/>
  <c r="G666" i="16" s="1"/>
  <c r="G636" i="16" s="1"/>
  <c r="E689" i="16"/>
  <c r="I689" i="16" s="1"/>
  <c r="H737" i="16"/>
  <c r="K749" i="16"/>
  <c r="E782" i="16"/>
  <c r="I782" i="16" s="1"/>
  <c r="E800" i="16"/>
  <c r="I800" i="16" s="1"/>
  <c r="D847" i="16"/>
  <c r="D843" i="16" s="1"/>
  <c r="D842" i="16" s="1"/>
  <c r="G864" i="16"/>
  <c r="G860" i="16" s="1"/>
  <c r="E872" i="16"/>
  <c r="I872" i="16" s="1"/>
  <c r="I1880" i="16"/>
  <c r="E1997" i="16"/>
  <c r="I1997" i="16" s="1"/>
  <c r="H1911" i="16"/>
  <c r="G2156" i="16"/>
  <c r="G2152" i="16" s="1"/>
  <c r="G2193" i="16"/>
  <c r="I2216" i="16"/>
  <c r="G1903" i="16"/>
  <c r="H1905" i="16"/>
  <c r="I2409" i="16"/>
  <c r="D2497" i="16"/>
  <c r="D2493" i="16" s="1"/>
  <c r="G2534" i="16"/>
  <c r="G2527" i="16" s="1"/>
  <c r="H2551" i="16"/>
  <c r="H2547" i="16" s="1"/>
  <c r="E2594" i="16"/>
  <c r="I2594" i="16" s="1"/>
  <c r="D2658" i="16"/>
  <c r="G2837" i="16"/>
  <c r="G2833" i="16" s="1"/>
  <c r="E2879" i="16"/>
  <c r="I2879" i="16" s="1"/>
  <c r="F2946" i="16"/>
  <c r="F2942" i="16" s="1"/>
  <c r="E626" i="16"/>
  <c r="I626" i="16" s="1"/>
  <c r="G688" i="16"/>
  <c r="G684" i="16" s="1"/>
  <c r="I740" i="16"/>
  <c r="H799" i="16"/>
  <c r="H795" i="16" s="1"/>
  <c r="H794" i="16" s="1"/>
  <c r="F816" i="16"/>
  <c r="F812" i="16" s="1"/>
  <c r="I1871" i="16"/>
  <c r="G1963" i="16"/>
  <c r="F1981" i="16"/>
  <c r="F1980" i="16" s="1"/>
  <c r="F1976" i="16" s="1"/>
  <c r="E2076" i="16"/>
  <c r="I2076" i="16" s="1"/>
  <c r="F1897" i="16"/>
  <c r="D2120" i="16"/>
  <c r="H2193" i="16"/>
  <c r="F2248" i="16"/>
  <c r="F2241" i="16" s="1"/>
  <c r="F2240" i="16" s="1"/>
  <c r="H2337" i="16"/>
  <c r="F2337" i="16"/>
  <c r="D2386" i="16"/>
  <c r="G2442" i="16"/>
  <c r="G2438" i="16" s="1"/>
  <c r="G2470" i="16" s="1"/>
  <c r="H2534" i="16"/>
  <c r="H2527" i="16" s="1"/>
  <c r="H2526" i="16" s="1"/>
  <c r="F2551" i="16"/>
  <c r="F2547" i="16" s="1"/>
  <c r="E2695" i="16"/>
  <c r="G2929" i="16"/>
  <c r="G2922" i="16" s="1"/>
  <c r="G2921" i="16" s="1"/>
  <c r="G207" i="16"/>
  <c r="G199" i="16" s="1"/>
  <c r="H207" i="16"/>
  <c r="H199" i="16" s="1"/>
  <c r="G238" i="16"/>
  <c r="G234" i="16" s="1"/>
  <c r="G233" i="16" s="1"/>
  <c r="I301" i="16"/>
  <c r="F347" i="16"/>
  <c r="D367" i="16"/>
  <c r="D363" i="16" s="1"/>
  <c r="D362" i="16" s="1"/>
  <c r="D332" i="16" s="1"/>
  <c r="D384" i="16"/>
  <c r="D380" i="16" s="1"/>
  <c r="E464" i="16"/>
  <c r="I464" i="16" s="1"/>
  <c r="H495" i="16"/>
  <c r="H491" i="16" s="1"/>
  <c r="H490" i="16" s="1"/>
  <c r="H688" i="16"/>
  <c r="H684" i="16" s="1"/>
  <c r="G767" i="16"/>
  <c r="G763" i="16" s="1"/>
  <c r="F847" i="16"/>
  <c r="F843" i="16" s="1"/>
  <c r="F842" i="16" s="1"/>
  <c r="G847" i="16"/>
  <c r="G843" i="16" s="1"/>
  <c r="G842" i="16" s="1"/>
  <c r="G1878" i="16"/>
  <c r="F1882" i="16"/>
  <c r="F1904" i="16"/>
  <c r="F1905" i="16"/>
  <c r="F1912" i="16"/>
  <c r="D1980" i="16"/>
  <c r="D1976" i="16" s="1"/>
  <c r="I2028" i="16"/>
  <c r="G2068" i="16"/>
  <c r="G2064" i="16" s="1"/>
  <c r="E2071" i="16"/>
  <c r="I2071" i="16" s="1"/>
  <c r="E2085" i="16"/>
  <c r="I2085" i="16" s="1"/>
  <c r="F2120" i="16"/>
  <c r="H2139" i="16"/>
  <c r="H2132" i="16" s="1"/>
  <c r="H2131" i="16" s="1"/>
  <c r="I2322" i="16"/>
  <c r="D2337" i="16"/>
  <c r="H2442" i="16"/>
  <c r="H2438" i="16" s="1"/>
  <c r="H2470" i="16" s="1"/>
  <c r="G2497" i="16"/>
  <c r="G2493" i="16" s="1"/>
  <c r="D2534" i="16"/>
  <c r="D2527" i="16" s="1"/>
  <c r="D2526" i="16" s="1"/>
  <c r="H2644" i="16"/>
  <c r="D2752" i="16"/>
  <c r="E2845" i="16"/>
  <c r="I2845" i="16" s="1"/>
  <c r="F2891" i="16"/>
  <c r="F2887" i="16" s="1"/>
  <c r="H2929" i="16"/>
  <c r="H2922" i="16" s="1"/>
  <c r="H2921" i="16" s="1"/>
  <c r="E2717" i="16"/>
  <c r="I2717" i="16" s="1"/>
  <c r="E563" i="16"/>
  <c r="I563" i="16" s="1"/>
  <c r="E624" i="16"/>
  <c r="I624" i="16" s="1"/>
  <c r="I835" i="16"/>
  <c r="I1999" i="16"/>
  <c r="E2060" i="16"/>
  <c r="I2060" i="16" s="1"/>
  <c r="I2087" i="16"/>
  <c r="E2371" i="16"/>
  <c r="I2371" i="16" s="1"/>
  <c r="E2457" i="16"/>
  <c r="I2457" i="16" s="1"/>
  <c r="I2596" i="16"/>
  <c r="E2598" i="16"/>
  <c r="I2598" i="16" s="1"/>
  <c r="E307" i="16"/>
  <c r="I307" i="16" s="1"/>
  <c r="E195" i="16"/>
  <c r="I195" i="16" s="1"/>
  <c r="E215" i="16"/>
  <c r="I215" i="16" s="1"/>
  <c r="E243" i="16"/>
  <c r="I243" i="16" s="1"/>
  <c r="I402" i="16"/>
  <c r="E561" i="16"/>
  <c r="I561" i="16" s="1"/>
  <c r="E577" i="16"/>
  <c r="I577" i="16" s="1"/>
  <c r="E593" i="16"/>
  <c r="I593" i="16" s="1"/>
  <c r="E848" i="16"/>
  <c r="I848" i="16" s="1"/>
  <c r="E2056" i="16"/>
  <c r="I2056" i="16" s="1"/>
  <c r="I2080" i="16"/>
  <c r="E2121" i="16"/>
  <c r="I2121" i="16" s="1"/>
  <c r="E2273" i="16"/>
  <c r="I2273" i="16" s="1"/>
  <c r="I2378" i="16"/>
  <c r="I2509" i="16"/>
  <c r="E2539" i="16"/>
  <c r="I2539" i="16" s="1"/>
  <c r="E2566" i="16"/>
  <c r="I2566" i="16" s="1"/>
  <c r="E2733" i="16"/>
  <c r="I2733" i="16" s="1"/>
  <c r="I2849" i="16"/>
  <c r="E191" i="16"/>
  <c r="I191" i="16" s="1"/>
  <c r="I245" i="16"/>
  <c r="E265" i="16"/>
  <c r="I265" i="16" s="1"/>
  <c r="E575" i="16"/>
  <c r="I575" i="16" s="1"/>
  <c r="E612" i="16"/>
  <c r="I612" i="16" s="1"/>
  <c r="E735" i="16"/>
  <c r="E852" i="16"/>
  <c r="I852" i="16" s="1"/>
  <c r="E865" i="16"/>
  <c r="I865" i="16" s="1"/>
  <c r="I2022" i="16"/>
  <c r="E2505" i="16"/>
  <c r="I2505" i="16" s="1"/>
  <c r="E2568" i="16"/>
  <c r="I2568" i="16" s="1"/>
  <c r="I2571" i="16"/>
  <c r="E2590" i="16"/>
  <c r="I2590" i="16" s="1"/>
  <c r="E2838" i="16"/>
  <c r="I2838" i="16" s="1"/>
  <c r="I796" i="16"/>
  <c r="E921" i="16"/>
  <c r="I921" i="16" s="1"/>
  <c r="E923" i="16"/>
  <c r="I923" i="16" s="1"/>
  <c r="I925" i="16"/>
  <c r="H1942" i="16"/>
  <c r="H1944" i="16"/>
  <c r="I2627" i="16"/>
  <c r="E2621" i="16"/>
  <c r="I2621" i="16" s="1"/>
  <c r="G70" i="16"/>
  <c r="E74" i="16"/>
  <c r="F83" i="16"/>
  <c r="F58" i="16"/>
  <c r="E92" i="16"/>
  <c r="E104" i="16"/>
  <c r="I104" i="16" s="1"/>
  <c r="E112" i="16"/>
  <c r="I112" i="16" s="1"/>
  <c r="E137" i="16"/>
  <c r="I137" i="16" s="1"/>
  <c r="H157" i="16"/>
  <c r="F164" i="16"/>
  <c r="H173" i="16"/>
  <c r="E179" i="16"/>
  <c r="I179" i="16" s="1"/>
  <c r="I193" i="16"/>
  <c r="D207" i="16"/>
  <c r="D199" i="16" s="1"/>
  <c r="I219" i="16"/>
  <c r="I226" i="16"/>
  <c r="E247" i="16"/>
  <c r="I247" i="16" s="1"/>
  <c r="E252" i="16"/>
  <c r="I252" i="16" s="1"/>
  <c r="I253" i="16"/>
  <c r="E270" i="16"/>
  <c r="I270" i="16" s="1"/>
  <c r="I274" i="16"/>
  <c r="F304" i="16"/>
  <c r="F300" i="16" s="1"/>
  <c r="D345" i="16"/>
  <c r="D354" i="16"/>
  <c r="I360" i="16"/>
  <c r="F367" i="16"/>
  <c r="F363" i="16" s="1"/>
  <c r="F362" i="16" s="1"/>
  <c r="F332" i="16" s="1"/>
  <c r="H384" i="16"/>
  <c r="H380" i="16" s="1"/>
  <c r="I396" i="16"/>
  <c r="E392" i="16"/>
  <c r="I392" i="16" s="1"/>
  <c r="D426" i="16"/>
  <c r="H426" i="16"/>
  <c r="I436" i="16"/>
  <c r="E473" i="16"/>
  <c r="I473" i="16" s="1"/>
  <c r="I475" i="16"/>
  <c r="E513" i="16"/>
  <c r="I513" i="16" s="1"/>
  <c r="E520" i="16"/>
  <c r="I520" i="16" s="1"/>
  <c r="E597" i="16"/>
  <c r="I597" i="16" s="1"/>
  <c r="F651" i="16"/>
  <c r="F649" i="16"/>
  <c r="F721" i="16"/>
  <c r="D799" i="16"/>
  <c r="D795" i="16" s="1"/>
  <c r="D794" i="16" s="1"/>
  <c r="I820" i="16"/>
  <c r="I1877" i="16"/>
  <c r="E1874" i="16"/>
  <c r="D1898" i="16"/>
  <c r="G1942" i="16"/>
  <c r="D1903" i="16"/>
  <c r="E1903" i="16" s="1"/>
  <c r="D2397" i="16"/>
  <c r="E2401" i="16"/>
  <c r="E2397" i="16" s="1"/>
  <c r="I2072" i="16"/>
  <c r="E2019" i="16"/>
  <c r="I2019" i="16" s="1"/>
  <c r="I20" i="16"/>
  <c r="I21" i="16"/>
  <c r="I22" i="16"/>
  <c r="I29" i="16"/>
  <c r="I30" i="16"/>
  <c r="I80" i="16"/>
  <c r="D90" i="16"/>
  <c r="I93" i="16"/>
  <c r="D61" i="16"/>
  <c r="E61" i="16" s="1"/>
  <c r="I170" i="16"/>
  <c r="I175" i="16"/>
  <c r="I204" i="16"/>
  <c r="E263" i="16"/>
  <c r="I263" i="16" s="1"/>
  <c r="I267" i="16"/>
  <c r="E414" i="16"/>
  <c r="E413" i="16" s="1"/>
  <c r="I413" i="16" s="1"/>
  <c r="D413" i="16"/>
  <c r="D419" i="16"/>
  <c r="D417" i="16"/>
  <c r="E471" i="16"/>
  <c r="I471" i="16" s="1"/>
  <c r="I481" i="16"/>
  <c r="E434" i="16"/>
  <c r="I434" i="16" s="1"/>
  <c r="E544" i="16"/>
  <c r="I544" i="16" s="1"/>
  <c r="H651" i="16"/>
  <c r="H649" i="16"/>
  <c r="G721" i="16"/>
  <c r="E856" i="16"/>
  <c r="I856" i="16" s="1"/>
  <c r="I858" i="16"/>
  <c r="E881" i="16"/>
  <c r="I881" i="16" s="1"/>
  <c r="I883" i="16"/>
  <c r="H1898" i="16"/>
  <c r="E2299" i="16"/>
  <c r="I2299" i="16" s="1"/>
  <c r="D1889" i="16"/>
  <c r="I2358" i="16"/>
  <c r="E2305" i="16"/>
  <c r="I2305" i="16" s="1"/>
  <c r="E2799" i="16"/>
  <c r="I2799" i="16" s="1"/>
  <c r="E2797" i="16"/>
  <c r="I2797" i="16" s="1"/>
  <c r="D83" i="16"/>
  <c r="G159" i="16"/>
  <c r="E1977" i="16"/>
  <c r="I1977" i="16" s="1"/>
  <c r="D2418" i="16"/>
  <c r="D2417" i="16" s="1"/>
  <c r="E2421" i="16"/>
  <c r="I2421" i="16" s="1"/>
  <c r="I16" i="16"/>
  <c r="I17" i="16"/>
  <c r="F19" i="16"/>
  <c r="D53" i="16"/>
  <c r="E53" i="16" s="1"/>
  <c r="I77" i="16"/>
  <c r="G46" i="16"/>
  <c r="F47" i="16"/>
  <c r="H53" i="16"/>
  <c r="I131" i="16"/>
  <c r="E135" i="16"/>
  <c r="I135" i="16" s="1"/>
  <c r="I163" i="16"/>
  <c r="E167" i="16"/>
  <c r="I167" i="16" s="1"/>
  <c r="G186" i="16"/>
  <c r="G182" i="16" s="1"/>
  <c r="G181" i="16" s="1"/>
  <c r="F207" i="16"/>
  <c r="F199" i="16" s="1"/>
  <c r="E217" i="16"/>
  <c r="I217" i="16" s="1"/>
  <c r="E224" i="16"/>
  <c r="I224" i="16" s="1"/>
  <c r="I242" i="16"/>
  <c r="E239" i="16"/>
  <c r="I239" i="16" s="1"/>
  <c r="E256" i="16"/>
  <c r="I260" i="16"/>
  <c r="H347" i="16"/>
  <c r="F417" i="16"/>
  <c r="F419" i="16"/>
  <c r="I449" i="16"/>
  <c r="E447" i="16"/>
  <c r="I447" i="16" s="1"/>
  <c r="G495" i="16"/>
  <c r="G491" i="16" s="1"/>
  <c r="G490" i="16" s="1"/>
  <c r="E522" i="16"/>
  <c r="I522" i="16" s="1"/>
  <c r="H560" i="16"/>
  <c r="H556" i="16" s="1"/>
  <c r="H35" i="16"/>
  <c r="E652" i="16"/>
  <c r="I652" i="16" s="1"/>
  <c r="E696" i="16"/>
  <c r="I696" i="16" s="1"/>
  <c r="I701" i="16"/>
  <c r="H723" i="16"/>
  <c r="F737" i="16"/>
  <c r="F735" i="16"/>
  <c r="E777" i="16"/>
  <c r="I777" i="16" s="1"/>
  <c r="I779" i="16"/>
  <c r="E804" i="16"/>
  <c r="I804" i="16" s="1"/>
  <c r="I806" i="16"/>
  <c r="E817" i="16"/>
  <c r="I817" i="16" s="1"/>
  <c r="I822" i="16"/>
  <c r="E831" i="16"/>
  <c r="I831" i="16" s="1"/>
  <c r="I836" i="16"/>
  <c r="E879" i="16"/>
  <c r="E1988" i="16"/>
  <c r="I1988" i="16" s="1"/>
  <c r="I1992" i="16"/>
  <c r="E2039" i="16"/>
  <c r="E2038" i="16" s="1"/>
  <c r="I2038" i="16" s="1"/>
  <c r="D2038" i="16"/>
  <c r="E2123" i="16"/>
  <c r="I2123" i="16" s="1"/>
  <c r="D1911" i="16"/>
  <c r="E1911" i="16" s="1"/>
  <c r="E2202" i="16"/>
  <c r="I2202" i="16" s="1"/>
  <c r="I2204" i="16"/>
  <c r="E2740" i="16"/>
  <c r="E2741" i="16"/>
  <c r="I2741" i="16" s="1"/>
  <c r="D2739" i="16"/>
  <c r="D2737" i="16"/>
  <c r="D688" i="16"/>
  <c r="D684" i="16" s="1"/>
  <c r="G737" i="16"/>
  <c r="F767" i="16"/>
  <c r="F763" i="16" s="1"/>
  <c r="G799" i="16"/>
  <c r="G795" i="16" s="1"/>
  <c r="G794" i="16" s="1"/>
  <c r="D816" i="16"/>
  <c r="D812" i="16" s="1"/>
  <c r="F864" i="16"/>
  <c r="F860" i="16" s="1"/>
  <c r="F896" i="16"/>
  <c r="F892" i="16" s="1"/>
  <c r="F891" i="16" s="1"/>
  <c r="I1867" i="16"/>
  <c r="I1925" i="16"/>
  <c r="E1924" i="16"/>
  <c r="I1924" i="16" s="1"/>
  <c r="G1935" i="16"/>
  <c r="D2104" i="16"/>
  <c r="D2210" i="16"/>
  <c r="D2206" i="16" s="1"/>
  <c r="I2276" i="16"/>
  <c r="E2114" i="16"/>
  <c r="E2113" i="16" s="1"/>
  <c r="I2403" i="16"/>
  <c r="E2445" i="16"/>
  <c r="I2445" i="16" s="1"/>
  <c r="I2447" i="16"/>
  <c r="E2609" i="16"/>
  <c r="I2609" i="16" s="1"/>
  <c r="I2611" i="16"/>
  <c r="E2607" i="16"/>
  <c r="I2607" i="16" s="1"/>
  <c r="H2656" i="16"/>
  <c r="H2658" i="16"/>
  <c r="E2702" i="16"/>
  <c r="I2702" i="16" s="1"/>
  <c r="I2707" i="16"/>
  <c r="E2704" i="16"/>
  <c r="I2704" i="16" s="1"/>
  <c r="D2732" i="16"/>
  <c r="G304" i="16"/>
  <c r="G300" i="16" s="1"/>
  <c r="D347" i="16"/>
  <c r="G354" i="16"/>
  <c r="G446" i="16"/>
  <c r="G442" i="16" s="1"/>
  <c r="G441" i="16" s="1"/>
  <c r="F463" i="16"/>
  <c r="F459" i="16" s="1"/>
  <c r="F488" i="16" s="1"/>
  <c r="D495" i="16"/>
  <c r="D491" i="16" s="1"/>
  <c r="D490" i="16" s="1"/>
  <c r="I565" i="16"/>
  <c r="I579" i="16"/>
  <c r="I614" i="16"/>
  <c r="F609" i="16"/>
  <c r="F605" i="16" s="1"/>
  <c r="I628" i="16"/>
  <c r="H671" i="16"/>
  <c r="H667" i="16" s="1"/>
  <c r="H666" i="16" s="1"/>
  <c r="H636" i="16" s="1"/>
  <c r="E718" i="16"/>
  <c r="E717" i="16" s="1"/>
  <c r="I717" i="16" s="1"/>
  <c r="H721" i="16"/>
  <c r="I733" i="16"/>
  <c r="I734" i="16"/>
  <c r="D735" i="16"/>
  <c r="D737" i="16"/>
  <c r="F750" i="16"/>
  <c r="F746" i="16" s="1"/>
  <c r="F745" i="16" s="1"/>
  <c r="I802" i="16"/>
  <c r="G816" i="16"/>
  <c r="G812" i="16" s="1"/>
  <c r="I854" i="16"/>
  <c r="H864" i="16"/>
  <c r="H860" i="16" s="1"/>
  <c r="I870" i="16"/>
  <c r="D896" i="16"/>
  <c r="D892" i="16" s="1"/>
  <c r="D891" i="16" s="1"/>
  <c r="F913" i="16"/>
  <c r="F909" i="16" s="1"/>
  <c r="I1876" i="16"/>
  <c r="I1881" i="16"/>
  <c r="D1882" i="16"/>
  <c r="G1932" i="16"/>
  <c r="H1897" i="16"/>
  <c r="H2012" i="16"/>
  <c r="I2012" i="16" s="1"/>
  <c r="H1889" i="16"/>
  <c r="H1888" i="16" s="1"/>
  <c r="F2025" i="16"/>
  <c r="I2058" i="16"/>
  <c r="I2062" i="16"/>
  <c r="E2127" i="16"/>
  <c r="I2127" i="16" s="1"/>
  <c r="D2126" i="16"/>
  <c r="I2196" i="16"/>
  <c r="F2265" i="16"/>
  <c r="F2261" i="16" s="1"/>
  <c r="G2304" i="16"/>
  <c r="G2302" i="16"/>
  <c r="D2318" i="16"/>
  <c r="E2327" i="16"/>
  <c r="I2327" i="16" s="1"/>
  <c r="D1917" i="16"/>
  <c r="E1917" i="16" s="1"/>
  <c r="I2387" i="16"/>
  <c r="E2386" i="16"/>
  <c r="I2386" i="16" s="1"/>
  <c r="D2551" i="16"/>
  <c r="D2547" i="16" s="1"/>
  <c r="E2552" i="16"/>
  <c r="I2552" i="16" s="1"/>
  <c r="I2557" i="16"/>
  <c r="E2554" i="16"/>
  <c r="I2554" i="16" s="1"/>
  <c r="D2644" i="16"/>
  <c r="D2642" i="16"/>
  <c r="D2656" i="16"/>
  <c r="E2661" i="16"/>
  <c r="E2656" i="16" s="1"/>
  <c r="I2662" i="16"/>
  <c r="I2897" i="16"/>
  <c r="E2894" i="16"/>
  <c r="I2894" i="16" s="1"/>
  <c r="I2967" i="16"/>
  <c r="E2963" i="16"/>
  <c r="I2963" i="16" s="1"/>
  <c r="F238" i="16"/>
  <c r="F234" i="16" s="1"/>
  <c r="F233" i="16" s="1"/>
  <c r="H287" i="16"/>
  <c r="H283" i="16" s="1"/>
  <c r="H282" i="16" s="1"/>
  <c r="E312" i="16"/>
  <c r="I312" i="16" s="1"/>
  <c r="D334" i="16"/>
  <c r="F345" i="16"/>
  <c r="H419" i="16"/>
  <c r="G426" i="16"/>
  <c r="I437" i="16"/>
  <c r="H63" i="16"/>
  <c r="G463" i="16"/>
  <c r="G459" i="16" s="1"/>
  <c r="I467" i="16"/>
  <c r="D512" i="16"/>
  <c r="D508" i="16" s="1"/>
  <c r="H512" i="16"/>
  <c r="H508" i="16" s="1"/>
  <c r="E548" i="16"/>
  <c r="I548" i="16" s="1"/>
  <c r="G649" i="16"/>
  <c r="I664" i="16"/>
  <c r="F671" i="16"/>
  <c r="F667" i="16" s="1"/>
  <c r="F666" i="16" s="1"/>
  <c r="F636" i="16" s="1"/>
  <c r="F688" i="16"/>
  <c r="F684" i="16" s="1"/>
  <c r="D767" i="16"/>
  <c r="D763" i="16" s="1"/>
  <c r="H767" i="16"/>
  <c r="H763" i="16" s="1"/>
  <c r="H913" i="16"/>
  <c r="H909" i="16" s="1"/>
  <c r="I1883" i="16"/>
  <c r="E1882" i="16"/>
  <c r="I1884" i="16"/>
  <c r="I1885" i="16"/>
  <c r="F1889" i="16"/>
  <c r="F1888" i="16" s="1"/>
  <c r="D1895" i="16"/>
  <c r="G1944" i="16"/>
  <c r="G1910" i="16"/>
  <c r="I1953" i="16"/>
  <c r="F2068" i="16"/>
  <c r="F2064" i="16" s="1"/>
  <c r="H2120" i="16"/>
  <c r="I2160" i="16"/>
  <c r="E2107" i="16"/>
  <c r="I2107" i="16" s="1"/>
  <c r="I2286" i="16"/>
  <c r="E2280" i="16"/>
  <c r="I2280" i="16" s="1"/>
  <c r="G2311" i="16"/>
  <c r="F2311" i="16"/>
  <c r="F2309" i="16"/>
  <c r="I2315" i="16"/>
  <c r="F2318" i="16"/>
  <c r="D2354" i="16"/>
  <c r="D2350" i="16" s="1"/>
  <c r="D2382" i="16" s="1"/>
  <c r="I2501" i="16"/>
  <c r="E2393" i="16"/>
  <c r="I2393" i="16" s="1"/>
  <c r="E2647" i="16"/>
  <c r="H2739" i="16"/>
  <c r="H2737" i="16"/>
  <c r="H2744" i="16"/>
  <c r="H2746" i="16"/>
  <c r="D1874" i="16"/>
  <c r="H1874" i="16"/>
  <c r="H1902" i="16"/>
  <c r="H1903" i="16"/>
  <c r="H1904" i="16"/>
  <c r="H1935" i="16"/>
  <c r="I1945" i="16"/>
  <c r="G1981" i="16"/>
  <c r="G1980" i="16" s="1"/>
  <c r="G1976" i="16" s="1"/>
  <c r="I2033" i="16"/>
  <c r="D2032" i="16"/>
  <c r="H2068" i="16"/>
  <c r="H2064" i="16" s="1"/>
  <c r="E2069" i="16"/>
  <c r="E2078" i="16"/>
  <c r="I2078" i="16" s="1"/>
  <c r="I2138" i="16"/>
  <c r="H2156" i="16"/>
  <c r="H2152" i="16" s="1"/>
  <c r="F2157" i="16"/>
  <c r="F2156" i="16" s="1"/>
  <c r="F2152" i="16" s="1"/>
  <c r="D2193" i="16"/>
  <c r="D2186" i="16" s="1"/>
  <c r="D2185" i="16" s="1"/>
  <c r="G2265" i="16"/>
  <c r="G2261" i="16" s="1"/>
  <c r="H2265" i="16"/>
  <c r="H2261" i="16" s="1"/>
  <c r="G2318" i="16"/>
  <c r="G2354" i="16"/>
  <c r="G2350" i="16" s="1"/>
  <c r="G2382" i="16" s="1"/>
  <c r="F2390" i="16"/>
  <c r="F2442" i="16"/>
  <c r="F2438" i="16" s="1"/>
  <c r="F2470" i="16" s="1"/>
  <c r="I2530" i="16"/>
  <c r="E2623" i="16"/>
  <c r="I2623" i="16" s="1"/>
  <c r="G2694" i="16"/>
  <c r="G2690" i="16" s="1"/>
  <c r="E2709" i="16"/>
  <c r="I2709" i="16" s="1"/>
  <c r="F2739" i="16"/>
  <c r="F2737" i="16"/>
  <c r="I2743" i="16"/>
  <c r="E2747" i="16"/>
  <c r="I2747" i="16" s="1"/>
  <c r="D2746" i="16"/>
  <c r="I2753" i="16"/>
  <c r="E2752" i="16"/>
  <c r="I2752" i="16" s="1"/>
  <c r="I2850" i="16"/>
  <c r="E2847" i="16"/>
  <c r="I2847" i="16" s="1"/>
  <c r="G2891" i="16"/>
  <c r="G2887" i="16" s="1"/>
  <c r="E2956" i="16"/>
  <c r="I2956" i="16" s="1"/>
  <c r="I1868" i="16"/>
  <c r="I1875" i="16"/>
  <c r="D1878" i="16"/>
  <c r="H1878" i="16"/>
  <c r="G1882" i="16"/>
  <c r="D1902" i="16"/>
  <c r="F1909" i="16"/>
  <c r="I1947" i="16"/>
  <c r="I1948" i="16"/>
  <c r="E1990" i="16"/>
  <c r="I1990" i="16" s="1"/>
  <c r="H2023" i="16"/>
  <c r="I2035" i="16"/>
  <c r="I2036" i="16"/>
  <c r="E2052" i="16"/>
  <c r="F1902" i="16"/>
  <c r="G2120" i="16"/>
  <c r="D2156" i="16"/>
  <c r="D2152" i="16" s="1"/>
  <c r="I2217" i="16"/>
  <c r="I2373" i="16"/>
  <c r="E2369" i="16"/>
  <c r="I2369" i="16" s="1"/>
  <c r="E2535" i="16"/>
  <c r="I2535" i="16" s="1"/>
  <c r="I2537" i="16"/>
  <c r="E2639" i="16"/>
  <c r="D2638" i="16"/>
  <c r="I2667" i="16"/>
  <c r="I2755" i="16"/>
  <c r="H2765" i="16"/>
  <c r="F2837" i="16"/>
  <c r="F2833" i="16" s="1"/>
  <c r="H2946" i="16"/>
  <c r="H2942" i="16" s="1"/>
  <c r="F2480" i="16"/>
  <c r="F2473" i="16" s="1"/>
  <c r="F2472" i="16" s="1"/>
  <c r="G2551" i="16"/>
  <c r="G2547" i="16" s="1"/>
  <c r="F2658" i="16"/>
  <c r="D2694" i="16"/>
  <c r="D2690" i="16" s="1"/>
  <c r="F2765" i="16"/>
  <c r="G2765" i="16"/>
  <c r="H2891" i="16"/>
  <c r="H2887" i="16" s="1"/>
  <c r="D2946" i="16"/>
  <c r="D2942" i="16" s="1"/>
  <c r="E2355" i="16"/>
  <c r="I2355" i="16" s="1"/>
  <c r="F2497" i="16"/>
  <c r="F2493" i="16" s="1"/>
  <c r="H2606" i="16"/>
  <c r="H2602" i="16" s="1"/>
  <c r="G2651" i="16"/>
  <c r="G2658" i="16"/>
  <c r="F2677" i="16"/>
  <c r="F2670" i="16" s="1"/>
  <c r="F2669" i="16" s="1"/>
  <c r="F2636" i="16" s="1"/>
  <c r="E2821" i="16"/>
  <c r="I2821" i="16" s="1"/>
  <c r="H2837" i="16"/>
  <c r="H2833" i="16" s="1"/>
  <c r="G2946" i="16"/>
  <c r="G2942" i="16" s="1"/>
  <c r="I211" i="16"/>
  <c r="E160" i="16"/>
  <c r="E108" i="16"/>
  <c r="I108" i="16" s="1"/>
  <c r="H338" i="16"/>
  <c r="H340" i="16"/>
  <c r="G345" i="16"/>
  <c r="G347" i="16"/>
  <c r="E372" i="16"/>
  <c r="I372" i="16" s="1"/>
  <c r="I373" i="16"/>
  <c r="I621" i="16"/>
  <c r="E619" i="16"/>
  <c r="I619" i="16" s="1"/>
  <c r="E617" i="16"/>
  <c r="D1928" i="16"/>
  <c r="E1933" i="16"/>
  <c r="D1897" i="16"/>
  <c r="E1897" i="16" s="1"/>
  <c r="E15" i="16"/>
  <c r="E19" i="16"/>
  <c r="E24" i="16"/>
  <c r="E28" i="16"/>
  <c r="D38" i="16"/>
  <c r="D37" i="16" s="1"/>
  <c r="D47" i="16"/>
  <c r="E47" i="16" s="1"/>
  <c r="F52" i="16"/>
  <c r="D54" i="16"/>
  <c r="E54" i="16" s="1"/>
  <c r="E76" i="16"/>
  <c r="H44" i="16"/>
  <c r="D76" i="16"/>
  <c r="D46" i="16"/>
  <c r="E46" i="16" s="1"/>
  <c r="H76" i="16"/>
  <c r="H46" i="16"/>
  <c r="D81" i="16"/>
  <c r="E85" i="16"/>
  <c r="G88" i="16"/>
  <c r="I91" i="16"/>
  <c r="H59" i="16"/>
  <c r="F88" i="16"/>
  <c r="F90" i="16"/>
  <c r="F60" i="16"/>
  <c r="E94" i="16"/>
  <c r="I94" i="16" s="1"/>
  <c r="I109" i="16"/>
  <c r="I84" i="16"/>
  <c r="E130" i="16"/>
  <c r="I130" i="16" s="1"/>
  <c r="G166" i="16"/>
  <c r="I168" i="16"/>
  <c r="D164" i="16"/>
  <c r="D166" i="16"/>
  <c r="H164" i="16"/>
  <c r="H166" i="16"/>
  <c r="D255" i="16"/>
  <c r="D251" i="16" s="1"/>
  <c r="H255" i="16"/>
  <c r="H251" i="16" s="1"/>
  <c r="E258" i="16"/>
  <c r="I258" i="16" s="1"/>
  <c r="E288" i="16"/>
  <c r="E292" i="16"/>
  <c r="I292" i="16" s="1"/>
  <c r="E296" i="16"/>
  <c r="I296" i="16" s="1"/>
  <c r="I302" i="16"/>
  <c r="E174" i="16"/>
  <c r="I322" i="16"/>
  <c r="I335" i="16"/>
  <c r="I342" i="16"/>
  <c r="D338" i="16"/>
  <c r="D340" i="16"/>
  <c r="E343" i="16"/>
  <c r="I349" i="16"/>
  <c r="I355" i="16"/>
  <c r="E356" i="16"/>
  <c r="D352" i="16"/>
  <c r="I388" i="16"/>
  <c r="E341" i="16"/>
  <c r="I341" i="16" s="1"/>
  <c r="H424" i="16"/>
  <c r="I439" i="16"/>
  <c r="I654" i="16"/>
  <c r="I753" i="16"/>
  <c r="E751" i="16"/>
  <c r="H896" i="16"/>
  <c r="H892" i="16" s="1"/>
  <c r="H891" i="16" s="1"/>
  <c r="I918" i="16"/>
  <c r="E914" i="16"/>
  <c r="E2065" i="16"/>
  <c r="I2066" i="16"/>
  <c r="G83" i="16"/>
  <c r="G53" i="16"/>
  <c r="G171" i="16"/>
  <c r="G173" i="16"/>
  <c r="E210" i="16"/>
  <c r="I210" i="16" s="1"/>
  <c r="E321" i="16"/>
  <c r="I321" i="16" s="1"/>
  <c r="I324" i="16"/>
  <c r="E368" i="16"/>
  <c r="I369" i="16"/>
  <c r="E387" i="16"/>
  <c r="I387" i="16" s="1"/>
  <c r="I390" i="16"/>
  <c r="F424" i="16"/>
  <c r="F426" i="16"/>
  <c r="I484" i="16"/>
  <c r="E478" i="16"/>
  <c r="I478" i="16" s="1"/>
  <c r="I571" i="16"/>
  <c r="E427" i="16"/>
  <c r="I427" i="16" s="1"/>
  <c r="I2188" i="16"/>
  <c r="G34" i="16"/>
  <c r="G45" i="16"/>
  <c r="F46" i="16"/>
  <c r="F53" i="16"/>
  <c r="G59" i="16"/>
  <c r="G60" i="16"/>
  <c r="F61" i="16"/>
  <c r="G74" i="16"/>
  <c r="H83" i="16"/>
  <c r="F81" i="16"/>
  <c r="I86" i="16"/>
  <c r="H88" i="16"/>
  <c r="H90" i="16"/>
  <c r="E123" i="16"/>
  <c r="I123" i="16" s="1"/>
  <c r="I125" i="16"/>
  <c r="E161" i="16"/>
  <c r="D157" i="16"/>
  <c r="I169" i="16"/>
  <c r="F171" i="16"/>
  <c r="D173" i="16"/>
  <c r="E176" i="16"/>
  <c r="E200" i="16"/>
  <c r="G417" i="16"/>
  <c r="G419" i="16"/>
  <c r="E428" i="16"/>
  <c r="D424" i="16"/>
  <c r="G433" i="16"/>
  <c r="E431" i="16"/>
  <c r="I435" i="16"/>
  <c r="I681" i="16"/>
  <c r="E680" i="16"/>
  <c r="I680" i="16" s="1"/>
  <c r="I709" i="16"/>
  <c r="E703" i="16"/>
  <c r="E732" i="16"/>
  <c r="D728" i="16"/>
  <c r="I772" i="16"/>
  <c r="E770" i="16"/>
  <c r="I770" i="16" s="1"/>
  <c r="E768" i="16"/>
  <c r="I893" i="16"/>
  <c r="I934" i="16"/>
  <c r="E928" i="16"/>
  <c r="I928" i="16" s="1"/>
  <c r="I2145" i="16"/>
  <c r="E2144" i="16"/>
  <c r="I2144" i="16" s="1"/>
  <c r="I2149" i="16"/>
  <c r="E2148" i="16"/>
  <c r="I2148" i="16" s="1"/>
  <c r="D160" i="16"/>
  <c r="D44" i="16" s="1"/>
  <c r="D210" i="16"/>
  <c r="E376" i="16"/>
  <c r="I376" i="16" s="1"/>
  <c r="I377" i="16"/>
  <c r="E399" i="16"/>
  <c r="I399" i="16" s="1"/>
  <c r="I403" i="16"/>
  <c r="E401" i="16"/>
  <c r="I401" i="16" s="1"/>
  <c r="D34" i="16"/>
  <c r="F35" i="16"/>
  <c r="H45" i="16"/>
  <c r="D74" i="16"/>
  <c r="G76" i="16"/>
  <c r="G81" i="16"/>
  <c r="F103" i="16"/>
  <c r="F99" i="16" s="1"/>
  <c r="F98" i="16" s="1"/>
  <c r="I105" i="16"/>
  <c r="I113" i="16"/>
  <c r="E121" i="16"/>
  <c r="E128" i="16"/>
  <c r="I128" i="16" s="1"/>
  <c r="E151" i="16"/>
  <c r="I151" i="16" s="1"/>
  <c r="F157" i="16"/>
  <c r="G164" i="16"/>
  <c r="F186" i="16"/>
  <c r="F182" i="16" s="1"/>
  <c r="F181" i="16" s="1"/>
  <c r="E187" i="16"/>
  <c r="I188" i="16"/>
  <c r="E208" i="16"/>
  <c r="E305" i="16"/>
  <c r="I309" i="16"/>
  <c r="E319" i="16"/>
  <c r="I319" i="16" s="1"/>
  <c r="H354" i="16"/>
  <c r="F352" i="16"/>
  <c r="F354" i="16"/>
  <c r="I365" i="16"/>
  <c r="E385" i="16"/>
  <c r="I421" i="16"/>
  <c r="I429" i="16"/>
  <c r="I430" i="16"/>
  <c r="E451" i="16"/>
  <c r="I451" i="16" s="1"/>
  <c r="I533" i="16"/>
  <c r="E527" i="16"/>
  <c r="I527" i="16" s="1"/>
  <c r="D560" i="16"/>
  <c r="D556" i="16" s="1"/>
  <c r="G651" i="16"/>
  <c r="I655" i="16"/>
  <c r="D671" i="16"/>
  <c r="D667" i="16" s="1"/>
  <c r="D666" i="16" s="1"/>
  <c r="I827" i="16"/>
  <c r="E731" i="16"/>
  <c r="I731" i="16" s="1"/>
  <c r="I334" i="16"/>
  <c r="I501" i="16"/>
  <c r="E500" i="16"/>
  <c r="I500" i="16" s="1"/>
  <c r="I572" i="16"/>
  <c r="E570" i="16"/>
  <c r="I570" i="16" s="1"/>
  <c r="I589" i="16"/>
  <c r="E638" i="16"/>
  <c r="I639" i="16"/>
  <c r="E646" i="16"/>
  <c r="D642" i="16"/>
  <c r="I647" i="16"/>
  <c r="I648" i="16"/>
  <c r="I677" i="16"/>
  <c r="E676" i="16"/>
  <c r="I676" i="16" s="1"/>
  <c r="I706" i="16"/>
  <c r="E659" i="16"/>
  <c r="I659" i="16" s="1"/>
  <c r="I726" i="16"/>
  <c r="I739" i="16"/>
  <c r="H750" i="16"/>
  <c r="H746" i="16" s="1"/>
  <c r="H745" i="16" s="1"/>
  <c r="I760" i="16"/>
  <c r="E759" i="16"/>
  <c r="I759" i="16" s="1"/>
  <c r="I828" i="16"/>
  <c r="E826" i="16"/>
  <c r="I826" i="16" s="1"/>
  <c r="I906" i="16"/>
  <c r="E905" i="16"/>
  <c r="I905" i="16" s="1"/>
  <c r="E1972" i="16"/>
  <c r="I1972" i="16" s="1"/>
  <c r="I1973" i="16"/>
  <c r="H1981" i="16"/>
  <c r="H1980" i="16" s="1"/>
  <c r="H1976" i="16" s="1"/>
  <c r="H1932" i="16"/>
  <c r="H1983" i="16"/>
  <c r="E2047" i="16"/>
  <c r="I2047" i="16" s="1"/>
  <c r="D1869" i="16"/>
  <c r="I2368" i="16"/>
  <c r="E2362" i="16"/>
  <c r="E2450" i="16"/>
  <c r="I2450" i="16" s="1"/>
  <c r="I2454" i="16"/>
  <c r="E2452" i="16"/>
  <c r="I2452" i="16" s="1"/>
  <c r="E150" i="16"/>
  <c r="E314" i="16"/>
  <c r="I314" i="16" s="1"/>
  <c r="I316" i="16"/>
  <c r="E348" i="16"/>
  <c r="E350" i="16"/>
  <c r="E422" i="16"/>
  <c r="E417" i="16" s="1"/>
  <c r="D431" i="16"/>
  <c r="E466" i="16"/>
  <c r="I466" i="16" s="1"/>
  <c r="I468" i="16"/>
  <c r="I482" i="16"/>
  <c r="E480" i="16"/>
  <c r="I480" i="16" s="1"/>
  <c r="I497" i="16"/>
  <c r="E496" i="16"/>
  <c r="E509" i="16"/>
  <c r="I510" i="16"/>
  <c r="I531" i="16"/>
  <c r="E529" i="16"/>
  <c r="I529" i="16" s="1"/>
  <c r="I540" i="16"/>
  <c r="E568" i="16"/>
  <c r="I673" i="16"/>
  <c r="E672" i="16"/>
  <c r="E685" i="16"/>
  <c r="I686" i="16"/>
  <c r="I692" i="16"/>
  <c r="E645" i="16"/>
  <c r="I645" i="16" s="1"/>
  <c r="I707" i="16"/>
  <c r="E705" i="16"/>
  <c r="I705" i="16" s="1"/>
  <c r="D750" i="16"/>
  <c r="D746" i="16" s="1"/>
  <c r="D745" i="16" s="1"/>
  <c r="I756" i="16"/>
  <c r="E755" i="16"/>
  <c r="I755" i="16" s="1"/>
  <c r="E824" i="16"/>
  <c r="I902" i="16"/>
  <c r="E901" i="16"/>
  <c r="I901" i="16" s="1"/>
  <c r="I932" i="16"/>
  <c r="E930" i="16"/>
  <c r="I930" i="16" s="1"/>
  <c r="E1878" i="16"/>
  <c r="G1895" i="16"/>
  <c r="I1939" i="16"/>
  <c r="E1940" i="16"/>
  <c r="D1904" i="16"/>
  <c r="D1905" i="16"/>
  <c r="E1905" i="16" s="1"/>
  <c r="E1941" i="16"/>
  <c r="I1941" i="16" s="1"/>
  <c r="D2018" i="16"/>
  <c r="E2021" i="16"/>
  <c r="I2021" i="16" s="1"/>
  <c r="I2027" i="16"/>
  <c r="D2025" i="16"/>
  <c r="D2023" i="16"/>
  <c r="E2029" i="16"/>
  <c r="I2029" i="16" s="1"/>
  <c r="G2030" i="16"/>
  <c r="G2032" i="16"/>
  <c r="F2032" i="16"/>
  <c r="F2030" i="16"/>
  <c r="G1897" i="16"/>
  <c r="H2302" i="16"/>
  <c r="H2304" i="16"/>
  <c r="I2352" i="16"/>
  <c r="E2351" i="16"/>
  <c r="D2406" i="16"/>
  <c r="E2410" i="16"/>
  <c r="I2410" i="16" s="1"/>
  <c r="D2404" i="16"/>
  <c r="I517" i="16"/>
  <c r="E515" i="16"/>
  <c r="I515" i="16" s="1"/>
  <c r="E660" i="16"/>
  <c r="D656" i="16"/>
  <c r="I661" i="16"/>
  <c r="I662" i="16"/>
  <c r="I668" i="16"/>
  <c r="I693" i="16"/>
  <c r="E691" i="16"/>
  <c r="I691" i="16" s="1"/>
  <c r="E738" i="16"/>
  <c r="G735" i="16"/>
  <c r="I743" i="16"/>
  <c r="E764" i="16"/>
  <c r="I765" i="16"/>
  <c r="I786" i="16"/>
  <c r="E784" i="16"/>
  <c r="I784" i="16" s="1"/>
  <c r="I876" i="16"/>
  <c r="E874" i="16"/>
  <c r="I874" i="16" s="1"/>
  <c r="I898" i="16"/>
  <c r="E897" i="16"/>
  <c r="E910" i="16"/>
  <c r="I911" i="16"/>
  <c r="F1935" i="16"/>
  <c r="F1903" i="16"/>
  <c r="F1937" i="16"/>
  <c r="G1950" i="16"/>
  <c r="G1915" i="16"/>
  <c r="G1914" i="16" s="1"/>
  <c r="F2016" i="16"/>
  <c r="F2018" i="16"/>
  <c r="E2111" i="16"/>
  <c r="I2115" i="16"/>
  <c r="F2135" i="16"/>
  <c r="I2136" i="16"/>
  <c r="G1904" i="16"/>
  <c r="H1910" i="16"/>
  <c r="G1934" i="16"/>
  <c r="G1898" i="16" s="1"/>
  <c r="D1937" i="16"/>
  <c r="I2013" i="16"/>
  <c r="G2016" i="16"/>
  <c r="F2111" i="16"/>
  <c r="I2116" i="16"/>
  <c r="I2124" i="16"/>
  <c r="H1872" i="16"/>
  <c r="G1872" i="16"/>
  <c r="E2220" i="16"/>
  <c r="I2220" i="16" s="1"/>
  <c r="I2222" i="16"/>
  <c r="E2218" i="16"/>
  <c r="I2218" i="16" s="1"/>
  <c r="I2243" i="16"/>
  <c r="I2394" i="16"/>
  <c r="H2392" i="16"/>
  <c r="H2390" i="16"/>
  <c r="I2419" i="16"/>
  <c r="I2518" i="16"/>
  <c r="E2512" i="16"/>
  <c r="I2512" i="16" s="1"/>
  <c r="G1937" i="16"/>
  <c r="F1944" i="16"/>
  <c r="E1951" i="16"/>
  <c r="D1915" i="16"/>
  <c r="E1964" i="16"/>
  <c r="E1938" i="16"/>
  <c r="I1991" i="16"/>
  <c r="I2000" i="16"/>
  <c r="E1995" i="16"/>
  <c r="I1995" i="16" s="1"/>
  <c r="I2003" i="16"/>
  <c r="G2018" i="16"/>
  <c r="G2025" i="16"/>
  <c r="E2034" i="16"/>
  <c r="D2030" i="16"/>
  <c r="I2041" i="16"/>
  <c r="D2051" i="16"/>
  <c r="D2044" i="16" s="1"/>
  <c r="D2043" i="16" s="1"/>
  <c r="H2051" i="16"/>
  <c r="H2044" i="16" s="1"/>
  <c r="H2043" i="16" s="1"/>
  <c r="D2068" i="16"/>
  <c r="D2064" i="16" s="1"/>
  <c r="E2026" i="16"/>
  <c r="I2026" i="16" s="1"/>
  <c r="I2079" i="16"/>
  <c r="I2088" i="16"/>
  <c r="E2083" i="16"/>
  <c r="I2083" i="16" s="1"/>
  <c r="I2091" i="16"/>
  <c r="D2106" i="16"/>
  <c r="E2109" i="16"/>
  <c r="F2113" i="16"/>
  <c r="H2118" i="16"/>
  <c r="F2139" i="16"/>
  <c r="E2140" i="16"/>
  <c r="I2141" i="16"/>
  <c r="E2153" i="16"/>
  <c r="I2154" i="16"/>
  <c r="I2161" i="16"/>
  <c r="E2159" i="16"/>
  <c r="E2266" i="16"/>
  <c r="I2270" i="16"/>
  <c r="E2268" i="16"/>
  <c r="I2268" i="16" s="1"/>
  <c r="D2298" i="16"/>
  <c r="E2320" i="16"/>
  <c r="D2316" i="16"/>
  <c r="H2296" i="16"/>
  <c r="G2337" i="16"/>
  <c r="D2442" i="16"/>
  <c r="D2438" i="16" s="1"/>
  <c r="D1912" i="16"/>
  <c r="E1912" i="16" s="1"/>
  <c r="D1935" i="16"/>
  <c r="F1942" i="16"/>
  <c r="D1944" i="16"/>
  <c r="G1909" i="16"/>
  <c r="I1965" i="16"/>
  <c r="E1968" i="16"/>
  <c r="I1968" i="16" s="1"/>
  <c r="I2004" i="16"/>
  <c r="E2020" i="16"/>
  <c r="H2018" i="16"/>
  <c r="G2023" i="16"/>
  <c r="H2032" i="16"/>
  <c r="I2073" i="16"/>
  <c r="I2092" i="16"/>
  <c r="G2113" i="16"/>
  <c r="F2118" i="16"/>
  <c r="E2122" i="16"/>
  <c r="D2118" i="16"/>
  <c r="I2129" i="16"/>
  <c r="I2133" i="16"/>
  <c r="E2198" i="16"/>
  <c r="I2198" i="16" s="1"/>
  <c r="I2200" i="16"/>
  <c r="E2227" i="16"/>
  <c r="I2227" i="16" s="1"/>
  <c r="I2229" i="16"/>
  <c r="E2225" i="16"/>
  <c r="I2225" i="16" s="1"/>
  <c r="I2244" i="16"/>
  <c r="I2251" i="16"/>
  <c r="E2249" i="16"/>
  <c r="I2333" i="16"/>
  <c r="H2354" i="16"/>
  <c r="H2350" i="16" s="1"/>
  <c r="H2382" i="16" s="1"/>
  <c r="G2296" i="16"/>
  <c r="I2396" i="16"/>
  <c r="I2502" i="16"/>
  <c r="E2500" i="16"/>
  <c r="I2500" i="16" s="1"/>
  <c r="G2589" i="16"/>
  <c r="I2618" i="16"/>
  <c r="E2616" i="16"/>
  <c r="I2616" i="16" s="1"/>
  <c r="G2642" i="16"/>
  <c r="G2644" i="16"/>
  <c r="I2687" i="16"/>
  <c r="E2686" i="16"/>
  <c r="I2686" i="16" s="1"/>
  <c r="E2899" i="16"/>
  <c r="I2899" i="16" s="1"/>
  <c r="E2901" i="16"/>
  <c r="I2901" i="16" s="1"/>
  <c r="I2903" i="16"/>
  <c r="I1985" i="16"/>
  <c r="E2166" i="16"/>
  <c r="I2166" i="16" s="1"/>
  <c r="I2168" i="16"/>
  <c r="E2173" i="16"/>
  <c r="I2173" i="16" s="1"/>
  <c r="I2175" i="16"/>
  <c r="I2207" i="16"/>
  <c r="H2248" i="16"/>
  <c r="H2241" i="16" s="1"/>
  <c r="H2240" i="16" s="1"/>
  <c r="I2255" i="16"/>
  <c r="E2253" i="16"/>
  <c r="I2253" i="16" s="1"/>
  <c r="I2307" i="16"/>
  <c r="I2308" i="16"/>
  <c r="I2312" i="16"/>
  <c r="I2366" i="16"/>
  <c r="E2364" i="16"/>
  <c r="I2364" i="16" s="1"/>
  <c r="F2392" i="16"/>
  <c r="D2392" i="16"/>
  <c r="D2390" i="16"/>
  <c r="E2395" i="16"/>
  <c r="I2395" i="16" s="1"/>
  <c r="D2399" i="16"/>
  <c r="H2399" i="16"/>
  <c r="G2399" i="16"/>
  <c r="G2397" i="16"/>
  <c r="H2404" i="16"/>
  <c r="F2406" i="16"/>
  <c r="H2480" i="16"/>
  <c r="H2473" i="16" s="1"/>
  <c r="H2472" i="16" s="1"/>
  <c r="I2490" i="16"/>
  <c r="E2489" i="16"/>
  <c r="I2489" i="16" s="1"/>
  <c r="I2585" i="16"/>
  <c r="E2614" i="16"/>
  <c r="I2660" i="16"/>
  <c r="E2164" i="16"/>
  <c r="I2164" i="16" s="1"/>
  <c r="E2171" i="16"/>
  <c r="I2171" i="16" s="1"/>
  <c r="I2208" i="16"/>
  <c r="D2248" i="16"/>
  <c r="D2241" i="16" s="1"/>
  <c r="D2240" i="16" s="1"/>
  <c r="I2259" i="16"/>
  <c r="E2257" i="16"/>
  <c r="I2257" i="16" s="1"/>
  <c r="I2313" i="16"/>
  <c r="H2318" i="16"/>
  <c r="I2408" i="16"/>
  <c r="G2406" i="16"/>
  <c r="G2404" i="16"/>
  <c r="E2413" i="16"/>
  <c r="D2412" i="16"/>
  <c r="I2448" i="16"/>
  <c r="E2443" i="16"/>
  <c r="E2476" i="16"/>
  <c r="I2476" i="16" s="1"/>
  <c r="D2480" i="16"/>
  <c r="D2473" i="16" s="1"/>
  <c r="D2472" i="16" s="1"/>
  <c r="I2562" i="16"/>
  <c r="E2400" i="16"/>
  <c r="I2400" i="16" s="1"/>
  <c r="G2739" i="16"/>
  <c r="E2306" i="16"/>
  <c r="D2302" i="16"/>
  <c r="D2311" i="16"/>
  <c r="H2311" i="16"/>
  <c r="I2319" i="16"/>
  <c r="G2390" i="16"/>
  <c r="F2397" i="16"/>
  <c r="I2402" i="16"/>
  <c r="I2439" i="16"/>
  <c r="I2474" i="16"/>
  <c r="I2486" i="16"/>
  <c r="E2485" i="16"/>
  <c r="I2485" i="16" s="1"/>
  <c r="I2563" i="16"/>
  <c r="E2561" i="16"/>
  <c r="I2561" i="16" s="1"/>
  <c r="E2574" i="16"/>
  <c r="I2574" i="16" s="1"/>
  <c r="I2575" i="16"/>
  <c r="H2651" i="16"/>
  <c r="G2656" i="16"/>
  <c r="D2664" i="16"/>
  <c r="E2665" i="16"/>
  <c r="I2712" i="16"/>
  <c r="E2659" i="16"/>
  <c r="I2659" i="16" s="1"/>
  <c r="F2730" i="16"/>
  <c r="F2732" i="16"/>
  <c r="I2742" i="16"/>
  <c r="E2783" i="16"/>
  <c r="I2787" i="16"/>
  <c r="E2785" i="16"/>
  <c r="E2275" i="16"/>
  <c r="I2275" i="16" s="1"/>
  <c r="E2282" i="16"/>
  <c r="I2282" i="16" s="1"/>
  <c r="H2309" i="16"/>
  <c r="G2309" i="16"/>
  <c r="E2314" i="16"/>
  <c r="F2316" i="16"/>
  <c r="I2321" i="16"/>
  <c r="E2325" i="16"/>
  <c r="E2338" i="16"/>
  <c r="E2342" i="16"/>
  <c r="I2342" i="16" s="1"/>
  <c r="E2346" i="16"/>
  <c r="I2346" i="16" s="1"/>
  <c r="E2357" i="16"/>
  <c r="I2357" i="16" s="1"/>
  <c r="I2359" i="16"/>
  <c r="I2372" i="16"/>
  <c r="I2377" i="16"/>
  <c r="G2392" i="16"/>
  <c r="E2407" i="16"/>
  <c r="I2440" i="16"/>
  <c r="I2461" i="16"/>
  <c r="E2459" i="16"/>
  <c r="I2459" i="16" s="1"/>
  <c r="I2482" i="16"/>
  <c r="E2481" i="16"/>
  <c r="E2494" i="16"/>
  <c r="I2495" i="16"/>
  <c r="I2516" i="16"/>
  <c r="E2514" i="16"/>
  <c r="I2514" i="16" s="1"/>
  <c r="E2559" i="16"/>
  <c r="I2653" i="16"/>
  <c r="D2651" i="16"/>
  <c r="E2654" i="16"/>
  <c r="I2655" i="16"/>
  <c r="F2648" i="16"/>
  <c r="F2697" i="16"/>
  <c r="I2924" i="16"/>
  <c r="E2629" i="16"/>
  <c r="I2629" i="16" s="1"/>
  <c r="I2671" i="16"/>
  <c r="I2683" i="16"/>
  <c r="E2682" i="16"/>
  <c r="I2682" i="16" s="1"/>
  <c r="I2713" i="16"/>
  <c r="E2711" i="16"/>
  <c r="I2711" i="16" s="1"/>
  <c r="H2732" i="16"/>
  <c r="I2761" i="16"/>
  <c r="I2876" i="16"/>
  <c r="E2875" i="16"/>
  <c r="I2646" i="16"/>
  <c r="I2679" i="16"/>
  <c r="E2678" i="16"/>
  <c r="E2691" i="16"/>
  <c r="I2692" i="16"/>
  <c r="E2726" i="16"/>
  <c r="I2727" i="16"/>
  <c r="G2737" i="16"/>
  <c r="F2746" i="16"/>
  <c r="E2748" i="16"/>
  <c r="D2744" i="16"/>
  <c r="I2749" i="16"/>
  <c r="I2750" i="16"/>
  <c r="F2874" i="16"/>
  <c r="F2867" i="16" s="1"/>
  <c r="F2866" i="16" s="1"/>
  <c r="I2884" i="16"/>
  <c r="E2883" i="16"/>
  <c r="I2883" i="16" s="1"/>
  <c r="D2649" i="16"/>
  <c r="F2695" i="16"/>
  <c r="F2694" i="16" s="1"/>
  <c r="F2690" i="16" s="1"/>
  <c r="I2701" i="16"/>
  <c r="E2734" i="16"/>
  <c r="D2730" i="16"/>
  <c r="I2735" i="16"/>
  <c r="I2736" i="16"/>
  <c r="I2767" i="16"/>
  <c r="E2766" i="16"/>
  <c r="E2790" i="16"/>
  <c r="I2790" i="16" s="1"/>
  <c r="I2794" i="16"/>
  <c r="E2792" i="16"/>
  <c r="I2792" i="16" s="1"/>
  <c r="E2906" i="16"/>
  <c r="I2906" i="16" s="1"/>
  <c r="I2910" i="16"/>
  <c r="E2908" i="16"/>
  <c r="I2908" i="16" s="1"/>
  <c r="I2966" i="16"/>
  <c r="E2961" i="16"/>
  <c r="I2961" i="16" s="1"/>
  <c r="E2969" i="16"/>
  <c r="I2969" i="16" s="1"/>
  <c r="I2970" i="16"/>
  <c r="G2820" i="16"/>
  <c r="G2813" i="16" s="1"/>
  <c r="G2812" i="16" s="1"/>
  <c r="E2825" i="16"/>
  <c r="E2852" i="16"/>
  <c r="I2852" i="16" s="1"/>
  <c r="D2891" i="16"/>
  <c r="D2887" i="16" s="1"/>
  <c r="I2936" i="16"/>
  <c r="E2934" i="16"/>
  <c r="I2934" i="16" s="1"/>
  <c r="E2816" i="16"/>
  <c r="I2816" i="16" s="1"/>
  <c r="I2826" i="16"/>
  <c r="I2856" i="16"/>
  <c r="E2870" i="16"/>
  <c r="E2892" i="16"/>
  <c r="D2929" i="16"/>
  <c r="D2922" i="16" s="1"/>
  <c r="D2921" i="16" s="1"/>
  <c r="E2930" i="16"/>
  <c r="I2940" i="16"/>
  <c r="E2938" i="16"/>
  <c r="I2938" i="16" s="1"/>
  <c r="I2959" i="16"/>
  <c r="I2776" i="16"/>
  <c r="E2774" i="16"/>
  <c r="I2774" i="16" s="1"/>
  <c r="I2802" i="16"/>
  <c r="I2814" i="16"/>
  <c r="I2830" i="16"/>
  <c r="E2840" i="16"/>
  <c r="I2840" i="16" s="1"/>
  <c r="E2854" i="16"/>
  <c r="I2854" i="16" s="1"/>
  <c r="E2947" i="16"/>
  <c r="I2951" i="16"/>
  <c r="E2949" i="16"/>
  <c r="I2949" i="16" s="1"/>
  <c r="G44" i="16" l="1"/>
  <c r="G43" i="16" s="1"/>
  <c r="E45" i="16"/>
  <c r="D2015" i="16"/>
  <c r="D2011" i="16" s="1"/>
  <c r="E2697" i="16"/>
  <c r="I2697" i="16" s="1"/>
  <c r="E2645" i="16"/>
  <c r="I2645" i="16" s="1"/>
  <c r="I2110" i="16"/>
  <c r="F723" i="16"/>
  <c r="E2190" i="16"/>
  <c r="I2190" i="16" s="1"/>
  <c r="C2189" i="16"/>
  <c r="C2108" i="16"/>
  <c r="C2211" i="16"/>
  <c r="C2210" i="16" s="1"/>
  <c r="C2206" i="16" s="1"/>
  <c r="E2215" i="16"/>
  <c r="I2215" i="16" s="1"/>
  <c r="C2213" i="16"/>
  <c r="C1934" i="16"/>
  <c r="C1984" i="16"/>
  <c r="E1987" i="16"/>
  <c r="C1981" i="16"/>
  <c r="C1980" i="16" s="1"/>
  <c r="C1976" i="16" s="1"/>
  <c r="C1872" i="16"/>
  <c r="E1872" i="16" s="1"/>
  <c r="E1962" i="16"/>
  <c r="I1962" i="16" s="1"/>
  <c r="C1959" i="16"/>
  <c r="C1870" i="16"/>
  <c r="E1870" i="16" s="1"/>
  <c r="I1289" i="16"/>
  <c r="E940" i="16"/>
  <c r="I940" i="16" s="1"/>
  <c r="E966" i="16"/>
  <c r="I966" i="16" s="1"/>
  <c r="E1259" i="16"/>
  <c r="I1259" i="16" s="1"/>
  <c r="E1563" i="16"/>
  <c r="I1563" i="16" s="1"/>
  <c r="E1768" i="16"/>
  <c r="I1769" i="16"/>
  <c r="E1416" i="16"/>
  <c r="I1417" i="16"/>
  <c r="E1159" i="16"/>
  <c r="I1160" i="16"/>
  <c r="I1593" i="16"/>
  <c r="E1592" i="16"/>
  <c r="E1208" i="16"/>
  <c r="I1209" i="16"/>
  <c r="I1465" i="16"/>
  <c r="E1464" i="16"/>
  <c r="I1839" i="16"/>
  <c r="E1835" i="16"/>
  <c r="I1835" i="16" s="1"/>
  <c r="E1513" i="16"/>
  <c r="I1514" i="16"/>
  <c r="E1414" i="16"/>
  <c r="I1414" i="16" s="1"/>
  <c r="I1646" i="16"/>
  <c r="E1642" i="16"/>
  <c r="I1642" i="16" s="1"/>
  <c r="I1650" i="16"/>
  <c r="E970" i="16"/>
  <c r="E1649" i="16"/>
  <c r="I1649" i="16" s="1"/>
  <c r="I1721" i="16"/>
  <c r="E1720" i="16"/>
  <c r="I1288" i="16"/>
  <c r="E1335" i="16"/>
  <c r="I1335" i="16" s="1"/>
  <c r="E1258" i="16"/>
  <c r="I1258" i="16" s="1"/>
  <c r="I999" i="16"/>
  <c r="E995" i="16"/>
  <c r="I995" i="16" s="1"/>
  <c r="I1082" i="16"/>
  <c r="E1074" i="16"/>
  <c r="I1074" i="16" s="1"/>
  <c r="I1342" i="16"/>
  <c r="E1338" i="16"/>
  <c r="I1338" i="16" s="1"/>
  <c r="I1822" i="16"/>
  <c r="E1818" i="16"/>
  <c r="E1107" i="16"/>
  <c r="I1108" i="16"/>
  <c r="I1025" i="16"/>
  <c r="E1024" i="16"/>
  <c r="E1671" i="16"/>
  <c r="I1672" i="16"/>
  <c r="E724" i="16"/>
  <c r="I724" i="16" s="1"/>
  <c r="E916" i="16"/>
  <c r="I916" i="16" s="1"/>
  <c r="I431" i="16"/>
  <c r="D2238" i="16"/>
  <c r="G889" i="16"/>
  <c r="H18" i="16"/>
  <c r="H14" i="16" s="1"/>
  <c r="E2737" i="16"/>
  <c r="I2737" i="16" s="1"/>
  <c r="F18" i="16"/>
  <c r="F14" i="16" s="1"/>
  <c r="G841" i="16"/>
  <c r="F280" i="16"/>
  <c r="D18" i="16"/>
  <c r="D14" i="16" s="1"/>
  <c r="G18" i="16"/>
  <c r="G14" i="16" s="1"/>
  <c r="G641" i="16"/>
  <c r="G637" i="16" s="1"/>
  <c r="I2661" i="16"/>
  <c r="D280" i="16"/>
  <c r="D938" i="16"/>
  <c r="H634" i="16"/>
  <c r="H641" i="16"/>
  <c r="H637" i="16" s="1"/>
  <c r="D145" i="16"/>
  <c r="E649" i="16"/>
  <c r="I649" i="16" s="1"/>
  <c r="C32" i="16"/>
  <c r="C65" i="16" s="1"/>
  <c r="F2579" i="16"/>
  <c r="F1873" i="16"/>
  <c r="F641" i="16"/>
  <c r="F637" i="16" s="1"/>
  <c r="I1917" i="16"/>
  <c r="F537" i="16"/>
  <c r="H841" i="16"/>
  <c r="G1873" i="16"/>
  <c r="E2404" i="16"/>
  <c r="I2404" i="16" s="1"/>
  <c r="G33" i="16"/>
  <c r="D2634" i="16"/>
  <c r="H232" i="16"/>
  <c r="H1956" i="16"/>
  <c r="H1955" i="16" s="1"/>
  <c r="H1922" i="16" s="1"/>
  <c r="I2159" i="16"/>
  <c r="F1898" i="16"/>
  <c r="D634" i="16"/>
  <c r="H585" i="16"/>
  <c r="E2651" i="16"/>
  <c r="I2651" i="16" s="1"/>
  <c r="H337" i="16"/>
  <c r="H333" i="16" s="1"/>
  <c r="H409" i="16"/>
  <c r="G416" i="16"/>
  <c r="G412" i="16" s="1"/>
  <c r="H280" i="16"/>
  <c r="E153" i="16"/>
  <c r="I153" i="16" s="1"/>
  <c r="H329" i="16"/>
  <c r="G232" i="16"/>
  <c r="F841" i="16"/>
  <c r="F2729" i="16"/>
  <c r="F2725" i="16" s="1"/>
  <c r="I1946" i="16"/>
  <c r="E1942" i="16"/>
  <c r="I1942" i="16" s="1"/>
  <c r="I54" i="16"/>
  <c r="E37" i="16"/>
  <c r="I37" i="16" s="1"/>
  <c r="H2015" i="16"/>
  <c r="H2011" i="16" s="1"/>
  <c r="D889" i="16"/>
  <c r="H2722" i="16"/>
  <c r="D147" i="16"/>
  <c r="I2039" i="16"/>
  <c r="I1874" i="16"/>
  <c r="I53" i="16"/>
  <c r="H537" i="16"/>
  <c r="F792" i="16"/>
  <c r="I1905" i="16"/>
  <c r="G411" i="16"/>
  <c r="H2634" i="16"/>
  <c r="H2974" i="16"/>
  <c r="D2184" i="16"/>
  <c r="E2068" i="16"/>
  <c r="I2068" i="16" s="1"/>
  <c r="G634" i="16"/>
  <c r="G1930" i="16"/>
  <c r="H889" i="16"/>
  <c r="H2641" i="16"/>
  <c r="H2637" i="16" s="1"/>
  <c r="E55" i="16"/>
  <c r="H2579" i="16"/>
  <c r="H411" i="16"/>
  <c r="G715" i="16"/>
  <c r="G2184" i="16"/>
  <c r="G2301" i="16"/>
  <c r="G2297" i="16" s="1"/>
  <c r="G1901" i="16"/>
  <c r="F2865" i="16"/>
  <c r="H145" i="16"/>
  <c r="F715" i="16"/>
  <c r="G2729" i="16"/>
  <c r="G2725" i="16" s="1"/>
  <c r="G585" i="16"/>
  <c r="F2919" i="16"/>
  <c r="F2389" i="16"/>
  <c r="F2385" i="16" s="1"/>
  <c r="E2126" i="16"/>
  <c r="I2126" i="16" s="1"/>
  <c r="G488" i="16"/>
  <c r="G938" i="16"/>
  <c r="D537" i="16"/>
  <c r="F720" i="16"/>
  <c r="F716" i="16" s="1"/>
  <c r="F2008" i="16"/>
  <c r="D2525" i="16"/>
  <c r="I2069" i="16"/>
  <c r="F2096" i="16"/>
  <c r="F889" i="16"/>
  <c r="I725" i="16"/>
  <c r="D585" i="16"/>
  <c r="D33" i="16"/>
  <c r="H713" i="16"/>
  <c r="I61" i="16"/>
  <c r="H416" i="16"/>
  <c r="H412" i="16" s="1"/>
  <c r="I154" i="16"/>
  <c r="D55" i="16"/>
  <c r="D2865" i="16"/>
  <c r="H2184" i="16"/>
  <c r="G329" i="16"/>
  <c r="E2739" i="16"/>
  <c r="I2739" i="16" s="1"/>
  <c r="H33" i="16"/>
  <c r="G537" i="16"/>
  <c r="E70" i="16"/>
  <c r="I70" i="16" s="1"/>
  <c r="G1956" i="16"/>
  <c r="G1955" i="16" s="1"/>
  <c r="G1922" i="16" s="1"/>
  <c r="F585" i="16"/>
  <c r="F2634" i="16"/>
  <c r="G2096" i="16"/>
  <c r="I2740" i="16"/>
  <c r="G1908" i="16"/>
  <c r="D720" i="16"/>
  <c r="D716" i="16" s="1"/>
  <c r="F1908" i="16"/>
  <c r="G2919" i="16"/>
  <c r="I2157" i="16"/>
  <c r="G1906" i="16"/>
  <c r="D2579" i="16"/>
  <c r="D232" i="16"/>
  <c r="G2525" i="16"/>
  <c r="G792" i="16"/>
  <c r="G147" i="16"/>
  <c r="I35" i="16"/>
  <c r="I2101" i="16"/>
  <c r="E2051" i="16"/>
  <c r="I2051" i="16" s="1"/>
  <c r="I1944" i="16"/>
  <c r="D841" i="16"/>
  <c r="F1906" i="16"/>
  <c r="F411" i="16"/>
  <c r="I47" i="16"/>
  <c r="H2729" i="16"/>
  <c r="H2725" i="16" s="1"/>
  <c r="D2293" i="16"/>
  <c r="H2525" i="16"/>
  <c r="D2470" i="16"/>
  <c r="F2015" i="16"/>
  <c r="F2011" i="16" s="1"/>
  <c r="I2052" i="16"/>
  <c r="D73" i="16"/>
  <c r="D69" i="16" s="1"/>
  <c r="D416" i="16"/>
  <c r="D412" i="16" s="1"/>
  <c r="G280" i="16"/>
  <c r="G48" i="16"/>
  <c r="G2974" i="16"/>
  <c r="H1901" i="16"/>
  <c r="H720" i="16"/>
  <c r="H716" i="16" s="1"/>
  <c r="F634" i="16"/>
  <c r="E255" i="16"/>
  <c r="I255" i="16" s="1"/>
  <c r="H48" i="16"/>
  <c r="G713" i="16"/>
  <c r="D329" i="16"/>
  <c r="H2724" i="16"/>
  <c r="D409" i="16"/>
  <c r="H2865" i="16"/>
  <c r="D2389" i="16"/>
  <c r="D2385" i="16" s="1"/>
  <c r="G1899" i="16"/>
  <c r="F73" i="16"/>
  <c r="F69" i="16" s="1"/>
  <c r="F43" i="16"/>
  <c r="H938" i="16"/>
  <c r="I414" i="16"/>
  <c r="E2534" i="16"/>
  <c r="I2113" i="16"/>
  <c r="E864" i="16"/>
  <c r="E860" i="16" s="1"/>
  <c r="I860" i="16" s="1"/>
  <c r="F2974" i="16"/>
  <c r="G2865" i="16"/>
  <c r="G2389" i="16"/>
  <c r="G2385" i="16" s="1"/>
  <c r="I2647" i="16"/>
  <c r="F1930" i="16"/>
  <c r="I1878" i="16"/>
  <c r="I164" i="16"/>
  <c r="G409" i="16"/>
  <c r="I256" i="16"/>
  <c r="D57" i="16"/>
  <c r="H50" i="16"/>
  <c r="H147" i="16"/>
  <c r="H2919" i="16"/>
  <c r="I63" i="16"/>
  <c r="E2589" i="16"/>
  <c r="E2582" i="16" s="1"/>
  <c r="E2581" i="16" s="1"/>
  <c r="I2397" i="16"/>
  <c r="D2974" i="16"/>
  <c r="E2642" i="16"/>
  <c r="E2406" i="16"/>
  <c r="I2406" i="16" s="1"/>
  <c r="F2301" i="16"/>
  <c r="F2297" i="16" s="1"/>
  <c r="E2298" i="16"/>
  <c r="I2298" i="16" s="1"/>
  <c r="I1912" i="16"/>
  <c r="E2418" i="16"/>
  <c r="I2418" i="16" s="1"/>
  <c r="F2189" i="16"/>
  <c r="F2186" i="16" s="1"/>
  <c r="F2185" i="16" s="1"/>
  <c r="D1894" i="16"/>
  <c r="F41" i="16"/>
  <c r="H73" i="16"/>
  <c r="H69" i="16" s="1"/>
  <c r="F416" i="16"/>
  <c r="F412" i="16" s="1"/>
  <c r="D337" i="16"/>
  <c r="D333" i="16" s="1"/>
  <c r="H156" i="16"/>
  <c r="H148" i="16" s="1"/>
  <c r="G337" i="16"/>
  <c r="G333" i="16" s="1"/>
  <c r="F713" i="16"/>
  <c r="I1911" i="16"/>
  <c r="F329" i="16"/>
  <c r="G145" i="16"/>
  <c r="I74" i="16"/>
  <c r="E433" i="16"/>
  <c r="I433" i="16" s="1"/>
  <c r="E543" i="16"/>
  <c r="I543" i="16" s="1"/>
  <c r="E88" i="16"/>
  <c r="I88" i="16" s="1"/>
  <c r="E103" i="16"/>
  <c r="I103" i="16" s="1"/>
  <c r="E2694" i="16"/>
  <c r="E2690" i="16" s="1"/>
  <c r="I2690" i="16" s="1"/>
  <c r="I735" i="16"/>
  <c r="F2525" i="16"/>
  <c r="F2384" i="16"/>
  <c r="E90" i="16"/>
  <c r="I90" i="16" s="1"/>
  <c r="D1873" i="16"/>
  <c r="D1866" i="16" s="1"/>
  <c r="D2641" i="16"/>
  <c r="D2637" i="16" s="1"/>
  <c r="D2103" i="16"/>
  <c r="D2099" i="16" s="1"/>
  <c r="I2114" i="16"/>
  <c r="E2399" i="16"/>
  <c r="I2399" i="16" s="1"/>
  <c r="I2695" i="16"/>
  <c r="I879" i="16"/>
  <c r="D2098" i="16"/>
  <c r="D1892" i="16"/>
  <c r="I92" i="16"/>
  <c r="D41" i="16"/>
  <c r="E651" i="16"/>
  <c r="I651" i="16" s="1"/>
  <c r="F55" i="16"/>
  <c r="H1899" i="16"/>
  <c r="G2722" i="16"/>
  <c r="G2636" i="16"/>
  <c r="G2293" i="16"/>
  <c r="F938" i="16"/>
  <c r="D2301" i="16"/>
  <c r="D2297" i="16" s="1"/>
  <c r="I2401" i="16"/>
  <c r="E1937" i="16"/>
  <c r="I1937" i="16" s="1"/>
  <c r="D1908" i="16"/>
  <c r="D43" i="16"/>
  <c r="D411" i="16"/>
  <c r="I1882" i="16"/>
  <c r="E592" i="16"/>
  <c r="E1889" i="16"/>
  <c r="D1888" i="16"/>
  <c r="I2656" i="16"/>
  <c r="F2722" i="16"/>
  <c r="H2293" i="16"/>
  <c r="G1928" i="16"/>
  <c r="G1927" i="16" s="1"/>
  <c r="G1923" i="16" s="1"/>
  <c r="H2389" i="16"/>
  <c r="H2385" i="16" s="1"/>
  <c r="I718" i="16"/>
  <c r="F337" i="16"/>
  <c r="F333" i="16" s="1"/>
  <c r="I2639" i="16"/>
  <c r="E2638" i="16"/>
  <c r="I2638" i="16" s="1"/>
  <c r="H1873" i="16"/>
  <c r="E238" i="16"/>
  <c r="E799" i="16"/>
  <c r="E847" i="16"/>
  <c r="F409" i="16"/>
  <c r="E166" i="16"/>
  <c r="I166" i="16" s="1"/>
  <c r="H2096" i="16"/>
  <c r="H2010" i="16"/>
  <c r="D2096" i="16"/>
  <c r="D2010" i="16"/>
  <c r="I417" i="16"/>
  <c r="E2606" i="16"/>
  <c r="I2614" i="16"/>
  <c r="D2008" i="16"/>
  <c r="D1922" i="16"/>
  <c r="I2109" i="16"/>
  <c r="H2384" i="16"/>
  <c r="F1901" i="16"/>
  <c r="F1899" i="16"/>
  <c r="E2025" i="16"/>
  <c r="I2025" i="16" s="1"/>
  <c r="E560" i="16"/>
  <c r="I568" i="16"/>
  <c r="E495" i="16"/>
  <c r="I496" i="16"/>
  <c r="I350" i="16"/>
  <c r="E347" i="16"/>
  <c r="I347" i="16" s="1"/>
  <c r="I1903" i="16"/>
  <c r="I305" i="16"/>
  <c r="E304" i="16"/>
  <c r="I751" i="16"/>
  <c r="E750" i="16"/>
  <c r="E352" i="16"/>
  <c r="I352" i="16" s="1"/>
  <c r="I356" i="16"/>
  <c r="E354" i="16"/>
  <c r="I354" i="16" s="1"/>
  <c r="I2930" i="16"/>
  <c r="E2929" i="16"/>
  <c r="I2870" i="16"/>
  <c r="E2837" i="16"/>
  <c r="I2748" i="16"/>
  <c r="E2746" i="16"/>
  <c r="I2746" i="16" s="1"/>
  <c r="E2744" i="16"/>
  <c r="I2744" i="16" s="1"/>
  <c r="I2691" i="16"/>
  <c r="E2874" i="16"/>
  <c r="I2874" i="16" s="1"/>
  <c r="I2875" i="16"/>
  <c r="I2654" i="16"/>
  <c r="E2649" i="16"/>
  <c r="I2649" i="16" s="1"/>
  <c r="E2480" i="16"/>
  <c r="I2481" i="16"/>
  <c r="I2413" i="16"/>
  <c r="E2412" i="16"/>
  <c r="I2412" i="16" s="1"/>
  <c r="E2330" i="16"/>
  <c r="I2249" i="16"/>
  <c r="E2248" i="16"/>
  <c r="H2108" i="16"/>
  <c r="H1896" i="16" s="1"/>
  <c r="H2213" i="16"/>
  <c r="H2211" i="16"/>
  <c r="H2210" i="16" s="1"/>
  <c r="H2206" i="16" s="1"/>
  <c r="E2118" i="16"/>
  <c r="I2118" i="16" s="1"/>
  <c r="I2122" i="16"/>
  <c r="E2120" i="16"/>
  <c r="I2120" i="16" s="1"/>
  <c r="E2392" i="16"/>
  <c r="I2392" i="16" s="1"/>
  <c r="I1938" i="16"/>
  <c r="E1902" i="16"/>
  <c r="I1902" i="16" s="1"/>
  <c r="E1915" i="16"/>
  <c r="D1914" i="16"/>
  <c r="F2132" i="16"/>
  <c r="F2131" i="16" s="1"/>
  <c r="I2111" i="16"/>
  <c r="I764" i="16"/>
  <c r="I738" i="16"/>
  <c r="E737" i="16"/>
  <c r="I737" i="16" s="1"/>
  <c r="I348" i="16"/>
  <c r="E51" i="16"/>
  <c r="I51" i="16" s="1"/>
  <c r="E2354" i="16"/>
  <c r="I2354" i="16" s="1"/>
  <c r="I2362" i="16"/>
  <c r="D1906" i="16"/>
  <c r="H715" i="16"/>
  <c r="H792" i="16"/>
  <c r="G720" i="16"/>
  <c r="G716" i="16" s="1"/>
  <c r="D641" i="16"/>
  <c r="D637" i="16" s="1"/>
  <c r="D2384" i="16"/>
  <c r="E384" i="16"/>
  <c r="I385" i="16"/>
  <c r="F156" i="16"/>
  <c r="F148" i="16" s="1"/>
  <c r="F145" i="16"/>
  <c r="F68" i="16"/>
  <c r="E1873" i="16"/>
  <c r="I768" i="16"/>
  <c r="E767" i="16"/>
  <c r="I767" i="16" s="1"/>
  <c r="I732" i="16"/>
  <c r="E730" i="16"/>
  <c r="I730" i="16" s="1"/>
  <c r="E728" i="16"/>
  <c r="I728" i="16" s="1"/>
  <c r="E424" i="16"/>
  <c r="I424" i="16" s="1"/>
  <c r="I428" i="16"/>
  <c r="E426" i="16"/>
  <c r="I426" i="16" s="1"/>
  <c r="D159" i="16"/>
  <c r="E463" i="16"/>
  <c r="E446" i="16"/>
  <c r="E287" i="16"/>
  <c r="I288" i="16"/>
  <c r="H57" i="16"/>
  <c r="H55" i="16"/>
  <c r="E81" i="16"/>
  <c r="I85" i="16"/>
  <c r="E83" i="16"/>
  <c r="I83" i="16" s="1"/>
  <c r="I46" i="16"/>
  <c r="F48" i="16"/>
  <c r="F50" i="16"/>
  <c r="I15" i="16"/>
  <c r="D1927" i="16"/>
  <c r="D1923" i="16" s="1"/>
  <c r="E609" i="16"/>
  <c r="I617" i="16"/>
  <c r="E512" i="16"/>
  <c r="I512" i="16" s="1"/>
  <c r="I160" i="16"/>
  <c r="I60" i="16"/>
  <c r="E2765" i="16"/>
  <c r="I2765" i="16" s="1"/>
  <c r="I2766" i="16"/>
  <c r="G2213" i="16"/>
  <c r="G2108" i="16"/>
  <c r="G2210" i="16"/>
  <c r="G2206" i="16" s="1"/>
  <c r="I2153" i="16"/>
  <c r="H2189" i="16"/>
  <c r="H1870" i="16"/>
  <c r="E207" i="16"/>
  <c r="I207" i="16" s="1"/>
  <c r="I208" i="16"/>
  <c r="E157" i="16"/>
  <c r="I161" i="16"/>
  <c r="E159" i="16"/>
  <c r="I159" i="16" s="1"/>
  <c r="E340" i="16"/>
  <c r="I340" i="16" s="1"/>
  <c r="I343" i="16"/>
  <c r="E338" i="16"/>
  <c r="I19" i="16"/>
  <c r="I52" i="16"/>
  <c r="E48" i="16"/>
  <c r="I2947" i="16"/>
  <c r="E2946" i="16"/>
  <c r="D2919" i="16"/>
  <c r="D2724" i="16"/>
  <c r="G2724" i="16"/>
  <c r="D2729" i="16"/>
  <c r="D2725" i="16" s="1"/>
  <c r="I2726" i="16"/>
  <c r="E2677" i="16"/>
  <c r="I2678" i="16"/>
  <c r="I2407" i="16"/>
  <c r="E1909" i="16"/>
  <c r="I1909" i="16" s="1"/>
  <c r="E2758" i="16"/>
  <c r="I2785" i="16"/>
  <c r="E2664" i="16"/>
  <c r="I2664" i="16" s="1"/>
  <c r="I2665" i="16"/>
  <c r="I2306" i="16"/>
  <c r="E2304" i="16"/>
  <c r="I2304" i="16" s="1"/>
  <c r="E2302" i="16"/>
  <c r="I2443" i="16"/>
  <c r="E2442" i="16"/>
  <c r="E2316" i="16"/>
  <c r="I2316" i="16" s="1"/>
  <c r="I2320" i="16"/>
  <c r="E2318" i="16"/>
  <c r="I2318" i="16" s="1"/>
  <c r="I2266" i="16"/>
  <c r="E2265" i="16"/>
  <c r="I2140" i="16"/>
  <c r="E2139" i="16"/>
  <c r="I1951" i="16"/>
  <c r="E1950" i="16"/>
  <c r="I1950" i="16" s="1"/>
  <c r="E2193" i="16"/>
  <c r="H1906" i="16"/>
  <c r="H1908" i="16"/>
  <c r="E2156" i="16"/>
  <c r="I2156" i="16" s="1"/>
  <c r="I2135" i="16"/>
  <c r="I910" i="16"/>
  <c r="H2301" i="16"/>
  <c r="H2297" i="16" s="1"/>
  <c r="E2023" i="16"/>
  <c r="I2023" i="16" s="1"/>
  <c r="E1904" i="16"/>
  <c r="I1904" i="16" s="1"/>
  <c r="D1899" i="16"/>
  <c r="F1927" i="16"/>
  <c r="F1923" i="16" s="1"/>
  <c r="E816" i="16"/>
  <c r="I824" i="16"/>
  <c r="I685" i="16"/>
  <c r="H1930" i="16"/>
  <c r="H1928" i="16"/>
  <c r="H1927" i="16" s="1"/>
  <c r="H1923" i="16" s="1"/>
  <c r="I1932" i="16"/>
  <c r="I1910" i="16"/>
  <c r="E1906" i="16"/>
  <c r="I646" i="16"/>
  <c r="E644" i="16"/>
  <c r="I644" i="16" s="1"/>
  <c r="E642" i="16"/>
  <c r="D636" i="16"/>
  <c r="D713" i="16"/>
  <c r="I187" i="16"/>
  <c r="E186" i="16"/>
  <c r="D50" i="16"/>
  <c r="I703" i="16"/>
  <c r="E688" i="16"/>
  <c r="I688" i="16" s="1"/>
  <c r="I200" i="16"/>
  <c r="I176" i="16"/>
  <c r="E173" i="16"/>
  <c r="I173" i="16" s="1"/>
  <c r="E171" i="16"/>
  <c r="I171" i="16" s="1"/>
  <c r="G73" i="16"/>
  <c r="G69" i="16" s="1"/>
  <c r="I368" i="16"/>
  <c r="E367" i="16"/>
  <c r="G156" i="16"/>
  <c r="G148" i="16" s="1"/>
  <c r="I914" i="16"/>
  <c r="E913" i="16"/>
  <c r="I913" i="16" s="1"/>
  <c r="F57" i="16"/>
  <c r="I76" i="16"/>
  <c r="E27" i="16"/>
  <c r="I27" i="16" s="1"/>
  <c r="I28" i="16"/>
  <c r="G50" i="16"/>
  <c r="I2494" i="16"/>
  <c r="I2325" i="16"/>
  <c r="E2324" i="16"/>
  <c r="I2324" i="16" s="1"/>
  <c r="I2783" i="16"/>
  <c r="E2782" i="16"/>
  <c r="G2526" i="16"/>
  <c r="I2020" i="16"/>
  <c r="E2018" i="16"/>
  <c r="I2018" i="16" s="1"/>
  <c r="E2016" i="16"/>
  <c r="E2030" i="16"/>
  <c r="I2030" i="16" s="1"/>
  <c r="I2034" i="16"/>
  <c r="E2032" i="16"/>
  <c r="I2032" i="16" s="1"/>
  <c r="I1964" i="16"/>
  <c r="E1963" i="16"/>
  <c r="I660" i="16"/>
  <c r="E658" i="16"/>
  <c r="I658" i="16" s="1"/>
  <c r="E656" i="16"/>
  <c r="I656" i="16" s="1"/>
  <c r="D715" i="16"/>
  <c r="D792" i="16"/>
  <c r="I150" i="16"/>
  <c r="E149" i="16"/>
  <c r="E34" i="16"/>
  <c r="I638" i="16"/>
  <c r="E120" i="16"/>
  <c r="I121" i="16"/>
  <c r="I2065" i="16"/>
  <c r="I1933" i="16"/>
  <c r="E2891" i="16"/>
  <c r="I2892" i="16"/>
  <c r="I2825" i="16"/>
  <c r="E2820" i="16"/>
  <c r="I2820" i="16" s="1"/>
  <c r="I2734" i="16"/>
  <c r="E2732" i="16"/>
  <c r="I2732" i="16" s="1"/>
  <c r="E2730" i="16"/>
  <c r="D2722" i="16"/>
  <c r="D2636" i="16"/>
  <c r="F2724" i="16"/>
  <c r="F2644" i="16"/>
  <c r="F2642" i="16"/>
  <c r="F2641" i="16" s="1"/>
  <c r="F2637" i="16" s="1"/>
  <c r="E2551" i="16"/>
  <c r="I2559" i="16"/>
  <c r="I2338" i="16"/>
  <c r="E2337" i="16"/>
  <c r="I2337" i="16" s="1"/>
  <c r="I2314" i="16"/>
  <c r="E2309" i="16"/>
  <c r="I2309" i="16" s="1"/>
  <c r="I2648" i="16"/>
  <c r="E2658" i="16"/>
  <c r="I2658" i="16" s="1"/>
  <c r="E2311" i="16"/>
  <c r="I2311" i="16" s="1"/>
  <c r="G2641" i="16"/>
  <c r="G2637" i="16" s="1"/>
  <c r="G2582" i="16"/>
  <c r="F2210" i="16"/>
  <c r="F2206" i="16" s="1"/>
  <c r="F2213" i="16"/>
  <c r="F2108" i="16"/>
  <c r="E2390" i="16"/>
  <c r="F1872" i="16"/>
  <c r="I2192" i="16"/>
  <c r="G2189" i="16"/>
  <c r="G1870" i="16"/>
  <c r="G2015" i="16"/>
  <c r="G2011" i="16" s="1"/>
  <c r="F1870" i="16"/>
  <c r="E896" i="16"/>
  <c r="I897" i="16"/>
  <c r="I721" i="16"/>
  <c r="E2497" i="16"/>
  <c r="I2497" i="16" s="1"/>
  <c r="I2351" i="16"/>
  <c r="I1940" i="16"/>
  <c r="E1935" i="16"/>
  <c r="I1935" i="16" s="1"/>
  <c r="E671" i="16"/>
  <c r="I672" i="16"/>
  <c r="I509" i="16"/>
  <c r="I422" i="16"/>
  <c r="E419" i="16"/>
  <c r="I419" i="16" s="1"/>
  <c r="F2293" i="16"/>
  <c r="D1901" i="16"/>
  <c r="F232" i="16"/>
  <c r="F147" i="16"/>
  <c r="H43" i="16"/>
  <c r="H41" i="16"/>
  <c r="D156" i="16"/>
  <c r="D148" i="16" s="1"/>
  <c r="G55" i="16"/>
  <c r="G57" i="16"/>
  <c r="G41" i="16"/>
  <c r="E345" i="16"/>
  <c r="I345" i="16" s="1"/>
  <c r="I174" i="16"/>
  <c r="E58" i="16"/>
  <c r="E41" i="16"/>
  <c r="I45" i="16"/>
  <c r="E23" i="16"/>
  <c r="I23" i="16" s="1"/>
  <c r="I24" i="16"/>
  <c r="I1897" i="16"/>
  <c r="D48" i="16"/>
  <c r="F33" i="16"/>
  <c r="I59" i="16"/>
  <c r="E2644" i="16" l="1"/>
  <c r="I2644" i="16" s="1"/>
  <c r="E723" i="16"/>
  <c r="I723" i="16" s="1"/>
  <c r="E44" i="16"/>
  <c r="J44" i="16" s="1"/>
  <c r="I1872" i="16"/>
  <c r="C1931" i="16"/>
  <c r="C1895" i="16" s="1"/>
  <c r="E1984" i="16"/>
  <c r="C2186" i="16"/>
  <c r="C2185" i="16" s="1"/>
  <c r="C2098" i="16" s="1"/>
  <c r="E2189" i="16"/>
  <c r="E2186" i="16" s="1"/>
  <c r="C1898" i="16"/>
  <c r="E1898" i="16" s="1"/>
  <c r="I1898" i="16" s="1"/>
  <c r="C1928" i="16"/>
  <c r="C1927" i="16" s="1"/>
  <c r="C1923" i="16" s="1"/>
  <c r="C2104" i="16"/>
  <c r="C2103" i="16" s="1"/>
  <c r="C2099" i="16" s="1"/>
  <c r="C2106" i="16"/>
  <c r="C1896" i="16"/>
  <c r="E2108" i="16"/>
  <c r="I2108" i="16" s="1"/>
  <c r="C1956" i="16"/>
  <c r="C1955" i="16" s="1"/>
  <c r="C1922" i="16" s="1"/>
  <c r="C1869" i="16"/>
  <c r="E1959" i="16"/>
  <c r="I1959" i="16" s="1"/>
  <c r="E1981" i="16"/>
  <c r="I1987" i="16"/>
  <c r="E1934" i="16"/>
  <c r="E2211" i="16"/>
  <c r="E2210" i="16" s="1"/>
  <c r="I2210" i="16" s="1"/>
  <c r="E2213" i="16"/>
  <c r="I2213" i="16" s="1"/>
  <c r="C1983" i="16"/>
  <c r="E958" i="16"/>
  <c r="I958" i="16" s="1"/>
  <c r="I1768" i="16"/>
  <c r="E1815" i="16"/>
  <c r="I1815" i="16" s="1"/>
  <c r="I1416" i="16"/>
  <c r="E1463" i="16"/>
  <c r="I1463" i="16" s="1"/>
  <c r="I1671" i="16"/>
  <c r="E1718" i="16"/>
  <c r="I1718" i="16" s="1"/>
  <c r="E1158" i="16"/>
  <c r="I1158" i="16" s="1"/>
  <c r="I1107" i="16"/>
  <c r="E1073" i="16"/>
  <c r="I1073" i="16" s="1"/>
  <c r="E1767" i="16"/>
  <c r="I1767" i="16" s="1"/>
  <c r="I1720" i="16"/>
  <c r="E1511" i="16"/>
  <c r="I1511" i="16" s="1"/>
  <c r="I1464" i="16"/>
  <c r="E1337" i="16"/>
  <c r="I1337" i="16" s="1"/>
  <c r="E1639" i="16"/>
  <c r="I1639" i="16" s="1"/>
  <c r="I1592" i="16"/>
  <c r="E1562" i="16"/>
  <c r="I1562" i="16" s="1"/>
  <c r="E994" i="16"/>
  <c r="I994" i="16" s="1"/>
  <c r="I1024" i="16"/>
  <c r="E1071" i="16"/>
  <c r="I1071" i="16" s="1"/>
  <c r="E1817" i="16"/>
  <c r="I1818" i="16"/>
  <c r="I970" i="16"/>
  <c r="L945" i="16"/>
  <c r="L946" i="16" s="1"/>
  <c r="J970" i="16"/>
  <c r="E969" i="16"/>
  <c r="I969" i="16" s="1"/>
  <c r="I1513" i="16"/>
  <c r="E1560" i="16"/>
  <c r="I1560" i="16" s="1"/>
  <c r="I1208" i="16"/>
  <c r="E1255" i="16"/>
  <c r="I1255" i="16" s="1"/>
  <c r="E1206" i="16"/>
  <c r="I1206" i="16" s="1"/>
  <c r="I1159" i="16"/>
  <c r="E2044" i="16"/>
  <c r="I2044" i="16" s="1"/>
  <c r="E199" i="16"/>
  <c r="I199" i="16" s="1"/>
  <c r="H2008" i="16"/>
  <c r="E2350" i="16"/>
  <c r="I2350" i="16" s="1"/>
  <c r="G2008" i="16"/>
  <c r="E2064" i="16"/>
  <c r="I2064" i="16" s="1"/>
  <c r="F2238" i="16"/>
  <c r="I48" i="16"/>
  <c r="E2417" i="16"/>
  <c r="I2417" i="16" s="1"/>
  <c r="D40" i="16"/>
  <c r="D32" i="16" s="1"/>
  <c r="D65" i="16" s="1"/>
  <c r="I2694" i="16"/>
  <c r="I864" i="16"/>
  <c r="I1906" i="16"/>
  <c r="H40" i="16"/>
  <c r="H32" i="16" s="1"/>
  <c r="H65" i="16" s="1"/>
  <c r="E720" i="16"/>
  <c r="E716" i="16" s="1"/>
  <c r="I716" i="16" s="1"/>
  <c r="I2589" i="16"/>
  <c r="E251" i="16"/>
  <c r="I251" i="16" s="1"/>
  <c r="D1891" i="16"/>
  <c r="D1887" i="16" s="1"/>
  <c r="D1919" i="16" s="1"/>
  <c r="F40" i="16"/>
  <c r="F32" i="16" s="1"/>
  <c r="F65" i="16" s="1"/>
  <c r="I1873" i="16"/>
  <c r="E1908" i="16"/>
  <c r="I1908" i="16" s="1"/>
  <c r="E539" i="16"/>
  <c r="F1869" i="16"/>
  <c r="F1866" i="16" s="1"/>
  <c r="E2527" i="16"/>
  <c r="I2534" i="16"/>
  <c r="E2641" i="16"/>
  <c r="I2641" i="16" s="1"/>
  <c r="E99" i="16"/>
  <c r="I55" i="16"/>
  <c r="I799" i="16"/>
  <c r="E795" i="16"/>
  <c r="I1889" i="16"/>
  <c r="E1888" i="16"/>
  <c r="I1888" i="16" s="1"/>
  <c r="E909" i="16"/>
  <c r="I909" i="16" s="1"/>
  <c r="E2152" i="16"/>
  <c r="I2152" i="16" s="1"/>
  <c r="I238" i="16"/>
  <c r="E234" i="16"/>
  <c r="I592" i="16"/>
  <c r="E588" i="16"/>
  <c r="I847" i="16"/>
  <c r="E843" i="16"/>
  <c r="H1892" i="16"/>
  <c r="H1891" i="16" s="1"/>
  <c r="H1887" i="16" s="1"/>
  <c r="H1894" i="16"/>
  <c r="I2139" i="16"/>
  <c r="E2132" i="16"/>
  <c r="I446" i="16"/>
  <c r="E442" i="16"/>
  <c r="I2837" i="16"/>
  <c r="E2833" i="16"/>
  <c r="I2833" i="16" s="1"/>
  <c r="I671" i="16"/>
  <c r="E667" i="16"/>
  <c r="G2186" i="16"/>
  <c r="G2185" i="16" s="1"/>
  <c r="G1869" i="16"/>
  <c r="I149" i="16"/>
  <c r="G2579" i="16"/>
  <c r="I642" i="16"/>
  <c r="E641" i="16"/>
  <c r="E684" i="16"/>
  <c r="I684" i="16" s="1"/>
  <c r="I2193" i="16"/>
  <c r="I2758" i="16"/>
  <c r="E2757" i="16"/>
  <c r="I2677" i="16"/>
  <c r="E2670" i="16"/>
  <c r="I157" i="16"/>
  <c r="E156" i="16"/>
  <c r="I156" i="16" s="1"/>
  <c r="G2104" i="16"/>
  <c r="G2103" i="16" s="1"/>
  <c r="G2099" i="16" s="1"/>
  <c r="G2106" i="16"/>
  <c r="G1896" i="16"/>
  <c r="I463" i="16"/>
  <c r="E459" i="16"/>
  <c r="I459" i="16" s="1"/>
  <c r="I384" i="16"/>
  <c r="E380" i="16"/>
  <c r="I380" i="16" s="1"/>
  <c r="F2184" i="16"/>
  <c r="F2098" i="16"/>
  <c r="H2106" i="16"/>
  <c r="H2104" i="16"/>
  <c r="H2103" i="16" s="1"/>
  <c r="H2099" i="16" s="1"/>
  <c r="E2813" i="16"/>
  <c r="E1901" i="16"/>
  <c r="I1901" i="16" s="1"/>
  <c r="I560" i="16"/>
  <c r="E556" i="16"/>
  <c r="I556" i="16" s="1"/>
  <c r="I2891" i="16"/>
  <c r="E2887" i="16"/>
  <c r="I2887" i="16" s="1"/>
  <c r="E2015" i="16"/>
  <c r="I2016" i="16"/>
  <c r="E1914" i="16"/>
  <c r="I1914" i="16" s="1"/>
  <c r="I1915" i="16"/>
  <c r="I2330" i="16"/>
  <c r="E2329" i="16"/>
  <c r="I750" i="16"/>
  <c r="E746" i="16"/>
  <c r="I41" i="16"/>
  <c r="E40" i="16"/>
  <c r="E508" i="16"/>
  <c r="I508" i="16" s="1"/>
  <c r="I1870" i="16"/>
  <c r="F2104" i="16"/>
  <c r="F2103" i="16" s="1"/>
  <c r="F2099" i="16" s="1"/>
  <c r="F2106" i="16"/>
  <c r="F1896" i="16"/>
  <c r="G2581" i="16"/>
  <c r="G2384" i="16" s="1"/>
  <c r="I2582" i="16"/>
  <c r="E2729" i="16"/>
  <c r="I2730" i="16"/>
  <c r="I1963" i="16"/>
  <c r="I367" i="16"/>
  <c r="E363" i="16"/>
  <c r="I186" i="16"/>
  <c r="E182" i="16"/>
  <c r="I2265" i="16"/>
  <c r="E2261" i="16"/>
  <c r="I2261" i="16" s="1"/>
  <c r="E18" i="16"/>
  <c r="I609" i="16"/>
  <c r="E605" i="16"/>
  <c r="I605" i="16" s="1"/>
  <c r="E763" i="16"/>
  <c r="I763" i="16" s="1"/>
  <c r="I2248" i="16"/>
  <c r="E2241" i="16"/>
  <c r="I2642" i="16"/>
  <c r="E2867" i="16"/>
  <c r="E416" i="16"/>
  <c r="E2389" i="16"/>
  <c r="I2390" i="16"/>
  <c r="I2551" i="16"/>
  <c r="E2547" i="16"/>
  <c r="E33" i="16"/>
  <c r="I34" i="16"/>
  <c r="I816" i="16"/>
  <c r="E812" i="16"/>
  <c r="E2438" i="16"/>
  <c r="I2438" i="16" s="1"/>
  <c r="I2442" i="16"/>
  <c r="I2946" i="16"/>
  <c r="E2942" i="16"/>
  <c r="I2942" i="16" s="1"/>
  <c r="I2480" i="16"/>
  <c r="E2473" i="16"/>
  <c r="I2929" i="16"/>
  <c r="E2922" i="16"/>
  <c r="I58" i="16"/>
  <c r="E57" i="16"/>
  <c r="I57" i="16" s="1"/>
  <c r="G40" i="16"/>
  <c r="G32" i="16" s="1"/>
  <c r="G65" i="16" s="1"/>
  <c r="I896" i="16"/>
  <c r="E892" i="16"/>
  <c r="I120" i="16"/>
  <c r="E116" i="16"/>
  <c r="I116" i="16" s="1"/>
  <c r="I2782" i="16"/>
  <c r="E2778" i="16"/>
  <c r="I2778" i="16" s="1"/>
  <c r="E2493" i="16"/>
  <c r="I2493" i="16" s="1"/>
  <c r="E2301" i="16"/>
  <c r="I2302" i="16"/>
  <c r="E50" i="16"/>
  <c r="I50" i="16" s="1"/>
  <c r="E337" i="16"/>
  <c r="I338" i="16"/>
  <c r="H2186" i="16"/>
  <c r="H2185" i="16" s="1"/>
  <c r="H1869" i="16"/>
  <c r="H1866" i="16" s="1"/>
  <c r="I81" i="16"/>
  <c r="E73" i="16"/>
  <c r="I287" i="16"/>
  <c r="E283" i="16"/>
  <c r="I304" i="16"/>
  <c r="E300" i="16"/>
  <c r="I300" i="16" s="1"/>
  <c r="E1899" i="16"/>
  <c r="I1899" i="16" s="1"/>
  <c r="I495" i="16"/>
  <c r="E491" i="16"/>
  <c r="I2606" i="16"/>
  <c r="E2602" i="16"/>
  <c r="I2189" i="16" l="1"/>
  <c r="C1894" i="16"/>
  <c r="C1930" i="16"/>
  <c r="I44" i="16"/>
  <c r="E43" i="16"/>
  <c r="I43" i="16" s="1"/>
  <c r="L19" i="16"/>
  <c r="L20" i="16" s="1"/>
  <c r="E2206" i="16"/>
  <c r="I2206" i="16" s="1"/>
  <c r="E1956" i="16"/>
  <c r="I1956" i="16" s="1"/>
  <c r="I2211" i="16"/>
  <c r="I1981" i="16"/>
  <c r="E1980" i="16"/>
  <c r="E2104" i="16"/>
  <c r="E2103" i="16" s="1"/>
  <c r="I2103" i="16" s="1"/>
  <c r="E2106" i="16"/>
  <c r="I2106" i="16" s="1"/>
  <c r="E1931" i="16"/>
  <c r="I1931" i="16" s="1"/>
  <c r="E1983" i="16"/>
  <c r="I1983" i="16" s="1"/>
  <c r="I1984" i="16"/>
  <c r="C1892" i="16"/>
  <c r="C1891" i="16" s="1"/>
  <c r="C1887" i="16" s="1"/>
  <c r="E1896" i="16"/>
  <c r="I1896" i="16" s="1"/>
  <c r="E1895" i="16"/>
  <c r="I1895" i="16" s="1"/>
  <c r="I1934" i="16"/>
  <c r="E1928" i="16"/>
  <c r="C1866" i="16"/>
  <c r="E1869" i="16"/>
  <c r="E1866" i="16" s="1"/>
  <c r="E991" i="16"/>
  <c r="I991" i="16" s="1"/>
  <c r="E1864" i="16"/>
  <c r="I1864" i="16" s="1"/>
  <c r="I1817" i="16"/>
  <c r="E1641" i="16"/>
  <c r="I1641" i="16" s="1"/>
  <c r="E2043" i="16"/>
  <c r="E2010" i="16" s="1"/>
  <c r="I2010" i="16" s="1"/>
  <c r="E2637" i="16"/>
  <c r="I2637" i="16" s="1"/>
  <c r="I720" i="16"/>
  <c r="E2526" i="16"/>
  <c r="I2526" i="16" s="1"/>
  <c r="I2527" i="16"/>
  <c r="E538" i="16"/>
  <c r="I538" i="16" s="1"/>
  <c r="I539" i="16"/>
  <c r="E98" i="16"/>
  <c r="E145" i="16" s="1"/>
  <c r="I145" i="16" s="1"/>
  <c r="I99" i="16"/>
  <c r="I843" i="16"/>
  <c r="E842" i="16"/>
  <c r="E794" i="16"/>
  <c r="I794" i="16" s="1"/>
  <c r="I795" i="16"/>
  <c r="I40" i="16"/>
  <c r="E233" i="16"/>
  <c r="I234" i="16"/>
  <c r="I588" i="16"/>
  <c r="E587" i="16"/>
  <c r="I587" i="16" s="1"/>
  <c r="H1919" i="16"/>
  <c r="E2470" i="16"/>
  <c r="I2470" i="16" s="1"/>
  <c r="E148" i="16"/>
  <c r="I148" i="16" s="1"/>
  <c r="I442" i="16"/>
  <c r="E441" i="16"/>
  <c r="I283" i="16"/>
  <c r="E282" i="16"/>
  <c r="I2301" i="16"/>
  <c r="E2297" i="16"/>
  <c r="I2297" i="16" s="1"/>
  <c r="E2472" i="16"/>
  <c r="I2473" i="16"/>
  <c r="I33" i="16"/>
  <c r="E32" i="16"/>
  <c r="I32" i="16" s="1"/>
  <c r="I2389" i="16"/>
  <c r="E2385" i="16"/>
  <c r="I2385" i="16" s="1"/>
  <c r="E2866" i="16"/>
  <c r="I2867" i="16"/>
  <c r="E362" i="16"/>
  <c r="I363" i="16"/>
  <c r="F1892" i="16"/>
  <c r="F1894" i="16"/>
  <c r="E2382" i="16"/>
  <c r="I2382" i="16" s="1"/>
  <c r="I2329" i="16"/>
  <c r="E2296" i="16"/>
  <c r="I2296" i="16" s="1"/>
  <c r="G1894" i="16"/>
  <c r="G1892" i="16"/>
  <c r="G1891" i="16" s="1"/>
  <c r="G1887" i="16" s="1"/>
  <c r="I667" i="16"/>
  <c r="E666" i="16"/>
  <c r="H2238" i="16"/>
  <c r="H2098" i="16"/>
  <c r="I892" i="16"/>
  <c r="E891" i="16"/>
  <c r="I812" i="16"/>
  <c r="I18" i="16"/>
  <c r="E14" i="16"/>
  <c r="E2810" i="16"/>
  <c r="I2810" i="16" s="1"/>
  <c r="I2757" i="16"/>
  <c r="G2238" i="16"/>
  <c r="G2098" i="16"/>
  <c r="I337" i="16"/>
  <c r="E333" i="16"/>
  <c r="I333" i="16" s="1"/>
  <c r="I2547" i="16"/>
  <c r="I416" i="16"/>
  <c r="E412" i="16"/>
  <c r="I412" i="16" s="1"/>
  <c r="I2729" i="16"/>
  <c r="E2725" i="16"/>
  <c r="I2725" i="16" s="1"/>
  <c r="I2015" i="16"/>
  <c r="E2011" i="16"/>
  <c r="I2011" i="16" s="1"/>
  <c r="I2813" i="16"/>
  <c r="E2812" i="16"/>
  <c r="E2669" i="16"/>
  <c r="I2670" i="16"/>
  <c r="E2185" i="16"/>
  <c r="I2186" i="16"/>
  <c r="I641" i="16"/>
  <c r="E637" i="16"/>
  <c r="I637" i="16" s="1"/>
  <c r="I2132" i="16"/>
  <c r="E2131" i="16"/>
  <c r="I491" i="16"/>
  <c r="E490" i="16"/>
  <c r="G2634" i="16"/>
  <c r="I2581" i="16"/>
  <c r="I2602" i="16"/>
  <c r="E2634" i="16"/>
  <c r="I73" i="16"/>
  <c r="E69" i="16"/>
  <c r="I69" i="16" s="1"/>
  <c r="I2922" i="16"/>
  <c r="E2921" i="16"/>
  <c r="I2241" i="16"/>
  <c r="E2240" i="16"/>
  <c r="E181" i="16"/>
  <c r="I182" i="16"/>
  <c r="I746" i="16"/>
  <c r="E745" i="16"/>
  <c r="G1866" i="16"/>
  <c r="E1930" i="16" l="1"/>
  <c r="I1930" i="16" s="1"/>
  <c r="E1955" i="16"/>
  <c r="E1922" i="16" s="1"/>
  <c r="I1922" i="16" s="1"/>
  <c r="I1869" i="16"/>
  <c r="E2099" i="16"/>
  <c r="I2099" i="16" s="1"/>
  <c r="E1927" i="16"/>
  <c r="I1928" i="16"/>
  <c r="I1980" i="16"/>
  <c r="E1976" i="16"/>
  <c r="I1976" i="16" s="1"/>
  <c r="I2104" i="16"/>
  <c r="E1894" i="16"/>
  <c r="I1894" i="16" s="1"/>
  <c r="E1892" i="16"/>
  <c r="E1891" i="16" s="1"/>
  <c r="E1887" i="16" s="1"/>
  <c r="E1919" i="16" s="1"/>
  <c r="E2096" i="16"/>
  <c r="I2096" i="16" s="1"/>
  <c r="I2043" i="16"/>
  <c r="E2579" i="16"/>
  <c r="I2579" i="16" s="1"/>
  <c r="E634" i="16"/>
  <c r="I634" i="16" s="1"/>
  <c r="E841" i="16"/>
  <c r="I841" i="16" s="1"/>
  <c r="G1919" i="16"/>
  <c r="E585" i="16"/>
  <c r="I585" i="16" s="1"/>
  <c r="I98" i="16"/>
  <c r="E68" i="16"/>
  <c r="I68" i="16" s="1"/>
  <c r="E889" i="16"/>
  <c r="I889" i="16" s="1"/>
  <c r="I842" i="16"/>
  <c r="E280" i="16"/>
  <c r="I280" i="16" s="1"/>
  <c r="I233" i="16"/>
  <c r="E792" i="16"/>
  <c r="I792" i="16" s="1"/>
  <c r="I745" i="16"/>
  <c r="E715" i="16"/>
  <c r="I715" i="16" s="1"/>
  <c r="I2634" i="16"/>
  <c r="E537" i="16"/>
  <c r="I537" i="16" s="1"/>
  <c r="I490" i="16"/>
  <c r="I2812" i="16"/>
  <c r="E2865" i="16"/>
  <c r="I2865" i="16" s="1"/>
  <c r="E409" i="16"/>
  <c r="I409" i="16" s="1"/>
  <c r="I362" i="16"/>
  <c r="E332" i="16"/>
  <c r="I332" i="16" s="1"/>
  <c r="E488" i="16"/>
  <c r="I488" i="16" s="1"/>
  <c r="E411" i="16"/>
  <c r="I411" i="16" s="1"/>
  <c r="I441" i="16"/>
  <c r="I2472" i="16"/>
  <c r="E2525" i="16"/>
  <c r="I2525" i="16" s="1"/>
  <c r="E2384" i="16"/>
  <c r="I2384" i="16" s="1"/>
  <c r="E232" i="16"/>
  <c r="I232" i="16" s="1"/>
  <c r="I181" i="16"/>
  <c r="E147" i="16"/>
  <c r="I147" i="16" s="1"/>
  <c r="I1866" i="16"/>
  <c r="I2185" i="16"/>
  <c r="E2238" i="16"/>
  <c r="I2238" i="16" s="1"/>
  <c r="E2724" i="16"/>
  <c r="I2724" i="16" s="1"/>
  <c r="I14" i="16"/>
  <c r="E65" i="16"/>
  <c r="I65" i="16" s="1"/>
  <c r="E938" i="16"/>
  <c r="I938" i="16" s="1"/>
  <c r="I891" i="16"/>
  <c r="E636" i="16"/>
  <c r="I636" i="16" s="1"/>
  <c r="E713" i="16"/>
  <c r="I713" i="16" s="1"/>
  <c r="I666" i="16"/>
  <c r="I2866" i="16"/>
  <c r="E2919" i="16"/>
  <c r="I2919" i="16" s="1"/>
  <c r="I2669" i="16"/>
  <c r="E2636" i="16"/>
  <c r="I2636" i="16" s="1"/>
  <c r="E2722" i="16"/>
  <c r="I2722" i="16" s="1"/>
  <c r="I2240" i="16"/>
  <c r="E2293" i="16"/>
  <c r="I2293" i="16" s="1"/>
  <c r="E2974" i="16"/>
  <c r="I2974" i="16" s="1"/>
  <c r="I2921" i="16"/>
  <c r="E2184" i="16"/>
  <c r="I2184" i="16" s="1"/>
  <c r="E2098" i="16"/>
  <c r="I2098" i="16" s="1"/>
  <c r="I2131" i="16"/>
  <c r="F1891" i="16"/>
  <c r="E329" i="16"/>
  <c r="I329" i="16" s="1"/>
  <c r="I282" i="16"/>
  <c r="I1955" i="16" l="1"/>
  <c r="I1892" i="16"/>
  <c r="I1927" i="16"/>
  <c r="E1923" i="16"/>
  <c r="I1923" i="16" s="1"/>
  <c r="E2008" i="16"/>
  <c r="I2008" i="16" s="1"/>
  <c r="F1887" i="16"/>
  <c r="I1891" i="16"/>
  <c r="F1919" i="16" l="1"/>
  <c r="I1919" i="16" s="1"/>
  <c r="I1887" i="16"/>
</calcChain>
</file>

<file path=xl/sharedStrings.xml><?xml version="1.0" encoding="utf-8"?>
<sst xmlns="http://schemas.openxmlformats.org/spreadsheetml/2006/main" count="4384" uniqueCount="215">
  <si>
    <t>total cheltuieli</t>
  </si>
  <si>
    <t>din care:</t>
  </si>
  <si>
    <t>cap.66.02</t>
  </si>
  <si>
    <t>cap. 67.02</t>
  </si>
  <si>
    <t>cap.68.02</t>
  </si>
  <si>
    <t>cap.8402</t>
  </si>
  <si>
    <t>I. Cofinanţare Consiliul Judeţean Satu Mare</t>
  </si>
  <si>
    <t>II. Sume primite in cadrul mecanismului cererilor de plată</t>
  </si>
  <si>
    <t>II. Subvenţii de la bugetul de stat către bugetele locale necesare susţinerii derulării proiectelor finanţate din fonduri externe nerambursabile (FEN) postaderare aferete perioadei de programare 2014-2020</t>
  </si>
  <si>
    <t>III. Sume primite de la UE/alti donatori in contul platilor efectuate si prefinantari aferente cadrului financiar 2014-2020</t>
  </si>
  <si>
    <t>48.02</t>
  </si>
  <si>
    <t>Fondul European de Dezvoltare Regionala</t>
  </si>
  <si>
    <t>48.02.01</t>
  </si>
  <si>
    <t>Sume primite în contul plăţilor efectuate în anul curent</t>
  </si>
  <si>
    <t>48.02.01.01</t>
  </si>
  <si>
    <t>Sume primite în contul plăţilor efectuate în anii anteriori</t>
  </si>
  <si>
    <t>48.02.01.02</t>
  </si>
  <si>
    <t>Prefinanţare</t>
  </si>
  <si>
    <t>48.02.01.03</t>
  </si>
  <si>
    <t>Fondul Social European</t>
  </si>
  <si>
    <t>48.02.02</t>
  </si>
  <si>
    <t>48.02.02.01</t>
  </si>
  <si>
    <t>48.02.02.02</t>
  </si>
  <si>
    <t>48.02.02.03</t>
  </si>
  <si>
    <t>Instrumentul European de Vecinătate (ENI)</t>
  </si>
  <si>
    <t>48.02.12</t>
  </si>
  <si>
    <t>48.02.12.01</t>
  </si>
  <si>
    <t>48.02.12.02</t>
  </si>
  <si>
    <t>48.02.12.03</t>
  </si>
  <si>
    <t>cap. 70.02</t>
  </si>
  <si>
    <t>Titlul II Bunuri și servicii</t>
  </si>
  <si>
    <t>Alte cheltuieli cu bunuri si servicii (comisioane bancare)</t>
  </si>
  <si>
    <t>203030</t>
  </si>
  <si>
    <t>Titlul X  Proiecte cu finanțare din fonduri externe nerambursabile aferente cadrului financiar 2014-2020</t>
  </si>
  <si>
    <t>Programe din Fondul European de Dezvoltare Regională (FEDR )</t>
  </si>
  <si>
    <t>58.01</t>
  </si>
  <si>
    <t>cheltuieli curente</t>
  </si>
  <si>
    <t>cheltuieli de capital</t>
  </si>
  <si>
    <t>Finanțarea națională</t>
  </si>
  <si>
    <t>58.01.01</t>
  </si>
  <si>
    <t>Finanțare externă nerambursabilă</t>
  </si>
  <si>
    <t>58.01.02</t>
  </si>
  <si>
    <t xml:space="preserve">Cheltuieli neeligibile </t>
  </si>
  <si>
    <t>58.01.03</t>
  </si>
  <si>
    <t>Programe din Fondul Social European (FSE)</t>
  </si>
  <si>
    <t>58.02</t>
  </si>
  <si>
    <t>58.02.01</t>
  </si>
  <si>
    <t>58.02.02</t>
  </si>
  <si>
    <t>58.02.03</t>
  </si>
  <si>
    <t>Programe Instrumentul European de Vecinătate şi Parteneriat (ENI)</t>
  </si>
  <si>
    <t>58.12</t>
  </si>
  <si>
    <t>58.12.01</t>
  </si>
  <si>
    <t>58.12.02</t>
  </si>
  <si>
    <t>58.12.03</t>
  </si>
  <si>
    <t>Excedent/Deficit</t>
  </si>
  <si>
    <t>TOTAL VENITURI</t>
  </si>
  <si>
    <t>TOTAL CHELTUIELI</t>
  </si>
  <si>
    <t>Autorități publice si acțiuni externe</t>
  </si>
  <si>
    <t xml:space="preserve">Cap. 51.02  </t>
  </si>
  <si>
    <t>Total venituri</t>
  </si>
  <si>
    <t>Sănătate</t>
  </si>
  <si>
    <t>ROHU-457 "ROcHUs - Care for health in Satu Mare and Szabolcs-Szatmár-Bereg counties"</t>
  </si>
  <si>
    <t xml:space="preserve">ROHU-387 „AVC- Added Value for Cooperation in Stroke Situations” </t>
  </si>
  <si>
    <t>Easydoor – Easing Access to Systemic Discovery of Our Origins and Resources - ROHU-349</t>
  </si>
  <si>
    <t>"Inchiderea Centrului de plasament al copilului Floare de colt Halmeu si dezvoltarea de alternative familiale de ingrijire" POR 8.3</t>
  </si>
  <si>
    <t>"TEAM-UP: Progres în calitatea îngrijirii alternative a copiilor'', cod
127169 - derulat de DGASPC</t>
  </si>
  <si>
    <t>Proiect "VENUS - Împreună pentru o viață în siguranță" - POCU/465/4/4/128038 - derulat de DGASPC</t>
  </si>
  <si>
    <t>“Modernizare, extindere și dotare Unitate de Primiri Urgențe din cadrul Spitalului Județean de Urgență Satu Mare” - UPUSM</t>
  </si>
  <si>
    <t>„Mitigating the negative effects of hail in Satu Mare county” cod ROHU-102, acronim SILVER</t>
  </si>
  <si>
    <t>“Modernizarea drumurilor județene DJ 108R din DN 19A Beltiug – Beltiug Băi – Dobra – Hurezu Mare – DJ 108P – DJ 196 Corund – Bogdand – Hodod – limita de județ Sălaj”, POR 2014-2020</t>
  </si>
  <si>
    <t xml:space="preserve">„MOBI – Modern Border Infrastructure – Successful Carpathian Region” depus in cadrul Programului ENI CBC 2014-2020 </t>
  </si>
  <si>
    <t>„Development and modernization of the access infrastructure to the Romanian-Ukrainian border crossing point from Tarna Mare - Hyzha”, HUSKROUA/1702/7.1/0064</t>
  </si>
  <si>
    <t>Sprijin la nivelul regiunii de dezvoltare Nord-Vest pentru pregătirea de proiecte finanțate din perioada de programare 2021-2027 pe domeniile mobilitate urbană (reședinte de județ), regenerare urbană (reședințe de județ) și infrastructură rutieră de interes județean, inclusiv variante ocolitoare și/sau drumuri de legătură (3D)</t>
  </si>
  <si>
    <t>Cultura, recreere si religie</t>
  </si>
  <si>
    <t>Influențe (+/-)</t>
  </si>
  <si>
    <t>Propuneri</t>
  </si>
  <si>
    <t>Total cheltuieli</t>
  </si>
  <si>
    <t>Transporturi</t>
  </si>
  <si>
    <t>Total cheltuieli cap. 84.02</t>
  </si>
  <si>
    <t>cap.68.02 Asigurări şi asistenţă socială</t>
  </si>
  <si>
    <t>Total cheltuieli cap. 68.02</t>
  </si>
  <si>
    <t>mii lei</t>
  </si>
  <si>
    <t>ROMÂNIA</t>
  </si>
  <si>
    <t>JUDETUL SATU MARE</t>
  </si>
  <si>
    <t>CONSILIUL JUDEŢEAN SATU MARE</t>
  </si>
  <si>
    <t>Anexa nr. 1.6/1</t>
  </si>
  <si>
    <t>PREŞEDINTE,</t>
  </si>
  <si>
    <t>Pataki Csaba</t>
  </si>
  <si>
    <t>Red/Tehn. VE</t>
  </si>
  <si>
    <t>5 ex</t>
  </si>
  <si>
    <t>Creșterea transparenței, eticii și integrității în administrația publică din județul Satu Mare - cod proiect 151935</t>
  </si>
  <si>
    <t>Locuințe, servicii și dezvoltare publică</t>
  </si>
  <si>
    <t>LISTA</t>
  </si>
  <si>
    <t>Proiectul: Suntem alaturi de Tine(ri) - 135172 -, derulat de DGASPC</t>
  </si>
  <si>
    <t>Proiecte cu finanțare din fonduri externe nerambursabile aferente cadrului financiar 2014-2020</t>
  </si>
  <si>
    <t>Proiecte cu finanțare din sumele reprezentând asistența financiară nerambursabilă aferentă PNRR</t>
  </si>
  <si>
    <t>42.02.88</t>
  </si>
  <si>
    <t xml:space="preserve">Fonduri europene nerambursabile </t>
  </si>
  <si>
    <t>42.02.88.01</t>
  </si>
  <si>
    <t>Finanțare publică națională</t>
  </si>
  <si>
    <t>42.02.88.02</t>
  </si>
  <si>
    <t>Sume aferente TVA</t>
  </si>
  <si>
    <t>42.02.88.03</t>
  </si>
  <si>
    <t>II. Alocări de sume din PNRR aferente asistenței financiare nerambursabile       (cod 42.02.88.01 la 42.02.88.03)</t>
  </si>
  <si>
    <t>II. Alocări de sume din PNRR aferente asistenței financiare nerambursabile</t>
  </si>
  <si>
    <t xml:space="preserve">Titlul XII  Proiecte cu finanțare din sumele reprezentând asistența financiară nerambursabilă aferentă PNRR  </t>
  </si>
  <si>
    <t xml:space="preserve">Transferuri din bugetul de stat către bugetele locale pentru susținerea proiectelor aferente PNRR    </t>
  </si>
  <si>
    <t>Fonduri europene nerambursabile</t>
  </si>
  <si>
    <t>„Creșterea eficienței energetice a sediului administrativ al Consiliului Județean Satu Mare”</t>
  </si>
  <si>
    <t>200130</t>
  </si>
  <si>
    <t>Reabilitare, extindere și dotare Ambulatoriu de Specialitate Tășnad</t>
  </si>
  <si>
    <t>Creșterea eficienței energetice a clădirii Spitalului Orășenesc Negrești Oaș</t>
  </si>
  <si>
    <t>Alte bunuri si servicii pentru întretinere si functionare</t>
  </si>
  <si>
    <t>60.01</t>
  </si>
  <si>
    <t>60.03</t>
  </si>
  <si>
    <t>Modernizarea si dotarea Centrului de servicii de recuperare neuromotorii (de tip ambulatoriu) ”Sfantul Spiridon” din subordinea Direcţiei Generale pentru Protecţia Copilului şi Asistenţă Socială Satu Mare</t>
  </si>
  <si>
    <t>60.02</t>
  </si>
  <si>
    <t>Reclamă și publicitate</t>
  </si>
  <si>
    <t>203001</t>
  </si>
  <si>
    <t>Titlul XV Active nefinanciare</t>
  </si>
  <si>
    <t xml:space="preserve">Alte active fixe </t>
  </si>
  <si>
    <t>71.01.30</t>
  </si>
  <si>
    <t>Titlul VII Alte transferuri</t>
  </si>
  <si>
    <t>Programe de dezvoltare</t>
  </si>
  <si>
    <t>550113</t>
  </si>
  <si>
    <t>Protectia mediului</t>
  </si>
  <si>
    <t>cap. 74.02</t>
  </si>
  <si>
    <t>55.01.13</t>
  </si>
  <si>
    <t>Proiect "Microbuze electrice pentru elevii din judetul Satu Mare" cod 11</t>
  </si>
  <si>
    <t xml:space="preserve">Cap. 65.02  </t>
  </si>
  <si>
    <t>Învățământ</t>
  </si>
  <si>
    <t>proiect</t>
  </si>
  <si>
    <t>Easydoor – Easing Access to Systemic Discovery of Our Origins and Resources - ROHU-456</t>
  </si>
  <si>
    <t>81.04</t>
  </si>
  <si>
    <t>Rambursarea împrumuturilor contractate pentru finanţarea proiectelor cu finanţare UE</t>
  </si>
  <si>
    <t>”Modernizarea drumului județean DJ 193 Satu Mare – Borlești – Limita de județ Maramureș, km 1+300 – 41+300” (neeligibil 15.276.177,77 lei)</t>
  </si>
  <si>
    <t>Buget aprobat 2024</t>
  </si>
  <si>
    <t>Buget rectificat 2024</t>
  </si>
  <si>
    <t>Alte cheltuieli cu bunuri si servicii</t>
  </si>
  <si>
    <t>„Modernizare DJ 196 Supuru de Jos Intersecție DJ 108P”, în cadrul proiectului  ”Modernizarea drumurilor județene DJ 108R din DN 19A Beltiug – Beltiug Băi – Dobra – Hurezu Mare – DJ 108P – DJ 196 Corund – Bogdand – Hodod – limita de județ Sălaj”.</t>
  </si>
  <si>
    <t>lucrărilor de execuție</t>
  </si>
  <si>
    <t>serviciilor de dirigenţie de şantier</t>
  </si>
  <si>
    <t>comisioanelor, cote, taxe</t>
  </si>
  <si>
    <t>serviciilor de publicitate</t>
  </si>
  <si>
    <t>Pentru anul 2024 suma de 11.255.450,00 din care:</t>
  </si>
  <si>
    <t>§  Proiectare tehnică în valoare de  1.112.650,00 lei cu TVA.</t>
  </si>
  <si>
    <t>§  Lucrări de renovare energetică a cladirii în valoare de  10.000.000 lei cu TVA.</t>
  </si>
  <si>
    <t>-    Servicii de informare și publicitate în valoare de 11.900,00 lei cu TVA.</t>
  </si>
  <si>
    <t>Pentru anul 2025 suma de 20.000.000,00 lei cu TVA.</t>
  </si>
  <si>
    <t>Pentru anul 2026 suma de 13.685.322,39  lei cu TVA.</t>
  </si>
  <si>
    <t>„Creșterea eficienței energetice a clădirii Spitalului Orășenesc Negrești Oaș”</t>
  </si>
  <si>
    <t>fara TVA</t>
  </si>
  <si>
    <t>tva</t>
  </si>
  <si>
    <t>“Microbuze electrice pentru elevii din județul Satu Mare”</t>
  </si>
  <si>
    <t xml:space="preserve">        Proiectare tehnică și execuție lucrări de renovare energetică a clădirii Spitalului Orășenesc Negrești Oaș în cadrul proiectului  „Creșterea eficienței energetice a clădirii Spitalului Orășenesc Negrești-Oaș (clădire spital nou), Județul Satu Mare”: </t>
  </si>
  <si>
    <t>    Servicii de Verificare tehnică de calitate a proiectului tehnic și a detaliilor de execuție în valoare de 71.400,00 lei cu TVA.</t>
  </si>
  <si>
    <t>    Servicii de dirigenție de șantier în valoare 59.500,00 lei cu TVA.</t>
  </si>
  <si>
    <t>35.917.246,40 lei cu TVA, din care 35.905.346,40 lei cu TVA reprezintă  cheltuieli eligibile și 11.900,00 lei cu TVA reprezintă cheltuieli neeligibile suportate din bugetul local al Județului Satu Mare.</t>
  </si>
  <si>
    <t xml:space="preserve">o	Suma de 35.905.346,40 lei cu TVA pentru achiziția de microbuze electrice.
</t>
  </si>
  <si>
    <t>o	Suma de 9.401,00 lei cu TVA pentru informare și publicitate.</t>
  </si>
  <si>
    <t xml:space="preserve">valoarea totală a proiectului este de 31.056.907,78 lei cu TVA din care: </t>
  </si>
  <si>
    <t>-        Valoarea eligibilă este 29.251.177,16 lei cu TVA.</t>
  </si>
  <si>
    <t>-        Valoarea neeligibilă este 1.805.730,62 lei cu TVA.</t>
  </si>
  <si>
    <t>Pentru anul 2024 suma de 10.107.000,00 lei cu TVA din care:</t>
  </si>
  <si>
    <t>Pentru anul 2025 suma de 15.000.000,00 lei cu TVA.</t>
  </si>
  <si>
    <t>Pentru anul 2026 suma de 5.520.407,78 lei cu TVA.</t>
  </si>
  <si>
    <t>    Executie lucrări de renovarea energetică a clădirii sediului administrativ al Consiliului Județean Satu Mare - corp „T”, corp „O+Ps” și corp „C” și amplasarea a 6 stații duble de încarcare pentru autovehiculele electrice, în cadrul proiectului “Creșterea eficienței energetice a sediului administrativ al Consiliului Județean Satu Mare” suma de 10.000.000,00 lei cu TVA.</t>
  </si>
  <si>
    <t>    Servicii de informare și publicitate suma de 7.000,00 lei cu TVA.</t>
  </si>
  <si>
    <t>    Servicii de Dirigenție de șantier suma de 100.000,00 lei cu TVA.</t>
  </si>
  <si>
    <t>neeligibil</t>
  </si>
  <si>
    <t>elig</t>
  </si>
  <si>
    <t>”Moderizare, extindere și dotare Unitate de Primire Urgențe din cadrul Spitalului de Urgență Satu Mare”</t>
  </si>
  <si>
    <t xml:space="preserve"> Anul 2024:</t>
  </si>
  <si>
    <r>
      <t>-</t>
    </r>
    <r>
      <rPr>
        <sz val="7"/>
        <color theme="1"/>
        <rFont val="Times New Roman"/>
        <family val="1"/>
      </rPr>
      <t xml:space="preserve">        </t>
    </r>
    <r>
      <rPr>
        <sz val="12"/>
        <color theme="1"/>
        <rFont val="Times New Roman"/>
        <family val="1"/>
      </rPr>
      <t xml:space="preserve">Execuție lucrări de construcții pentru modernizare și extindere Unitate de Primiri Urgențe din cadrul Spitalului Județean de Urgență Satu Mare suma de </t>
    </r>
    <r>
      <rPr>
        <b/>
        <sz val="12"/>
        <color theme="1"/>
        <rFont val="Times New Roman"/>
        <family val="1"/>
      </rPr>
      <t>2.500.000,00 lei cu TVA</t>
    </r>
    <r>
      <rPr>
        <sz val="12"/>
        <color theme="1"/>
        <rFont val="Times New Roman"/>
        <family val="1"/>
      </rPr>
      <t>.</t>
    </r>
  </si>
  <si>
    <r>
      <t>-</t>
    </r>
    <r>
      <rPr>
        <sz val="7"/>
        <color theme="1"/>
        <rFont val="Times New Roman"/>
        <family val="1"/>
      </rPr>
      <t xml:space="preserve">        </t>
    </r>
    <r>
      <rPr>
        <sz val="12"/>
        <color theme="1"/>
        <rFont val="Times New Roman"/>
        <family val="1"/>
      </rPr>
      <t xml:space="preserve">Furnizare echipamente și dotări medicale </t>
    </r>
    <r>
      <rPr>
        <b/>
        <sz val="12"/>
        <color theme="1"/>
        <rFont val="Times New Roman"/>
        <family val="1"/>
      </rPr>
      <t>4.658.313,64 lei cu TVA;</t>
    </r>
  </si>
  <si>
    <r>
      <t>-</t>
    </r>
    <r>
      <rPr>
        <sz val="7"/>
        <color theme="1"/>
        <rFont val="Times New Roman"/>
        <family val="1"/>
      </rPr>
      <t xml:space="preserve">        </t>
    </r>
    <r>
      <rPr>
        <sz val="12"/>
        <color theme="1"/>
        <rFont val="Times New Roman"/>
        <family val="1"/>
      </rPr>
      <t xml:space="preserve">Servicii de informare şi publicitate a proiectului </t>
    </r>
    <r>
      <rPr>
        <b/>
        <sz val="12"/>
        <color theme="1"/>
        <rFont val="Times New Roman"/>
        <family val="1"/>
      </rPr>
      <t>12.363,86 lei cu TVA;</t>
    </r>
  </si>
  <si>
    <r>
      <t>-</t>
    </r>
    <r>
      <rPr>
        <sz val="7"/>
        <color theme="1"/>
        <rFont val="Times New Roman"/>
        <family val="1"/>
      </rPr>
      <t xml:space="preserve">        </t>
    </r>
    <r>
      <rPr>
        <sz val="12"/>
        <color theme="1"/>
        <rFont val="Times New Roman"/>
        <family val="1"/>
      </rPr>
      <t xml:space="preserve">Servicii privind dirigenție de șantier </t>
    </r>
    <r>
      <rPr>
        <b/>
        <sz val="12"/>
        <color theme="1"/>
        <rFont val="Times New Roman"/>
        <family val="1"/>
      </rPr>
      <t>85.000,00 lei cu TVA;</t>
    </r>
  </si>
  <si>
    <r>
      <t>-</t>
    </r>
    <r>
      <rPr>
        <sz val="7"/>
        <color theme="1"/>
        <rFont val="Times New Roman"/>
        <family val="1"/>
      </rPr>
      <t xml:space="preserve">        </t>
    </r>
    <r>
      <rPr>
        <sz val="12"/>
        <color theme="1"/>
        <rFont val="Times New Roman"/>
        <family val="1"/>
      </rPr>
      <t xml:space="preserve">Servicii de proiectare (asistentă din partea proiectantului) </t>
    </r>
    <r>
      <rPr>
        <b/>
        <sz val="12"/>
        <color theme="1"/>
        <rFont val="Times New Roman"/>
        <family val="1"/>
      </rPr>
      <t>5.950,00 lei cu TVA;</t>
    </r>
  </si>
  <si>
    <r>
      <t>-</t>
    </r>
    <r>
      <rPr>
        <sz val="7"/>
        <color theme="1"/>
        <rFont val="Times New Roman"/>
        <family val="1"/>
      </rPr>
      <t xml:space="preserve">        </t>
    </r>
    <r>
      <rPr>
        <sz val="12"/>
        <color theme="1"/>
        <rFont val="Times New Roman"/>
        <family val="1"/>
      </rPr>
      <t xml:space="preserve">Diverse și neprevăzute </t>
    </r>
    <r>
      <rPr>
        <b/>
        <sz val="12"/>
        <color theme="1"/>
        <rFont val="Times New Roman"/>
        <family val="1"/>
      </rPr>
      <t>668.171,21 lei cu TVA;</t>
    </r>
  </si>
  <si>
    <r>
      <t>-</t>
    </r>
    <r>
      <rPr>
        <sz val="7"/>
        <color theme="1"/>
        <rFont val="Times New Roman"/>
        <family val="1"/>
      </rPr>
      <t xml:space="preserve">        </t>
    </r>
    <r>
      <rPr>
        <sz val="12"/>
        <color theme="1"/>
        <rFont val="Times New Roman"/>
        <family val="1"/>
      </rPr>
      <t xml:space="preserve">Comisioane, cote, taxe </t>
    </r>
    <r>
      <rPr>
        <b/>
        <sz val="12"/>
        <color theme="1"/>
        <rFont val="Times New Roman"/>
        <family val="1"/>
      </rPr>
      <t>50.599,16 lei</t>
    </r>
    <r>
      <rPr>
        <sz val="12"/>
        <color theme="1"/>
        <rFont val="Times New Roman"/>
        <family val="1"/>
      </rPr>
      <t>.</t>
    </r>
  </si>
  <si>
    <t>Valoarea totala este de 7.980.397,87 lei cu TVA.</t>
  </si>
  <si>
    <t>crt</t>
  </si>
  <si>
    <t>bl</t>
  </si>
  <si>
    <t>cred</t>
  </si>
  <si>
    <t>45.02.48</t>
  </si>
  <si>
    <t>45.02.48.01</t>
  </si>
  <si>
    <t>45.02.48.01.03</t>
  </si>
  <si>
    <t>58.48</t>
  </si>
  <si>
    <t>58.48.03</t>
  </si>
  <si>
    <t>Proiecte cu finanțare din fonduri externe nerambursabile aferente cadrului financiar 2021-2027</t>
  </si>
  <si>
    <t>II. Subvenţii de la bugetul de stat către bugetele locale necesare susţinerii derulării proiectelor finanţate din fonduri externe nerambursabile (FEN) postaderare aferete perioadei de programare 2021-2027</t>
  </si>
  <si>
    <t>III. Sume primite de la UE/alti donatori in contul platilor efectuate si prefinantari aferente cadrului financiar 2021-2027</t>
  </si>
  <si>
    <t>”Modernizarea drumului județean DJ 193 Satu Mare – Borlești – Limita de județ Maramureș, km 1+300 – 41+300”</t>
  </si>
  <si>
    <t>„Easydoor – Easing Access to Systemic Discovery of Our Origins and Resources”</t>
  </si>
  <si>
    <r>
      <t xml:space="preserve">- </t>
    </r>
    <r>
      <rPr>
        <b/>
        <sz val="12"/>
        <color theme="1"/>
        <rFont val="Times New Roman"/>
        <family val="1"/>
      </rPr>
      <t>1.066.950,20  lei cu TVA</t>
    </r>
    <r>
      <rPr>
        <sz val="12"/>
        <color theme="1"/>
        <rFont val="Times New Roman"/>
        <family val="1"/>
      </rPr>
      <t xml:space="preserve"> pentru execuția  lucrărilor la obiectivul de investiții </t>
    </r>
    <r>
      <rPr>
        <i/>
        <sz val="12"/>
        <color theme="1"/>
        <rFont val="Times New Roman"/>
        <family val="1"/>
      </rPr>
      <t>„Easydoor – Easing Access to Systemic Discovery of Our Origins and Resources„ Demolare Corp C3, Extindere, Realizare etaj parțial, Mansardă în pod existent, pasarelă, modificări interioare şi exterioare la Corp C1 şi C2, Amenajare exterioară incintă – investiție de reabilitare generală a clădirii Muzeului Județean Satu Mare</t>
    </r>
    <r>
      <rPr>
        <sz val="12"/>
        <color theme="1"/>
        <rFont val="Times New Roman"/>
        <family val="1"/>
      </rPr>
      <t>,</t>
    </r>
    <r>
      <rPr>
        <b/>
        <sz val="12"/>
        <color theme="1"/>
        <rFont val="Times New Roman"/>
        <family val="1"/>
      </rPr>
      <t xml:space="preserve"> </t>
    </r>
    <r>
      <rPr>
        <sz val="12"/>
        <color theme="1"/>
        <rFont val="Times New Roman"/>
        <family val="1"/>
      </rPr>
      <t>rest de plată la Acordul Contractual  nr.330 din 20.07.2022;</t>
    </r>
  </si>
  <si>
    <r>
      <t>- 2.856.000,00</t>
    </r>
    <r>
      <rPr>
        <b/>
        <sz val="12"/>
        <color rgb="FFFF0000"/>
        <rFont val="Times New Roman"/>
        <family val="1"/>
      </rPr>
      <t xml:space="preserve"> </t>
    </r>
    <r>
      <rPr>
        <b/>
        <sz val="12"/>
        <color theme="1"/>
        <rFont val="Times New Roman"/>
        <family val="1"/>
      </rPr>
      <t>lei cu TVA</t>
    </r>
    <r>
      <rPr>
        <sz val="12"/>
        <color theme="1"/>
        <rFont val="Times New Roman"/>
        <family val="1"/>
      </rPr>
      <t xml:space="preserve"> pentru valoare aferentă dispozițiilor de șantier aflate în curs de elaborare, pentru obiectivul de mai sus;</t>
    </r>
  </si>
  <si>
    <r>
      <t xml:space="preserve">- </t>
    </r>
    <r>
      <rPr>
        <b/>
        <sz val="12"/>
        <color theme="1"/>
        <rFont val="Times New Roman"/>
        <family val="1"/>
      </rPr>
      <t>39.426,19 lei cu TVA</t>
    </r>
    <r>
      <rPr>
        <sz val="12"/>
        <color theme="1"/>
        <rFont val="Times New Roman"/>
        <family val="1"/>
      </rPr>
      <t xml:space="preserve"> pentru serviciile de supervizare (dirigenţie de şantier), rest de plată la contractul 358/02.08.2023</t>
    </r>
  </si>
  <si>
    <r>
      <t xml:space="preserve">- </t>
    </r>
    <r>
      <rPr>
        <b/>
        <sz val="12"/>
        <color theme="1"/>
        <rFont val="Times New Roman"/>
        <family val="1"/>
      </rPr>
      <t>30.000 lei</t>
    </r>
    <r>
      <rPr>
        <sz val="12"/>
        <color theme="1"/>
        <rFont val="Times New Roman"/>
        <family val="1"/>
      </rPr>
      <t xml:space="preserve"> reprezentând valoarea estimată a taxelor şi comisioanelor obligatorii</t>
    </r>
  </si>
  <si>
    <t>BL</t>
  </si>
  <si>
    <t>credit</t>
  </si>
  <si>
    <t>PNRR - ”Dotarea cu mobilier, materiale didactice și echipamente digitale al Centrului Școlar pentru Educație Incluzivă Satu Mare, a Centrului Judeţean de Resurse şi Asistenţă Educaţională Satu Mare și a Palatului Copiilor Satu Mare”</t>
  </si>
  <si>
    <t>"Reabilitare, extindere și dotare Ambulatoriul de specialitate Tășnad"</t>
  </si>
  <si>
    <r>
      <t>1.</t>
    </r>
    <r>
      <rPr>
        <sz val="7"/>
        <color theme="1"/>
        <rFont val="Times New Roman"/>
        <family val="1"/>
      </rPr>
      <t xml:space="preserve">        </t>
    </r>
    <r>
      <rPr>
        <sz val="12"/>
        <color theme="1"/>
        <rFont val="Times New Roman"/>
        <family val="1"/>
      </rPr>
      <t xml:space="preserve">Proiectare și execuție lucrări de reabilitare și extindere Ambulatoriu de Specialitate Tășnad  în cadrul proiectului "Reabilitare, extindere și dotare Ambulatoriul de specialitate Tășnad"- suma de </t>
    </r>
    <r>
      <rPr>
        <b/>
        <u/>
        <sz val="12"/>
        <color theme="1"/>
        <rFont val="Times New Roman"/>
        <family val="1"/>
      </rPr>
      <t>6.530.041,32 lei</t>
    </r>
    <r>
      <rPr>
        <sz val="12"/>
        <color theme="1"/>
        <rFont val="Times New Roman"/>
        <family val="1"/>
      </rPr>
      <t>, cu TVA, conform contractului nr. 304/13.07.2023;</t>
    </r>
  </si>
  <si>
    <r>
      <t>2.</t>
    </r>
    <r>
      <rPr>
        <sz val="7"/>
        <color theme="1"/>
        <rFont val="Times New Roman"/>
        <family val="1"/>
      </rPr>
      <t xml:space="preserve">        </t>
    </r>
    <r>
      <rPr>
        <sz val="12"/>
        <color theme="1"/>
        <rFont val="Times New Roman"/>
        <family val="1"/>
      </rPr>
      <t xml:space="preserve">Servicii de dirigenție șantier în cadrul proiectului "Reabilitare, extindere și dotare Ambulatoriul de specialitate Tășnad", suma de </t>
    </r>
    <r>
      <rPr>
        <b/>
        <u/>
        <sz val="12"/>
        <color theme="1"/>
        <rFont val="Times New Roman"/>
        <family val="1"/>
      </rPr>
      <t>53.550 lei</t>
    </r>
    <r>
      <rPr>
        <sz val="12"/>
        <color theme="1"/>
        <rFont val="Times New Roman"/>
        <family val="1"/>
      </rPr>
      <t xml:space="preserve"> cu TVA, conform contractului de servicii nr.474/24.11.2023;</t>
    </r>
  </si>
  <si>
    <r>
      <t>3.</t>
    </r>
    <r>
      <rPr>
        <sz val="7"/>
        <color theme="1"/>
        <rFont val="Times New Roman"/>
        <family val="1"/>
      </rPr>
      <t xml:space="preserve">        </t>
    </r>
    <r>
      <rPr>
        <sz val="12"/>
        <color theme="1"/>
        <rFont val="Times New Roman"/>
        <family val="1"/>
      </rPr>
      <t xml:space="preserve">Servici de informare și publicitate în cadrul proiectului "Reabilitare, extindere și dotare Ambulatoriul de specialitate Tășnad", suma de </t>
    </r>
    <r>
      <rPr>
        <b/>
        <u/>
        <sz val="12"/>
        <color theme="1"/>
        <rFont val="Times New Roman"/>
        <family val="1"/>
      </rPr>
      <t xml:space="preserve">11.554,90 lei </t>
    </r>
    <r>
      <rPr>
        <sz val="12"/>
        <color theme="1"/>
        <rFont val="Times New Roman"/>
        <family val="1"/>
      </rPr>
      <t>cu TVA,</t>
    </r>
    <r>
      <rPr>
        <b/>
        <sz val="12"/>
        <color theme="1"/>
        <rFont val="Times New Roman"/>
        <family val="1"/>
      </rPr>
      <t xml:space="preserve"> </t>
    </r>
    <r>
      <rPr>
        <sz val="12"/>
        <color theme="1"/>
        <rFont val="Times New Roman"/>
        <family val="1"/>
      </rPr>
      <t xml:space="preserve"> conform contractului de servicii nr.273/20.06.2023;</t>
    </r>
  </si>
  <si>
    <r>
      <t>4.</t>
    </r>
    <r>
      <rPr>
        <sz val="7"/>
        <color theme="1"/>
        <rFont val="Times New Roman"/>
        <family val="1"/>
      </rPr>
      <t xml:space="preserve">        </t>
    </r>
    <r>
      <rPr>
        <sz val="12"/>
        <color theme="1"/>
        <rFont val="Times New Roman"/>
        <family val="1"/>
      </rPr>
      <t xml:space="preserve">Dotări și echipamente în cadrul proiectului </t>
    </r>
    <r>
      <rPr>
        <b/>
        <sz val="12"/>
        <color theme="1"/>
        <rFont val="Times New Roman"/>
        <family val="1"/>
      </rPr>
      <t>"Reabilitare, extindere și dotare Ambulatoriul de specialitate Tășnad"</t>
    </r>
    <r>
      <rPr>
        <sz val="12"/>
        <color theme="1"/>
        <rFont val="Times New Roman"/>
        <family val="1"/>
      </rPr>
      <t xml:space="preserve">, în valoare estimată cu TVA de </t>
    </r>
    <r>
      <rPr>
        <b/>
        <u/>
        <sz val="12"/>
        <color theme="1"/>
        <rFont val="Times New Roman"/>
        <family val="1"/>
      </rPr>
      <t>7.995.511,13 lei;</t>
    </r>
  </si>
  <si>
    <r>
      <t>5.</t>
    </r>
    <r>
      <rPr>
        <sz val="7"/>
        <color theme="1"/>
        <rFont val="Times New Roman"/>
        <family val="1"/>
      </rPr>
      <t xml:space="preserve">        </t>
    </r>
    <r>
      <rPr>
        <sz val="12"/>
        <color theme="1"/>
        <rFont val="Times New Roman"/>
        <family val="1"/>
      </rPr>
      <t xml:space="preserve">Servicii de audit financiar, în valoare estimată cu TVA de </t>
    </r>
    <r>
      <rPr>
        <b/>
        <u/>
        <sz val="12"/>
        <color theme="1"/>
        <rFont val="Times New Roman"/>
        <family val="1"/>
      </rPr>
      <t>5.950 lei;</t>
    </r>
  </si>
  <si>
    <r>
      <t>6.</t>
    </r>
    <r>
      <rPr>
        <sz val="7"/>
        <color theme="1"/>
        <rFont val="Times New Roman"/>
        <family val="1"/>
      </rPr>
      <t xml:space="preserve">        </t>
    </r>
    <r>
      <rPr>
        <sz val="12"/>
        <color theme="1"/>
        <rFont val="Times New Roman"/>
        <family val="1"/>
      </rPr>
      <t xml:space="preserve">Cote, Taxe legale în valoare estimată cu TVA de </t>
    </r>
    <r>
      <rPr>
        <b/>
        <u/>
        <sz val="12"/>
        <color theme="1"/>
        <rFont val="Times New Roman"/>
        <family val="1"/>
      </rPr>
      <t>65.880,21 lei;</t>
    </r>
  </si>
  <si>
    <r>
      <t>7.</t>
    </r>
    <r>
      <rPr>
        <sz val="7"/>
        <color theme="1"/>
        <rFont val="Times New Roman"/>
        <family val="1"/>
      </rPr>
      <t xml:space="preserve">      </t>
    </r>
    <r>
      <rPr>
        <sz val="12"/>
        <color theme="1"/>
        <rFont val="Times New Roman"/>
        <family val="1"/>
      </rPr>
      <t xml:space="preserve">Servicii de  verificare tehnică de calitate a proiectului tehnic și a detaliilor de execuție în cadrul proiectului "Reabilitare, extindere și dotare Ambulatoriul de specialitate Tășnad", suma de </t>
    </r>
    <r>
      <rPr>
        <b/>
        <u/>
        <sz val="12"/>
        <color theme="1"/>
        <rFont val="Times New Roman"/>
        <family val="1"/>
      </rPr>
      <t>23.800 lei</t>
    </r>
    <r>
      <rPr>
        <sz val="12"/>
        <color theme="1"/>
        <rFont val="Times New Roman"/>
        <family val="1"/>
      </rPr>
      <t xml:space="preserve"> cu TVA, conform contractului de servicii nr.375/22.09.2023,  – </t>
    </r>
    <r>
      <rPr>
        <b/>
        <u/>
        <sz val="12"/>
        <color theme="1"/>
        <rFont val="Times New Roman"/>
        <family val="1"/>
      </rPr>
      <t>exclusiv din bugetul local al Județului Satu Mare.</t>
    </r>
  </si>
  <si>
    <t>titl71</t>
  </si>
  <si>
    <t>56.58</t>
  </si>
  <si>
    <t>56.58.01</t>
  </si>
  <si>
    <t>56.58.02</t>
  </si>
  <si>
    <t>56.58.03</t>
  </si>
  <si>
    <t>proiectelor cu finanţare nerambursabilă din fonduri structurale aferente cadrului financiar 2014-2020, din cele aferente cadrului financiar 2021-2027, precum și a celor finanțate din sume reprezentând asistența financiară nerambursabilă aferentă PNRR derulate de Judeţul Satu Mare, cuprinse în bugetul local al Judeţului Satu Mare pe anul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</si>
</sst>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9" x14ac:knownFonts="1">
    <font>
      <sz val="11"/>
      <color theme="1"/>
      <name val="Calibri"/>
      <family val="2"/>
      <charset val="238"/>
      <scheme val="minor"/>
    </font>
    <font>
      <sz val="11"/>
      <color theme="1"/>
      <name val="Calibri"/>
      <family val="2"/>
      <scheme val="minor"/>
    </font>
    <font>
      <sz val="10"/>
      <name val="Tahoma"/>
      <family val="2"/>
    </font>
    <font>
      <sz val="10"/>
      <name val="Arial"/>
      <family val="2"/>
    </font>
    <font>
      <b/>
      <sz val="10"/>
      <color theme="1"/>
      <name val="Arial"/>
      <family val="2"/>
    </font>
    <font>
      <sz val="10"/>
      <color theme="1"/>
      <name val="Arial"/>
      <family val="2"/>
    </font>
    <font>
      <sz val="9"/>
      <color theme="1"/>
      <name val="Arial"/>
      <family val="2"/>
    </font>
    <font>
      <sz val="10"/>
      <color rgb="FFFF0000"/>
      <name val="Arial"/>
      <family val="2"/>
    </font>
    <font>
      <b/>
      <sz val="10"/>
      <name val="Arial"/>
      <family val="2"/>
    </font>
    <font>
      <i/>
      <sz val="10"/>
      <name val="Arial"/>
      <family val="2"/>
    </font>
    <font>
      <i/>
      <sz val="10"/>
      <color theme="1"/>
      <name val="Arial"/>
      <family val="2"/>
    </font>
    <font>
      <b/>
      <i/>
      <sz val="10"/>
      <name val="Arial"/>
      <family val="2"/>
    </font>
    <font>
      <b/>
      <sz val="9"/>
      <color theme="1"/>
      <name val="Arial"/>
      <family val="2"/>
    </font>
    <font>
      <sz val="9"/>
      <name val="Arial"/>
      <family val="2"/>
    </font>
    <font>
      <b/>
      <sz val="9"/>
      <name val="Arial"/>
      <family val="2"/>
    </font>
    <font>
      <i/>
      <sz val="9"/>
      <name val="Arial"/>
      <family val="2"/>
    </font>
    <font>
      <i/>
      <sz val="9"/>
      <color theme="1"/>
      <name val="Arial"/>
      <family val="2"/>
    </font>
    <font>
      <b/>
      <sz val="10"/>
      <color rgb="FFFF0000"/>
      <name val="Arial"/>
      <family val="2"/>
    </font>
    <font>
      <b/>
      <sz val="11"/>
      <color theme="1"/>
      <name val="Calibri"/>
      <family val="2"/>
      <scheme val="minor"/>
    </font>
    <font>
      <sz val="9"/>
      <color rgb="FFFF0000"/>
      <name val="Arial"/>
      <family val="2"/>
    </font>
    <font>
      <b/>
      <sz val="9"/>
      <color rgb="FFFF0000"/>
      <name val="Arial"/>
      <family val="2"/>
    </font>
    <font>
      <b/>
      <sz val="12"/>
      <color theme="1"/>
      <name val="Times New Roman"/>
      <family val="1"/>
    </font>
    <font>
      <sz val="12"/>
      <color theme="1"/>
      <name val="Times New Roman"/>
      <family val="1"/>
    </font>
    <font>
      <sz val="7"/>
      <color theme="1"/>
      <name val="Times New Roman"/>
      <family val="1"/>
    </font>
    <font>
      <sz val="12"/>
      <color theme="1"/>
      <name val="Calibri"/>
      <family val="2"/>
    </font>
    <font>
      <sz val="12"/>
      <color theme="1"/>
      <name val="Calibri"/>
      <family val="2"/>
      <scheme val="minor"/>
    </font>
    <font>
      <i/>
      <sz val="12"/>
      <color theme="1"/>
      <name val="Times New Roman"/>
      <family val="1"/>
    </font>
    <font>
      <b/>
      <sz val="12"/>
      <color rgb="FFFF0000"/>
      <name val="Times New Roman"/>
      <family val="1"/>
    </font>
    <font>
      <b/>
      <u/>
      <sz val="12"/>
      <color theme="1"/>
      <name val="Times New Roman"/>
      <family val="1"/>
    </font>
  </fonts>
  <fills count="9">
    <fill>
      <patternFill patternType="none"/>
    </fill>
    <fill>
      <patternFill patternType="gray125"/>
    </fill>
    <fill>
      <patternFill patternType="solid">
        <fgColor indexed="26"/>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hair">
        <color auto="1"/>
      </right>
      <top style="double">
        <color auto="1"/>
      </top>
      <bottom style="thin">
        <color auto="1"/>
      </bottom>
      <diagonal/>
    </border>
    <border>
      <left style="hair">
        <color auto="1"/>
      </left>
      <right style="hair">
        <color auto="1"/>
      </right>
      <top style="double">
        <color auto="1"/>
      </top>
      <bottom style="thin">
        <color auto="1"/>
      </bottom>
      <diagonal/>
    </border>
    <border>
      <left style="hair">
        <color auto="1"/>
      </left>
      <right style="medium">
        <color auto="1"/>
      </right>
      <top style="double">
        <color auto="1"/>
      </top>
      <bottom style="thin">
        <color auto="1"/>
      </bottom>
      <diagonal/>
    </border>
    <border>
      <left style="medium">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medium">
        <color auto="1"/>
      </right>
      <top style="thin">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hair">
        <color auto="1"/>
      </right>
      <top style="hair">
        <color auto="1"/>
      </top>
      <bottom/>
      <diagonal/>
    </border>
    <border>
      <left style="hair">
        <color indexed="64"/>
      </left>
      <right style="hair">
        <color indexed="64"/>
      </right>
      <top style="hair">
        <color indexed="64"/>
      </top>
      <bottom/>
      <diagonal/>
    </border>
    <border>
      <left style="hair">
        <color auto="1"/>
      </left>
      <right style="medium">
        <color auto="1"/>
      </right>
      <top style="hair">
        <color auto="1"/>
      </top>
      <bottom/>
      <diagonal/>
    </border>
    <border>
      <left style="medium">
        <color auto="1"/>
      </left>
      <right style="hair">
        <color auto="1"/>
      </right>
      <top/>
      <bottom style="hair">
        <color auto="1"/>
      </bottom>
      <diagonal/>
    </border>
    <border>
      <left style="hair">
        <color indexed="64"/>
      </left>
      <right style="hair">
        <color indexed="64"/>
      </right>
      <top/>
      <bottom style="hair">
        <color indexed="64"/>
      </bottom>
      <diagonal/>
    </border>
    <border>
      <left style="hair">
        <color auto="1"/>
      </left>
      <right style="medium">
        <color auto="1"/>
      </right>
      <top/>
      <bottom style="hair">
        <color auto="1"/>
      </bottom>
      <diagonal/>
    </border>
    <border>
      <left style="medium">
        <color auto="1"/>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medium">
        <color auto="1"/>
      </right>
      <top style="thin">
        <color indexed="64"/>
      </top>
      <bottom style="thin">
        <color indexed="64"/>
      </bottom>
      <diagonal/>
    </border>
  </borders>
  <cellStyleXfs count="3">
    <xf numFmtId="0" fontId="0" fillId="0" borderId="0"/>
    <xf numFmtId="0" fontId="2" fillId="0" borderId="0"/>
    <xf numFmtId="0" fontId="3" fillId="0" borderId="0"/>
  </cellStyleXfs>
  <cellXfs count="190">
    <xf numFmtId="0" fontId="0" fillId="0" borderId="0" xfId="0"/>
    <xf numFmtId="0" fontId="5" fillId="0" borderId="0" xfId="0" applyFont="1"/>
    <xf numFmtId="4" fontId="5" fillId="0" borderId="0" xfId="0" applyNumberFormat="1" applyFont="1"/>
    <xf numFmtId="0" fontId="4" fillId="0" borderId="0" xfId="0" applyFont="1"/>
    <xf numFmtId="4" fontId="4" fillId="0" borderId="0" xfId="0" applyNumberFormat="1" applyFont="1"/>
    <xf numFmtId="0" fontId="3" fillId="0" borderId="14" xfId="0" applyFont="1" applyBorder="1" applyAlignment="1">
      <alignment horizontal="left" wrapText="1" indent="1"/>
    </xf>
    <xf numFmtId="4" fontId="5" fillId="0" borderId="1" xfId="0" applyNumberFormat="1" applyFont="1" applyBorder="1"/>
    <xf numFmtId="4" fontId="5" fillId="0" borderId="15" xfId="0" applyNumberFormat="1" applyFont="1" applyBorder="1"/>
    <xf numFmtId="0" fontId="8" fillId="2" borderId="14" xfId="0" applyFont="1" applyFill="1" applyBorder="1" applyAlignment="1">
      <alignment horizontal="left" wrapText="1" indent="1"/>
    </xf>
    <xf numFmtId="4" fontId="8" fillId="2" borderId="1" xfId="0" applyNumberFormat="1" applyFont="1" applyFill="1" applyBorder="1" applyAlignment="1">
      <alignment horizontal="right" vertical="top"/>
    </xf>
    <xf numFmtId="4" fontId="8" fillId="2" borderId="15" xfId="0" applyNumberFormat="1" applyFont="1" applyFill="1" applyBorder="1" applyAlignment="1">
      <alignment horizontal="right" vertical="top"/>
    </xf>
    <xf numFmtId="0" fontId="3" fillId="2" borderId="14" xfId="0" applyFont="1" applyFill="1" applyBorder="1" applyAlignment="1">
      <alignment horizontal="left" wrapText="1" indent="1"/>
    </xf>
    <xf numFmtId="0" fontId="3" fillId="0" borderId="14" xfId="1" applyFont="1" applyBorder="1" applyAlignment="1">
      <alignment horizontal="left" wrapText="1" indent="1"/>
    </xf>
    <xf numFmtId="0" fontId="4" fillId="4" borderId="14" xfId="0" applyFont="1" applyFill="1" applyBorder="1"/>
    <xf numFmtId="4" fontId="4" fillId="4" borderId="1" xfId="0" applyNumberFormat="1" applyFont="1" applyFill="1" applyBorder="1"/>
    <xf numFmtId="4" fontId="4" fillId="4" borderId="15" xfId="0" applyNumberFormat="1" applyFont="1" applyFill="1" applyBorder="1"/>
    <xf numFmtId="49" fontId="8" fillId="2" borderId="14" xfId="2" applyNumberFormat="1" applyFont="1" applyFill="1" applyBorder="1" applyAlignment="1">
      <alignment horizontal="left" wrapText="1" indent="1"/>
    </xf>
    <xf numFmtId="49" fontId="9" fillId="2" borderId="14" xfId="2" applyNumberFormat="1" applyFont="1" applyFill="1" applyBorder="1" applyAlignment="1">
      <alignment horizontal="left" wrapText="1" indent="2"/>
    </xf>
    <xf numFmtId="0" fontId="5" fillId="5" borderId="14" xfId="0" applyFont="1" applyFill="1" applyBorder="1"/>
    <xf numFmtId="4" fontId="5" fillId="5" borderId="1" xfId="0" applyNumberFormat="1" applyFont="1" applyFill="1" applyBorder="1"/>
    <xf numFmtId="4" fontId="5" fillId="5" borderId="15" xfId="0" applyNumberFormat="1" applyFont="1" applyFill="1" applyBorder="1"/>
    <xf numFmtId="0" fontId="10" fillId="5" borderId="14" xfId="0" applyFont="1" applyFill="1" applyBorder="1"/>
    <xf numFmtId="4" fontId="10" fillId="5" borderId="1" xfId="0" applyNumberFormat="1" applyFont="1" applyFill="1" applyBorder="1"/>
    <xf numFmtId="4" fontId="10" fillId="5" borderId="15" xfId="0" applyNumberFormat="1" applyFont="1" applyFill="1" applyBorder="1"/>
    <xf numFmtId="4" fontId="10" fillId="0" borderId="0" xfId="0" applyNumberFormat="1" applyFont="1"/>
    <xf numFmtId="0" fontId="10" fillId="0" borderId="0" xfId="0" applyFont="1"/>
    <xf numFmtId="4" fontId="11" fillId="2" borderId="1" xfId="0" applyNumberFormat="1" applyFont="1" applyFill="1" applyBorder="1" applyAlignment="1">
      <alignment horizontal="right" vertical="top"/>
    </xf>
    <xf numFmtId="4" fontId="11" fillId="2" borderId="15" xfId="0" applyNumberFormat="1" applyFont="1" applyFill="1" applyBorder="1" applyAlignment="1">
      <alignment horizontal="right" vertical="top"/>
    </xf>
    <xf numFmtId="0" fontId="13" fillId="0" borderId="1" xfId="0" applyFont="1" applyBorder="1" applyAlignment="1">
      <alignment horizontal="left" vertical="top"/>
    </xf>
    <xf numFmtId="3" fontId="14" fillId="2" borderId="1" xfId="0" applyNumberFormat="1" applyFont="1" applyFill="1" applyBorder="1" applyAlignment="1">
      <alignment horizontal="left" vertical="top"/>
    </xf>
    <xf numFmtId="3" fontId="13" fillId="2" borderId="1" xfId="0" applyNumberFormat="1" applyFont="1" applyFill="1" applyBorder="1" applyAlignment="1">
      <alignment horizontal="left" vertical="top"/>
    </xf>
    <xf numFmtId="3" fontId="13" fillId="0" borderId="1" xfId="1" applyNumberFormat="1" applyFont="1" applyBorder="1" applyAlignment="1">
      <alignment horizontal="left" vertical="top"/>
    </xf>
    <xf numFmtId="3" fontId="13" fillId="0" borderId="1" xfId="1" applyNumberFormat="1" applyFont="1" applyBorder="1" applyAlignment="1">
      <alignment horizontal="left"/>
    </xf>
    <xf numFmtId="3" fontId="13" fillId="2" borderId="1" xfId="0" applyNumberFormat="1" applyFont="1" applyFill="1" applyBorder="1" applyAlignment="1">
      <alignment horizontal="left"/>
    </xf>
    <xf numFmtId="0" fontId="12" fillId="4" borderId="1" xfId="0" applyFont="1" applyFill="1" applyBorder="1" applyAlignment="1">
      <alignment horizontal="left"/>
    </xf>
    <xf numFmtId="0" fontId="14" fillId="2" borderId="1" xfId="0" quotePrefix="1" applyFont="1" applyFill="1" applyBorder="1" applyAlignment="1">
      <alignment horizontal="left"/>
    </xf>
    <xf numFmtId="3" fontId="13" fillId="0" borderId="1" xfId="1" quotePrefix="1" applyNumberFormat="1" applyFont="1" applyBorder="1" applyAlignment="1">
      <alignment horizontal="left"/>
    </xf>
    <xf numFmtId="0" fontId="14" fillId="2" borderId="1" xfId="0" quotePrefix="1" applyFont="1" applyFill="1" applyBorder="1" applyAlignment="1">
      <alignment horizontal="left" vertical="top"/>
    </xf>
    <xf numFmtId="0" fontId="13" fillId="2" borderId="1" xfId="0" applyFont="1" applyFill="1" applyBorder="1" applyAlignment="1">
      <alignment horizontal="left" vertical="top"/>
    </xf>
    <xf numFmtId="0" fontId="15" fillId="2" borderId="1" xfId="0" applyFont="1" applyFill="1" applyBorder="1" applyAlignment="1">
      <alignment horizontal="left" vertical="top"/>
    </xf>
    <xf numFmtId="0" fontId="13" fillId="0" borderId="1" xfId="0" quotePrefix="1" applyFont="1" applyBorder="1" applyAlignment="1">
      <alignment horizontal="left" vertical="top"/>
    </xf>
    <xf numFmtId="0" fontId="13" fillId="0" borderId="1" xfId="0" quotePrefix="1" applyFont="1" applyBorder="1" applyAlignment="1">
      <alignment horizontal="left"/>
    </xf>
    <xf numFmtId="0" fontId="14" fillId="2" borderId="1" xfId="0" applyFont="1" applyFill="1" applyBorder="1" applyAlignment="1">
      <alignment horizontal="left"/>
    </xf>
    <xf numFmtId="0" fontId="13" fillId="2" borderId="1" xfId="0" applyFont="1" applyFill="1" applyBorder="1" applyAlignment="1">
      <alignment horizontal="left"/>
    </xf>
    <xf numFmtId="0" fontId="6" fillId="5" borderId="1" xfId="0" applyFont="1" applyFill="1" applyBorder="1" applyAlignment="1">
      <alignment horizontal="left"/>
    </xf>
    <xf numFmtId="0" fontId="16" fillId="5" borderId="1" xfId="0" applyFont="1" applyFill="1" applyBorder="1" applyAlignment="1">
      <alignment horizontal="left"/>
    </xf>
    <xf numFmtId="0" fontId="6" fillId="0" borderId="0" xfId="0" applyFont="1" applyAlignment="1">
      <alignment horizontal="left"/>
    </xf>
    <xf numFmtId="0" fontId="10" fillId="5" borderId="22" xfId="0" applyFont="1" applyFill="1" applyBorder="1"/>
    <xf numFmtId="0" fontId="16" fillId="5" borderId="23" xfId="0" applyFont="1" applyFill="1" applyBorder="1" applyAlignment="1">
      <alignment horizontal="left"/>
    </xf>
    <xf numFmtId="4" fontId="10" fillId="5" borderId="23" xfId="0" applyNumberFormat="1" applyFont="1" applyFill="1" applyBorder="1"/>
    <xf numFmtId="4" fontId="10" fillId="5" borderId="24" xfId="0" applyNumberFormat="1" applyFont="1" applyFill="1" applyBorder="1"/>
    <xf numFmtId="0" fontId="4" fillId="3" borderId="25" xfId="0" applyFont="1" applyFill="1" applyBorder="1" applyAlignment="1">
      <alignment wrapText="1"/>
    </xf>
    <xf numFmtId="0" fontId="12" fillId="3" borderId="26" xfId="0" applyFont="1" applyFill="1" applyBorder="1" applyAlignment="1">
      <alignment horizontal="left"/>
    </xf>
    <xf numFmtId="4" fontId="4" fillId="3" borderId="26" xfId="0" applyNumberFormat="1" applyFont="1" applyFill="1" applyBorder="1"/>
    <xf numFmtId="4" fontId="4" fillId="3" borderId="27" xfId="0" applyNumberFormat="1" applyFont="1" applyFill="1" applyBorder="1"/>
    <xf numFmtId="0" fontId="5" fillId="0" borderId="14" xfId="0" applyFont="1" applyBorder="1"/>
    <xf numFmtId="49" fontId="9" fillId="2" borderId="14" xfId="2" applyNumberFormat="1" applyFont="1" applyFill="1" applyBorder="1" applyAlignment="1">
      <alignment horizontal="left" wrapText="1" indent="1"/>
    </xf>
    <xf numFmtId="0" fontId="5" fillId="0" borderId="14" xfId="0" applyFont="1" applyBorder="1" applyAlignment="1">
      <alignment horizontal="left" indent="1"/>
    </xf>
    <xf numFmtId="0" fontId="3" fillId="0" borderId="14" xfId="0" applyFont="1" applyBorder="1" applyAlignment="1">
      <alignment wrapText="1"/>
    </xf>
    <xf numFmtId="0" fontId="5" fillId="0" borderId="19" xfId="0" applyFont="1" applyBorder="1"/>
    <xf numFmtId="4" fontId="5" fillId="0" borderId="20" xfId="0" applyNumberFormat="1" applyFont="1" applyBorder="1"/>
    <xf numFmtId="4" fontId="5" fillId="0" borderId="21" xfId="0" applyNumberFormat="1" applyFont="1" applyBorder="1"/>
    <xf numFmtId="0" fontId="3" fillId="2" borderId="16" xfId="0" applyFont="1" applyFill="1" applyBorder="1" applyAlignment="1">
      <alignment horizontal="left" wrapText="1" indent="1"/>
    </xf>
    <xf numFmtId="4" fontId="8" fillId="2" borderId="17" xfId="0" applyNumberFormat="1" applyFont="1" applyFill="1" applyBorder="1" applyAlignment="1">
      <alignment horizontal="right" vertical="top"/>
    </xf>
    <xf numFmtId="4" fontId="8" fillId="2" borderId="18" xfId="0" applyNumberFormat="1" applyFont="1" applyFill="1" applyBorder="1" applyAlignment="1">
      <alignment horizontal="right" vertical="top"/>
    </xf>
    <xf numFmtId="0" fontId="13" fillId="0" borderId="1" xfId="0" applyFont="1" applyBorder="1" applyAlignment="1">
      <alignment horizontal="left"/>
    </xf>
    <xf numFmtId="0" fontId="6" fillId="0" borderId="1" xfId="0" applyFont="1" applyBorder="1" applyAlignment="1">
      <alignment horizontal="left"/>
    </xf>
    <xf numFmtId="0" fontId="6" fillId="0" borderId="20" xfId="0" applyFont="1" applyBorder="1" applyAlignment="1">
      <alignment horizontal="left"/>
    </xf>
    <xf numFmtId="0" fontId="13" fillId="2" borderId="17" xfId="0" applyFont="1" applyFill="1" applyBorder="1" applyAlignment="1">
      <alignment horizontal="left"/>
    </xf>
    <xf numFmtId="4" fontId="3" fillId="0" borderId="1" xfId="0" applyNumberFormat="1" applyFont="1" applyBorder="1"/>
    <xf numFmtId="0" fontId="13" fillId="0" borderId="9" xfId="0" applyFont="1" applyBorder="1" applyAlignment="1">
      <alignment horizontal="center" vertical="top" wrapText="1"/>
    </xf>
    <xf numFmtId="0" fontId="13" fillId="0" borderId="9" xfId="0" applyFont="1" applyBorder="1" applyAlignment="1">
      <alignment horizontal="center" vertical="top"/>
    </xf>
    <xf numFmtId="0" fontId="13" fillId="0" borderId="10" xfId="0" applyFont="1" applyBorder="1" applyAlignment="1">
      <alignment horizontal="center" vertical="top"/>
    </xf>
    <xf numFmtId="0" fontId="8" fillId="6" borderId="19" xfId="0" applyFont="1" applyFill="1" applyBorder="1" applyAlignment="1">
      <alignment horizontal="left" wrapText="1"/>
    </xf>
    <xf numFmtId="0" fontId="13" fillId="6" borderId="20" xfId="0" applyFont="1" applyFill="1" applyBorder="1" applyAlignment="1">
      <alignment horizontal="left"/>
    </xf>
    <xf numFmtId="4" fontId="8" fillId="6" borderId="20" xfId="0" applyNumberFormat="1" applyFont="1" applyFill="1" applyBorder="1" applyAlignment="1">
      <alignment horizontal="right" vertical="top"/>
    </xf>
    <xf numFmtId="4" fontId="8" fillId="6" borderId="21" xfId="0" applyNumberFormat="1" applyFont="1" applyFill="1" applyBorder="1" applyAlignment="1">
      <alignment horizontal="right" vertical="top"/>
    </xf>
    <xf numFmtId="0" fontId="3" fillId="0" borderId="14" xfId="0" applyFont="1" applyBorder="1" applyAlignment="1">
      <alignment horizontal="left" wrapText="1" indent="2"/>
    </xf>
    <xf numFmtId="49" fontId="8" fillId="2" borderId="14" xfId="2" quotePrefix="1" applyNumberFormat="1" applyFont="1" applyFill="1" applyBorder="1" applyAlignment="1">
      <alignment horizontal="left" wrapText="1" indent="1"/>
    </xf>
    <xf numFmtId="4" fontId="17" fillId="2" borderId="1" xfId="0" applyNumberFormat="1" applyFont="1" applyFill="1" applyBorder="1" applyAlignment="1">
      <alignment horizontal="right" vertical="top"/>
    </xf>
    <xf numFmtId="0" fontId="8" fillId="0" borderId="0" xfId="0" applyFont="1" applyAlignment="1">
      <alignment horizontal="left"/>
    </xf>
    <xf numFmtId="0" fontId="13" fillId="0" borderId="0" xfId="0" applyFont="1" applyAlignment="1">
      <alignment wrapText="1"/>
    </xf>
    <xf numFmtId="0" fontId="3" fillId="0" borderId="0" xfId="0" applyFont="1"/>
    <xf numFmtId="0" fontId="3" fillId="0" borderId="0" xfId="0" applyFont="1" applyAlignment="1">
      <alignment horizontal="center"/>
    </xf>
    <xf numFmtId="4" fontId="3" fillId="0" borderId="0" xfId="0" applyNumberFormat="1" applyFont="1"/>
    <xf numFmtId="4" fontId="8" fillId="0" borderId="0" xfId="0" applyNumberFormat="1" applyFont="1" applyAlignment="1">
      <alignment horizontal="right"/>
    </xf>
    <xf numFmtId="4" fontId="3" fillId="0" borderId="0" xfId="0" applyNumberFormat="1" applyFont="1" applyAlignment="1">
      <alignment horizontal="right"/>
    </xf>
    <xf numFmtId="0" fontId="8" fillId="0" borderId="0" xfId="0" applyFont="1" applyAlignment="1">
      <alignment horizontal="center" wrapText="1"/>
    </xf>
    <xf numFmtId="0" fontId="13" fillId="0" borderId="0" xfId="0" applyFont="1"/>
    <xf numFmtId="0" fontId="8" fillId="0" borderId="6" xfId="0" applyFont="1" applyBorder="1" applyAlignment="1">
      <alignment horizontal="center" vertical="top"/>
    </xf>
    <xf numFmtId="0" fontId="8" fillId="0" borderId="7" xfId="0" applyFont="1" applyBorder="1" applyAlignment="1">
      <alignment horizontal="center" vertical="top"/>
    </xf>
    <xf numFmtId="0" fontId="13" fillId="0" borderId="8" xfId="0" applyFont="1" applyBorder="1" applyAlignment="1">
      <alignment horizontal="center" vertical="top"/>
    </xf>
    <xf numFmtId="0" fontId="3" fillId="0" borderId="11" xfId="0" applyFont="1" applyBorder="1" applyAlignment="1">
      <alignment horizontal="center" vertical="top"/>
    </xf>
    <xf numFmtId="0" fontId="13" fillId="0" borderId="12" xfId="0" applyFont="1" applyBorder="1" applyAlignment="1">
      <alignment horizontal="left" vertical="top"/>
    </xf>
    <xf numFmtId="0" fontId="3" fillId="0" borderId="12" xfId="0" applyFont="1" applyBorder="1" applyAlignment="1">
      <alignment horizontal="center" vertical="top" wrapText="1"/>
    </xf>
    <xf numFmtId="0" fontId="3" fillId="0" borderId="12" xfId="0" applyFont="1" applyBorder="1" applyAlignment="1">
      <alignment horizontal="center" vertical="top"/>
    </xf>
    <xf numFmtId="0" fontId="3" fillId="0" borderId="13" xfId="0" applyFont="1" applyBorder="1" applyAlignment="1">
      <alignment horizontal="center" vertical="top"/>
    </xf>
    <xf numFmtId="0" fontId="8" fillId="6" borderId="22" xfId="0" applyFont="1" applyFill="1" applyBorder="1" applyAlignment="1">
      <alignment horizontal="left" vertical="top" wrapText="1"/>
    </xf>
    <xf numFmtId="0" fontId="13" fillId="6" borderId="23" xfId="0" applyFont="1" applyFill="1" applyBorder="1" applyAlignment="1">
      <alignment horizontal="left" vertical="top"/>
    </xf>
    <xf numFmtId="0" fontId="3" fillId="6" borderId="23" xfId="0" applyFont="1" applyFill="1" applyBorder="1" applyAlignment="1">
      <alignment horizontal="center" vertical="top" wrapText="1"/>
    </xf>
    <xf numFmtId="0" fontId="3" fillId="6" borderId="23" xfId="0" applyFont="1" applyFill="1" applyBorder="1" applyAlignment="1">
      <alignment horizontal="center" vertical="top"/>
    </xf>
    <xf numFmtId="0" fontId="3" fillId="6" borderId="24" xfId="0" applyFont="1" applyFill="1" applyBorder="1" applyAlignment="1">
      <alignment horizontal="center" vertical="top"/>
    </xf>
    <xf numFmtId="4" fontId="8" fillId="0" borderId="0" xfId="0" applyNumberFormat="1" applyFont="1"/>
    <xf numFmtId="0" fontId="8" fillId="3" borderId="14" xfId="0" applyFont="1" applyFill="1" applyBorder="1"/>
    <xf numFmtId="0" fontId="14" fillId="3" borderId="1" xfId="0" applyFont="1" applyFill="1" applyBorder="1" applyAlignment="1">
      <alignment horizontal="left"/>
    </xf>
    <xf numFmtId="4" fontId="8" fillId="3" borderId="1" xfId="0" applyNumberFormat="1" applyFont="1" applyFill="1" applyBorder="1"/>
    <xf numFmtId="4" fontId="8" fillId="3" borderId="15" xfId="0" applyNumberFormat="1" applyFont="1" applyFill="1" applyBorder="1"/>
    <xf numFmtId="0" fontId="8" fillId="0" borderId="0" xfId="0" applyFont="1"/>
    <xf numFmtId="4" fontId="3" fillId="0" borderId="15" xfId="0" applyNumberFormat="1" applyFont="1" applyBorder="1"/>
    <xf numFmtId="0" fontId="8" fillId="4" borderId="14" xfId="0" applyFont="1" applyFill="1" applyBorder="1"/>
    <xf numFmtId="0" fontId="14" fillId="4" borderId="1" xfId="0" applyFont="1" applyFill="1" applyBorder="1" applyAlignment="1">
      <alignment horizontal="left"/>
    </xf>
    <xf numFmtId="4" fontId="8" fillId="4" borderId="1" xfId="0" applyNumberFormat="1" applyFont="1" applyFill="1" applyBorder="1"/>
    <xf numFmtId="4" fontId="8" fillId="4" borderId="15" xfId="0" applyNumberFormat="1" applyFont="1" applyFill="1" applyBorder="1"/>
    <xf numFmtId="0" fontId="3" fillId="5" borderId="14" xfId="0" applyFont="1" applyFill="1" applyBorder="1"/>
    <xf numFmtId="0" fontId="13" fillId="5" borderId="1" xfId="0" applyFont="1" applyFill="1" applyBorder="1" applyAlignment="1">
      <alignment horizontal="left"/>
    </xf>
    <xf numFmtId="4" fontId="3" fillId="5" borderId="1" xfId="0" applyNumberFormat="1" applyFont="1" applyFill="1" applyBorder="1"/>
    <xf numFmtId="4" fontId="3" fillId="5" borderId="15" xfId="0" applyNumberFormat="1" applyFont="1" applyFill="1" applyBorder="1"/>
    <xf numFmtId="0" fontId="8" fillId="3" borderId="25" xfId="0" applyFont="1" applyFill="1" applyBorder="1" applyAlignment="1">
      <alignment wrapText="1"/>
    </xf>
    <xf numFmtId="0" fontId="14" fillId="3" borderId="26" xfId="0" applyFont="1" applyFill="1" applyBorder="1" applyAlignment="1">
      <alignment horizontal="left"/>
    </xf>
    <xf numFmtId="4" fontId="8" fillId="3" borderId="26" xfId="0" applyNumberFormat="1" applyFont="1" applyFill="1" applyBorder="1"/>
    <xf numFmtId="4" fontId="8" fillId="3" borderId="27" xfId="0" applyNumberFormat="1" applyFont="1" applyFill="1" applyBorder="1"/>
    <xf numFmtId="0" fontId="9" fillId="5" borderId="14" xfId="0" applyFont="1" applyFill="1" applyBorder="1"/>
    <xf numFmtId="0" fontId="15" fillId="5" borderId="1" xfId="0" applyFont="1" applyFill="1" applyBorder="1" applyAlignment="1">
      <alignment horizontal="left"/>
    </xf>
    <xf numFmtId="4" fontId="9" fillId="5" borderId="1" xfId="0" applyNumberFormat="1" applyFont="1" applyFill="1" applyBorder="1"/>
    <xf numFmtId="4" fontId="9" fillId="5" borderId="15" xfId="0" applyNumberFormat="1" applyFont="1" applyFill="1" applyBorder="1"/>
    <xf numFmtId="4" fontId="9" fillId="0" borderId="0" xfId="0" applyNumberFormat="1" applyFont="1"/>
    <xf numFmtId="0" fontId="9" fillId="0" borderId="0" xfId="0" applyFont="1"/>
    <xf numFmtId="0" fontId="3" fillId="4" borderId="14" xfId="0" applyFont="1" applyFill="1" applyBorder="1"/>
    <xf numFmtId="0" fontId="13" fillId="4" borderId="1" xfId="0" applyFont="1" applyFill="1" applyBorder="1" applyAlignment="1">
      <alignment horizontal="left"/>
    </xf>
    <xf numFmtId="4" fontId="3" fillId="4" borderId="1" xfId="0" applyNumberFormat="1" applyFont="1" applyFill="1" applyBorder="1"/>
    <xf numFmtId="4" fontId="3" fillId="4" borderId="15" xfId="0" applyNumberFormat="1" applyFont="1" applyFill="1" applyBorder="1"/>
    <xf numFmtId="0" fontId="9" fillId="5" borderId="22" xfId="0" applyFont="1" applyFill="1" applyBorder="1"/>
    <xf numFmtId="0" fontId="15" fillId="5" borderId="23" xfId="0" applyFont="1" applyFill="1" applyBorder="1" applyAlignment="1">
      <alignment horizontal="left"/>
    </xf>
    <xf numFmtId="4" fontId="9" fillId="5" borderId="23" xfId="0" applyNumberFormat="1" applyFont="1" applyFill="1" applyBorder="1"/>
    <xf numFmtId="4" fontId="9" fillId="5" borderId="24" xfId="0" applyNumberFormat="1" applyFont="1" applyFill="1" applyBorder="1"/>
    <xf numFmtId="0" fontId="13" fillId="0" borderId="0" xfId="0" applyFont="1" applyAlignment="1">
      <alignment horizontal="left"/>
    </xf>
    <xf numFmtId="0" fontId="3" fillId="0" borderId="0" xfId="0" applyFont="1" applyAlignment="1">
      <alignment vertical="center"/>
    </xf>
    <xf numFmtId="4" fontId="8" fillId="0" borderId="0" xfId="0" applyNumberFormat="1" applyFont="1" applyAlignment="1">
      <alignment horizontal="center"/>
    </xf>
    <xf numFmtId="0" fontId="14" fillId="0" borderId="0" xfId="0" applyFont="1" applyAlignment="1">
      <alignment horizontal="center" wrapText="1"/>
    </xf>
    <xf numFmtId="164" fontId="3" fillId="0" borderId="0" xfId="0" applyNumberFormat="1" applyFont="1"/>
    <xf numFmtId="0" fontId="8" fillId="0" borderId="0" xfId="0" applyFont="1" applyAlignment="1">
      <alignment horizontal="center"/>
    </xf>
    <xf numFmtId="0" fontId="13" fillId="0" borderId="0" xfId="0" applyFont="1" applyAlignment="1">
      <alignment vertical="top"/>
    </xf>
    <xf numFmtId="4" fontId="7" fillId="0" borderId="1" xfId="0" applyNumberFormat="1" applyFont="1" applyBorder="1"/>
    <xf numFmtId="49" fontId="17" fillId="2" borderId="14" xfId="2" applyNumberFormat="1" applyFont="1" applyFill="1" applyBorder="1" applyAlignment="1">
      <alignment horizontal="left" wrapText="1" indent="1"/>
    </xf>
    <xf numFmtId="0" fontId="7" fillId="0" borderId="14" xfId="1" applyFont="1" applyBorder="1" applyAlignment="1">
      <alignment horizontal="left" wrapText="1" indent="1"/>
    </xf>
    <xf numFmtId="4" fontId="8" fillId="5" borderId="1" xfId="0" applyNumberFormat="1" applyFont="1" applyFill="1" applyBorder="1"/>
    <xf numFmtId="4" fontId="8" fillId="5" borderId="15" xfId="0" applyNumberFormat="1" applyFont="1" applyFill="1" applyBorder="1"/>
    <xf numFmtId="0" fontId="19" fillId="2" borderId="1" xfId="0" applyFont="1" applyFill="1" applyBorder="1" applyAlignment="1">
      <alignment horizontal="left"/>
    </xf>
    <xf numFmtId="4" fontId="7" fillId="0" borderId="15" xfId="0" applyNumberFormat="1" applyFont="1" applyBorder="1"/>
    <xf numFmtId="0" fontId="17" fillId="3" borderId="25" xfId="0" applyFont="1" applyFill="1" applyBorder="1" applyAlignment="1">
      <alignment wrapText="1"/>
    </xf>
    <xf numFmtId="0" fontId="20" fillId="3" borderId="26" xfId="0" applyFont="1" applyFill="1" applyBorder="1" applyAlignment="1">
      <alignment horizontal="left"/>
    </xf>
    <xf numFmtId="4" fontId="17" fillId="3" borderId="26" xfId="0" applyNumberFormat="1" applyFont="1" applyFill="1" applyBorder="1"/>
    <xf numFmtId="4" fontId="17" fillId="3" borderId="27" xfId="0" applyNumberFormat="1" applyFont="1" applyFill="1" applyBorder="1"/>
    <xf numFmtId="4" fontId="17" fillId="0" borderId="0" xfId="0" applyNumberFormat="1" applyFont="1"/>
    <xf numFmtId="0" fontId="17" fillId="0" borderId="0" xfId="0" applyFont="1"/>
    <xf numFmtId="0" fontId="21" fillId="0" borderId="0" xfId="0" applyFont="1"/>
    <xf numFmtId="0" fontId="21" fillId="0" borderId="0" xfId="0" applyFont="1" applyAlignment="1">
      <alignment horizontal="justify" vertical="center"/>
    </xf>
    <xf numFmtId="0" fontId="18" fillId="0" borderId="0" xfId="0" applyFont="1"/>
    <xf numFmtId="3" fontId="0" fillId="0" borderId="0" xfId="0" applyNumberFormat="1"/>
    <xf numFmtId="3" fontId="18" fillId="0" borderId="0" xfId="0" applyNumberFormat="1" applyFont="1"/>
    <xf numFmtId="0" fontId="1" fillId="0" borderId="0" xfId="0" applyFont="1" applyAlignment="1">
      <alignment horizontal="left" wrapText="1" indent="2"/>
    </xf>
    <xf numFmtId="0" fontId="0" fillId="0" borderId="0" xfId="0" applyAlignment="1">
      <alignment wrapText="1"/>
    </xf>
    <xf numFmtId="4" fontId="0" fillId="0" borderId="0" xfId="0" applyNumberFormat="1"/>
    <xf numFmtId="0" fontId="0" fillId="7" borderId="0" xfId="0" applyFill="1"/>
    <xf numFmtId="3" fontId="0" fillId="7" borderId="0" xfId="0" applyNumberFormat="1" applyFill="1"/>
    <xf numFmtId="4" fontId="0" fillId="7" borderId="0" xfId="0" applyNumberFormat="1" applyFill="1"/>
    <xf numFmtId="0" fontId="18" fillId="0" borderId="0" xfId="0" applyFont="1" applyAlignment="1">
      <alignment wrapText="1"/>
    </xf>
    <xf numFmtId="0" fontId="0" fillId="5" borderId="0" xfId="0" applyFill="1"/>
    <xf numFmtId="0" fontId="0" fillId="5" borderId="0" xfId="0" applyFill="1" applyAlignment="1">
      <alignment horizontal="right" indent="1"/>
    </xf>
    <xf numFmtId="0" fontId="21" fillId="0" borderId="0" xfId="0" applyFont="1" applyAlignment="1">
      <alignment horizontal="left" vertical="center"/>
    </xf>
    <xf numFmtId="0" fontId="24" fillId="0" borderId="0" xfId="0" applyFont="1" applyAlignment="1">
      <alignment horizontal="justify" vertical="center"/>
    </xf>
    <xf numFmtId="0" fontId="25" fillId="0" borderId="0" xfId="0" applyFont="1" applyAlignment="1">
      <alignment horizontal="justify" vertical="center"/>
    </xf>
    <xf numFmtId="0" fontId="21" fillId="0" borderId="0" xfId="0" applyFont="1" applyAlignment="1">
      <alignment horizontal="left" vertical="center" indent="5"/>
    </xf>
    <xf numFmtId="0" fontId="25" fillId="5" borderId="0" xfId="0" applyFont="1" applyFill="1" applyAlignment="1">
      <alignment horizontal="justify" vertical="center"/>
    </xf>
    <xf numFmtId="0" fontId="0" fillId="4" borderId="0" xfId="0" applyFill="1"/>
    <xf numFmtId="0" fontId="22" fillId="0" borderId="0" xfId="0" applyFont="1" applyAlignment="1">
      <alignment horizontal="justify" vertical="center"/>
    </xf>
    <xf numFmtId="0" fontId="0" fillId="8" borderId="0" xfId="0" applyFill="1"/>
    <xf numFmtId="4" fontId="8" fillId="0" borderId="0" xfId="0" applyNumberFormat="1" applyFont="1" applyAlignment="1">
      <alignment horizontal="center"/>
    </xf>
    <xf numFmtId="0" fontId="8" fillId="0" borderId="0" xfId="0" applyFont="1" applyAlignment="1">
      <alignment horizontal="center" wrapText="1"/>
    </xf>
    <xf numFmtId="0" fontId="8" fillId="0" borderId="2" xfId="0" applyFont="1" applyBorder="1" applyAlignment="1">
      <alignment horizontal="center" vertical="top"/>
    </xf>
    <xf numFmtId="0" fontId="8" fillId="0" borderId="5" xfId="0" applyFont="1" applyBorder="1" applyAlignment="1">
      <alignment horizontal="center" vertical="top"/>
    </xf>
    <xf numFmtId="0" fontId="14" fillId="0" borderId="3" xfId="0" applyFont="1" applyBorder="1" applyAlignment="1">
      <alignment horizontal="left" vertical="top"/>
    </xf>
    <xf numFmtId="0" fontId="14" fillId="0" borderId="6" xfId="0" applyFont="1" applyBorder="1" applyAlignment="1">
      <alignment horizontal="left" vertical="top"/>
    </xf>
    <xf numFmtId="0" fontId="8" fillId="0" borderId="3" xfId="0" applyFont="1" applyBorder="1" applyAlignment="1">
      <alignment horizontal="center" vertical="top" wrapText="1"/>
    </xf>
    <xf numFmtId="0" fontId="8" fillId="0" borderId="6" xfId="0" applyFont="1" applyBorder="1" applyAlignment="1">
      <alignment horizontal="center" vertical="top" wrapText="1"/>
    </xf>
    <xf numFmtId="0" fontId="8" fillId="0" borderId="3" xfId="0" applyFont="1" applyBorder="1" applyAlignment="1">
      <alignment horizontal="center" vertical="top"/>
    </xf>
    <xf numFmtId="0" fontId="8" fillId="0" borderId="4" xfId="0" applyFont="1" applyBorder="1" applyAlignment="1">
      <alignment horizontal="center" vertical="top"/>
    </xf>
    <xf numFmtId="0" fontId="8" fillId="0" borderId="0" xfId="0" applyFont="1" applyAlignment="1">
      <alignment horizontal="center" vertical="center" wrapText="1"/>
    </xf>
    <xf numFmtId="4" fontId="8" fillId="0" borderId="0" xfId="0" applyNumberFormat="1" applyFont="1" applyAlignment="1">
      <alignment horizontal="center" vertical="center" wrapText="1"/>
    </xf>
    <xf numFmtId="0" fontId="0" fillId="0" borderId="0" xfId="0" applyAlignment="1">
      <alignment horizontal="left" wrapText="1"/>
    </xf>
  </cellXfs>
  <cellStyles count="3">
    <cellStyle name="Normal" xfId="0" builtinId="0"/>
    <cellStyle name="Normal_Anexa F 140 146 10.07" xfId="2" xr:uid="{198DF6AE-A4DC-4725-A970-76B837AF4B39}"/>
    <cellStyle name="Normal_Machete buget 99" xfId="1" xr:uid="{BACE220C-4E9B-488B-BA7B-123BCA7DAC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0.0.2.2\CJ-Trafic\DE\buget%202023\(15)%20noiembrie%202023\Anexa%201.6.2%20invest%202023%20rect%20noi%202.xls" TargetMode="External"/><Relationship Id="rId1" Type="http://schemas.openxmlformats.org/officeDocument/2006/relationships/externalLinkPath" Target="/DE/buget%202023/(15)%20noiembrie%202023/proiecte%20DE/rectificare%20buget%20noiembrie%202023-2/Anexa%201.6.2%20invest%202023%20rect%20noi%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exa 1.3 2019 rect iul"/>
      <sheetName val="Anexa 1.3 2019"/>
      <sheetName val="14"/>
    </sheetNames>
    <sheetDataSet>
      <sheetData sheetId="0">
        <row r="38">
          <cell r="E38">
            <v>105739.4</v>
          </cell>
        </row>
      </sheetData>
      <sheetData sheetId="1"/>
      <sheetData sheetId="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F1C23-72AC-463F-BAFB-43D64A3FAC90}">
  <sheetPr filterMode="1"/>
  <dimension ref="A1:AG2988"/>
  <sheetViews>
    <sheetView tabSelected="1" topLeftCell="A6" zoomScaleNormal="100" workbookViewId="0">
      <selection activeCell="C14" sqref="C14"/>
    </sheetView>
  </sheetViews>
  <sheetFormatPr defaultColWidth="8.85546875" defaultRowHeight="12.75" x14ac:dyDescent="0.2"/>
  <cols>
    <col min="1" max="1" width="77.28515625" style="82" customWidth="1"/>
    <col min="2" max="2" width="12.5703125" style="135" customWidth="1"/>
    <col min="3" max="3" width="9.85546875" style="82" customWidth="1"/>
    <col min="4" max="4" width="10.5703125" style="82" hidden="1" customWidth="1"/>
    <col min="5" max="5" width="10.85546875" style="82" hidden="1" customWidth="1"/>
    <col min="6" max="6" width="11.7109375" style="82" customWidth="1"/>
    <col min="7" max="7" width="11.140625" style="82" customWidth="1"/>
    <col min="8" max="8" width="9.5703125" style="82" customWidth="1"/>
    <col min="9" max="9" width="11.7109375" style="82" bestFit="1" customWidth="1"/>
    <col min="10" max="12" width="10.140625" style="82" bestFit="1" customWidth="1"/>
    <col min="13" max="16384" width="8.85546875" style="82"/>
  </cols>
  <sheetData>
    <row r="1" spans="1:9" x14ac:dyDescent="0.2">
      <c r="A1" s="80" t="s">
        <v>82</v>
      </c>
      <c r="B1" s="81"/>
      <c r="D1" s="83"/>
      <c r="E1" s="84"/>
      <c r="F1" s="84"/>
      <c r="H1" s="85" t="s">
        <v>85</v>
      </c>
      <c r="I1" s="82" t="s">
        <v>131</v>
      </c>
    </row>
    <row r="2" spans="1:9" x14ac:dyDescent="0.2">
      <c r="A2" s="80" t="s">
        <v>83</v>
      </c>
      <c r="B2" s="81"/>
      <c r="D2" s="83"/>
      <c r="E2" s="84"/>
      <c r="F2" s="84"/>
      <c r="H2" s="86" t="str">
        <f>IF($I$1="proiect","la Proiectul de hotărâre","la Hotărârea Consiliului Județean")</f>
        <v>la Proiectul de hotărâre</v>
      </c>
    </row>
    <row r="3" spans="1:9" x14ac:dyDescent="0.2">
      <c r="A3" s="80" t="s">
        <v>84</v>
      </c>
      <c r="B3" s="81"/>
      <c r="D3" s="83"/>
      <c r="E3" s="84"/>
      <c r="F3" s="84"/>
      <c r="H3" s="86" t="str">
        <f>IF($I$1="proiect","nr. ______/2024","Satu Mare nr. ______/2024")</f>
        <v>nr. ______/2024</v>
      </c>
    </row>
    <row r="4" spans="1:9" x14ac:dyDescent="0.2">
      <c r="B4" s="81"/>
      <c r="D4" s="83"/>
      <c r="E4" s="84"/>
      <c r="F4" s="84"/>
      <c r="G4" s="84"/>
    </row>
    <row r="5" spans="1:9" x14ac:dyDescent="0.2">
      <c r="A5" s="178" t="s">
        <v>92</v>
      </c>
      <c r="B5" s="178"/>
      <c r="C5" s="178"/>
      <c r="D5" s="178"/>
      <c r="E5" s="178"/>
      <c r="F5" s="178"/>
      <c r="G5" s="178"/>
      <c r="H5" s="178"/>
    </row>
    <row r="6" spans="1:9" ht="39" customHeight="1" x14ac:dyDescent="0.2">
      <c r="A6" s="178" t="s">
        <v>214</v>
      </c>
      <c r="B6" s="178"/>
      <c r="C6" s="178"/>
      <c r="D6" s="178"/>
      <c r="E6" s="178"/>
      <c r="F6" s="178"/>
      <c r="G6" s="178"/>
      <c r="H6" s="178"/>
    </row>
    <row r="7" spans="1:9" x14ac:dyDescent="0.2">
      <c r="A7" s="87"/>
      <c r="B7" s="88"/>
      <c r="C7" s="84"/>
      <c r="D7" s="84"/>
      <c r="E7" s="84"/>
      <c r="F7" s="84"/>
      <c r="G7" s="84"/>
      <c r="H7" s="84"/>
    </row>
    <row r="8" spans="1:9" ht="13.5" thickBot="1" x14ac:dyDescent="0.25">
      <c r="A8" s="87"/>
      <c r="B8" s="88"/>
      <c r="H8" s="82" t="s">
        <v>81</v>
      </c>
    </row>
    <row r="9" spans="1:9" ht="28.9" customHeight="1" x14ac:dyDescent="0.2">
      <c r="A9" s="179"/>
      <c r="B9" s="181"/>
      <c r="C9" s="183" t="s">
        <v>136</v>
      </c>
      <c r="D9" s="183" t="s">
        <v>74</v>
      </c>
      <c r="E9" s="183" t="s">
        <v>137</v>
      </c>
      <c r="F9" s="185" t="s">
        <v>75</v>
      </c>
      <c r="G9" s="185"/>
      <c r="H9" s="186"/>
    </row>
    <row r="10" spans="1:9" ht="13.5" thickBot="1" x14ac:dyDescent="0.25">
      <c r="A10" s="180"/>
      <c r="B10" s="182"/>
      <c r="C10" s="184"/>
      <c r="D10" s="184"/>
      <c r="E10" s="184"/>
      <c r="F10" s="89">
        <v>2025</v>
      </c>
      <c r="G10" s="89">
        <v>2026</v>
      </c>
      <c r="H10" s="90">
        <v>2027</v>
      </c>
    </row>
    <row r="11" spans="1:9" s="88" customFormat="1" thickTop="1" x14ac:dyDescent="0.2">
      <c r="A11" s="91">
        <v>0</v>
      </c>
      <c r="B11" s="71">
        <v>1</v>
      </c>
      <c r="C11" s="70">
        <v>2</v>
      </c>
      <c r="D11" s="70">
        <v>3</v>
      </c>
      <c r="E11" s="70">
        <v>4</v>
      </c>
      <c r="F11" s="71">
        <v>4</v>
      </c>
      <c r="G11" s="71">
        <v>5</v>
      </c>
      <c r="H11" s="72">
        <v>6</v>
      </c>
    </row>
    <row r="12" spans="1:9" x14ac:dyDescent="0.2">
      <c r="A12" s="92"/>
      <c r="B12" s="93"/>
      <c r="C12" s="94"/>
      <c r="D12" s="94"/>
      <c r="E12" s="94"/>
      <c r="F12" s="95"/>
      <c r="G12" s="95"/>
      <c r="H12" s="96"/>
    </row>
    <row r="13" spans="1:9" ht="25.5" x14ac:dyDescent="0.2">
      <c r="A13" s="97" t="s">
        <v>94</v>
      </c>
      <c r="B13" s="98"/>
      <c r="C13" s="99"/>
      <c r="D13" s="99"/>
      <c r="E13" s="99"/>
      <c r="F13" s="100"/>
      <c r="G13" s="100"/>
      <c r="H13" s="101"/>
      <c r="I13" s="102" t="str">
        <f>A13</f>
        <v>Proiecte cu finanțare din fonduri externe nerambursabile aferente cadrului financiar 2014-2020</v>
      </c>
    </row>
    <row r="14" spans="1:9" s="107" customFormat="1" x14ac:dyDescent="0.2">
      <c r="A14" s="103" t="s">
        <v>55</v>
      </c>
      <c r="B14" s="104"/>
      <c r="C14" s="105">
        <f t="shared" ref="C14:H14" si="0">SUM(C15,C16,C17,C18)</f>
        <v>13312.6</v>
      </c>
      <c r="D14" s="105">
        <f t="shared" si="0"/>
        <v>0</v>
      </c>
      <c r="E14" s="105">
        <f t="shared" si="0"/>
        <v>13312.6</v>
      </c>
      <c r="F14" s="105">
        <f t="shared" si="0"/>
        <v>4728</v>
      </c>
      <c r="G14" s="105">
        <f t="shared" si="0"/>
        <v>4728</v>
      </c>
      <c r="H14" s="106">
        <f t="shared" si="0"/>
        <v>4728</v>
      </c>
      <c r="I14" s="102">
        <f t="shared" ref="I14:I77" si="1">SUM(E14:H14)</f>
        <v>27496.6</v>
      </c>
    </row>
    <row r="15" spans="1:9" x14ac:dyDescent="0.2">
      <c r="A15" s="5" t="s">
        <v>6</v>
      </c>
      <c r="B15" s="28"/>
      <c r="C15" s="69">
        <f>SUM(C100,C183,C235,C284,C364,C443,C492,C540,C589,C668,C747,C796,C844,C893)</f>
        <v>13312.6</v>
      </c>
      <c r="D15" s="69">
        <f>SUM(D100,D183,D235,D284,D364,D443,D492,D540,D589,D668,D747,D796,D844,D893)</f>
        <v>0</v>
      </c>
      <c r="E15" s="69">
        <f>SUM(C15,D15)</f>
        <v>13312.6</v>
      </c>
      <c r="F15" s="69">
        <f t="shared" ref="F15:H17" si="2">SUM(F100,F183,F235,F284,F364,F443,F492,F540,F589,F668,F747,F796,F844,F893)</f>
        <v>4728</v>
      </c>
      <c r="G15" s="69">
        <f t="shared" si="2"/>
        <v>4728</v>
      </c>
      <c r="H15" s="108">
        <f t="shared" si="2"/>
        <v>4728</v>
      </c>
      <c r="I15" s="84">
        <f t="shared" si="1"/>
        <v>27496.6</v>
      </c>
    </row>
    <row r="16" spans="1:9" s="1" customFormat="1" hidden="1" x14ac:dyDescent="0.2">
      <c r="A16" s="5" t="s">
        <v>7</v>
      </c>
      <c r="B16" s="65"/>
      <c r="C16" s="6">
        <v>0</v>
      </c>
      <c r="D16" s="6">
        <f>SUM(D101,D184,D236,D285,D365,D444,D493,D541,D590,D669,D748,D797,D845,D894)</f>
        <v>0</v>
      </c>
      <c r="E16" s="6">
        <f>SUM(C16,D16)</f>
        <v>0</v>
      </c>
      <c r="F16" s="6">
        <f t="shared" si="2"/>
        <v>0</v>
      </c>
      <c r="G16" s="6">
        <f t="shared" si="2"/>
        <v>0</v>
      </c>
      <c r="H16" s="7">
        <f t="shared" si="2"/>
        <v>0</v>
      </c>
      <c r="I16" s="2">
        <f t="shared" si="1"/>
        <v>0</v>
      </c>
    </row>
    <row r="17" spans="1:12" ht="38.25" hidden="1" x14ac:dyDescent="0.2">
      <c r="A17" s="5" t="s">
        <v>8</v>
      </c>
      <c r="B17" s="28">
        <v>420269</v>
      </c>
      <c r="C17" s="69">
        <f>SUM(C102,C185,C237,C286,C366,C445,C494,C542,C591,C670,C749,C798,C846,C895)</f>
        <v>0</v>
      </c>
      <c r="D17" s="69">
        <f>SUM(D102,D185,D237,D286,D366,D445,D494,D542,D591,D670,D749,D798,D846,D895)</f>
        <v>0</v>
      </c>
      <c r="E17" s="69">
        <f>SUM(C17,D17)</f>
        <v>0</v>
      </c>
      <c r="F17" s="69">
        <f t="shared" si="2"/>
        <v>0</v>
      </c>
      <c r="G17" s="69">
        <f t="shared" si="2"/>
        <v>0</v>
      </c>
      <c r="H17" s="108">
        <f t="shared" si="2"/>
        <v>0</v>
      </c>
      <c r="I17" s="84">
        <f t="shared" si="1"/>
        <v>0</v>
      </c>
    </row>
    <row r="18" spans="1:12" ht="25.5" hidden="1" x14ac:dyDescent="0.2">
      <c r="A18" s="8" t="s">
        <v>9</v>
      </c>
      <c r="B18" s="29" t="s">
        <v>10</v>
      </c>
      <c r="C18" s="9">
        <f t="shared" ref="C18:H18" si="3">SUM(C19,C23,C27)</f>
        <v>0</v>
      </c>
      <c r="D18" s="9">
        <f t="shared" si="3"/>
        <v>0</v>
      </c>
      <c r="E18" s="9">
        <f t="shared" si="3"/>
        <v>0</v>
      </c>
      <c r="F18" s="9">
        <f t="shared" si="3"/>
        <v>0</v>
      </c>
      <c r="G18" s="9">
        <f t="shared" si="3"/>
        <v>0</v>
      </c>
      <c r="H18" s="10">
        <f t="shared" si="3"/>
        <v>0</v>
      </c>
      <c r="I18" s="84">
        <f t="shared" si="1"/>
        <v>0</v>
      </c>
    </row>
    <row r="19" spans="1:12" hidden="1" x14ac:dyDescent="0.2">
      <c r="A19" s="11" t="s">
        <v>11</v>
      </c>
      <c r="B19" s="30" t="s">
        <v>12</v>
      </c>
      <c r="C19" s="9">
        <f t="shared" ref="C19:H19" si="4">SUM(C20:C22)</f>
        <v>0</v>
      </c>
      <c r="D19" s="9">
        <f t="shared" si="4"/>
        <v>0</v>
      </c>
      <c r="E19" s="9">
        <f t="shared" si="4"/>
        <v>0</v>
      </c>
      <c r="F19" s="9">
        <f t="shared" si="4"/>
        <v>0</v>
      </c>
      <c r="G19" s="9">
        <f t="shared" si="4"/>
        <v>0</v>
      </c>
      <c r="H19" s="10">
        <f t="shared" si="4"/>
        <v>0</v>
      </c>
      <c r="I19" s="84">
        <f t="shared" si="1"/>
        <v>0</v>
      </c>
      <c r="L19" s="84">
        <f>E44</f>
        <v>9198.7000000000007</v>
      </c>
    </row>
    <row r="20" spans="1:12" hidden="1" x14ac:dyDescent="0.2">
      <c r="A20" s="12" t="s">
        <v>13</v>
      </c>
      <c r="B20" s="31" t="s">
        <v>14</v>
      </c>
      <c r="C20" s="69">
        <f t="shared" ref="C20:D22" si="5">SUM(C105,C188,C240,C289,C369,C448,C497,C545,C594,C673,C752,C801,C849,C898)</f>
        <v>0</v>
      </c>
      <c r="D20" s="69">
        <f t="shared" si="5"/>
        <v>0</v>
      </c>
      <c r="E20" s="69">
        <f>SUM(C20,D20)</f>
        <v>0</v>
      </c>
      <c r="F20" s="69">
        <f t="shared" ref="F20:H22" si="6">SUM(F105,F188,F240,F289,F369,F448,F497,F545,F594,F673,F752,F801,F849,F898)</f>
        <v>0</v>
      </c>
      <c r="G20" s="69">
        <f t="shared" si="6"/>
        <v>0</v>
      </c>
      <c r="H20" s="108">
        <f t="shared" si="6"/>
        <v>0</v>
      </c>
      <c r="I20" s="84">
        <f t="shared" si="1"/>
        <v>0</v>
      </c>
      <c r="L20" s="84">
        <f>L19-'[1]Anexa 1.3 2019 rect iul'!$E$38</f>
        <v>-96540.7</v>
      </c>
    </row>
    <row r="21" spans="1:12" hidden="1" x14ac:dyDescent="0.2">
      <c r="A21" s="12" t="s">
        <v>15</v>
      </c>
      <c r="B21" s="32" t="s">
        <v>16</v>
      </c>
      <c r="C21" s="69">
        <f t="shared" si="5"/>
        <v>0</v>
      </c>
      <c r="D21" s="69">
        <f t="shared" si="5"/>
        <v>0</v>
      </c>
      <c r="E21" s="69">
        <f>SUM(C21,D21)</f>
        <v>0</v>
      </c>
      <c r="F21" s="69">
        <f t="shared" si="6"/>
        <v>0</v>
      </c>
      <c r="G21" s="69">
        <f t="shared" si="6"/>
        <v>0</v>
      </c>
      <c r="H21" s="108">
        <f t="shared" si="6"/>
        <v>0</v>
      </c>
      <c r="I21" s="84">
        <f t="shared" si="1"/>
        <v>0</v>
      </c>
    </row>
    <row r="22" spans="1:12" hidden="1" x14ac:dyDescent="0.2">
      <c r="A22" s="12" t="s">
        <v>17</v>
      </c>
      <c r="B22" s="32" t="s">
        <v>18</v>
      </c>
      <c r="C22" s="69">
        <f t="shared" si="5"/>
        <v>0</v>
      </c>
      <c r="D22" s="69">
        <f t="shared" si="5"/>
        <v>0</v>
      </c>
      <c r="E22" s="69">
        <f>SUM(C22,D22)</f>
        <v>0</v>
      </c>
      <c r="F22" s="69">
        <f t="shared" si="6"/>
        <v>0</v>
      </c>
      <c r="G22" s="69">
        <f t="shared" si="6"/>
        <v>0</v>
      </c>
      <c r="H22" s="108">
        <f t="shared" si="6"/>
        <v>0</v>
      </c>
      <c r="I22" s="84">
        <f t="shared" si="1"/>
        <v>0</v>
      </c>
    </row>
    <row r="23" spans="1:12" hidden="1" x14ac:dyDescent="0.2">
      <c r="A23" s="11" t="s">
        <v>19</v>
      </c>
      <c r="B23" s="33" t="s">
        <v>20</v>
      </c>
      <c r="C23" s="9">
        <f t="shared" ref="C23:H23" si="7">SUM(C24:C26)</f>
        <v>0</v>
      </c>
      <c r="D23" s="9">
        <f t="shared" si="7"/>
        <v>0</v>
      </c>
      <c r="E23" s="9">
        <f t="shared" si="7"/>
        <v>0</v>
      </c>
      <c r="F23" s="9">
        <f t="shared" si="7"/>
        <v>0</v>
      </c>
      <c r="G23" s="9">
        <f t="shared" si="7"/>
        <v>0</v>
      </c>
      <c r="H23" s="10">
        <f t="shared" si="7"/>
        <v>0</v>
      </c>
      <c r="I23" s="84">
        <f t="shared" si="1"/>
        <v>0</v>
      </c>
    </row>
    <row r="24" spans="1:12" hidden="1" x14ac:dyDescent="0.2">
      <c r="A24" s="12" t="s">
        <v>13</v>
      </c>
      <c r="B24" s="32" t="s">
        <v>21</v>
      </c>
      <c r="C24" s="69">
        <f>SUM(C109,C192,C244,C293,C373,C452,C501,C549,C598,C677,C756,C805,C853,C902)</f>
        <v>0</v>
      </c>
      <c r="D24" s="69">
        <f>SUM(D109,D192,D244,D293,D373,D452,D501,D549,D598,D677,D756,D805,D853,D902)</f>
        <v>0</v>
      </c>
      <c r="E24" s="69">
        <f>SUM(C24,D24)</f>
        <v>0</v>
      </c>
      <c r="F24" s="69">
        <f t="shared" ref="F24:H26" si="8">SUM(F109,F192,F244,F293,F373,F452,F501,F549,F598,F677,F756,F805,F853,F902)</f>
        <v>0</v>
      </c>
      <c r="G24" s="69">
        <f t="shared" si="8"/>
        <v>0</v>
      </c>
      <c r="H24" s="108">
        <f t="shared" si="8"/>
        <v>0</v>
      </c>
      <c r="I24" s="84">
        <f t="shared" si="1"/>
        <v>0</v>
      </c>
    </row>
    <row r="25" spans="1:12" hidden="1" x14ac:dyDescent="0.2">
      <c r="A25" s="12" t="s">
        <v>15</v>
      </c>
      <c r="B25" s="32" t="s">
        <v>22</v>
      </c>
      <c r="C25" s="69">
        <f>SUM(C110,C193,C245,C294,C374,C453,C502,C550,C599,C678,C757,C806,C854,C903)</f>
        <v>0</v>
      </c>
      <c r="D25" s="69">
        <f>SUM(D110,D193,D245,D294,D374,D453,D502,D550,D599,D678,D757,D806,D854,D903)</f>
        <v>0</v>
      </c>
      <c r="E25" s="69">
        <f>SUM(C25,D25)</f>
        <v>0</v>
      </c>
      <c r="F25" s="69">
        <f t="shared" si="8"/>
        <v>0</v>
      </c>
      <c r="G25" s="69">
        <f t="shared" si="8"/>
        <v>0</v>
      </c>
      <c r="H25" s="108">
        <f t="shared" si="8"/>
        <v>0</v>
      </c>
      <c r="I25" s="84">
        <f t="shared" si="1"/>
        <v>0</v>
      </c>
    </row>
    <row r="26" spans="1:12" s="1" customFormat="1" hidden="1" x14ac:dyDescent="0.2">
      <c r="A26" s="12" t="s">
        <v>17</v>
      </c>
      <c r="B26" s="32" t="s">
        <v>23</v>
      </c>
      <c r="C26" s="6">
        <v>0</v>
      </c>
      <c r="D26" s="6">
        <f>SUM(D111,D194,D246,D295,D375,D454,D503,D551,D600,D679,D758,D807,D855,D904)</f>
        <v>0</v>
      </c>
      <c r="E26" s="6">
        <f>SUM(C26,D26)</f>
        <v>0</v>
      </c>
      <c r="F26" s="6">
        <f t="shared" si="8"/>
        <v>0</v>
      </c>
      <c r="G26" s="6">
        <f t="shared" si="8"/>
        <v>0</v>
      </c>
      <c r="H26" s="7">
        <f t="shared" si="8"/>
        <v>0</v>
      </c>
      <c r="I26" s="2">
        <f t="shared" si="1"/>
        <v>0</v>
      </c>
    </row>
    <row r="27" spans="1:12" s="1" customFormat="1" hidden="1" x14ac:dyDescent="0.2">
      <c r="A27" s="11" t="s">
        <v>24</v>
      </c>
      <c r="B27" s="33" t="s">
        <v>25</v>
      </c>
      <c r="C27" s="9">
        <v>0</v>
      </c>
      <c r="D27" s="9">
        <f>SUM(D28:D30)</f>
        <v>0</v>
      </c>
      <c r="E27" s="9">
        <f>SUM(E28:E30)</f>
        <v>0</v>
      </c>
      <c r="F27" s="9">
        <f>SUM(F28:F30)</f>
        <v>0</v>
      </c>
      <c r="G27" s="9">
        <f>SUM(G28:G30)</f>
        <v>0</v>
      </c>
      <c r="H27" s="10">
        <f>SUM(H28:H30)</f>
        <v>0</v>
      </c>
      <c r="I27" s="2">
        <f t="shared" si="1"/>
        <v>0</v>
      </c>
    </row>
    <row r="28" spans="1:12" s="1" customFormat="1" hidden="1" x14ac:dyDescent="0.2">
      <c r="A28" s="12" t="s">
        <v>13</v>
      </c>
      <c r="B28" s="32" t="s">
        <v>26</v>
      </c>
      <c r="C28" s="6">
        <v>0</v>
      </c>
      <c r="D28" s="6">
        <f>SUM(D113,D196,D248,D297,D377,D456,D505,D553,D602,D681,D760,D809,D857,D906)</f>
        <v>0</v>
      </c>
      <c r="E28" s="6">
        <f>SUM(C28,D28)</f>
        <v>0</v>
      </c>
      <c r="F28" s="6">
        <f t="shared" ref="F28:H30" si="9">SUM(F113,F196,F248,F297,F377,F456,F505,F553,F602,F681,F760,F809,F857,F906)</f>
        <v>0</v>
      </c>
      <c r="G28" s="6">
        <f t="shared" si="9"/>
        <v>0</v>
      </c>
      <c r="H28" s="7">
        <f t="shared" si="9"/>
        <v>0</v>
      </c>
      <c r="I28" s="2">
        <f t="shared" si="1"/>
        <v>0</v>
      </c>
    </row>
    <row r="29" spans="1:12" s="1" customFormat="1" hidden="1" x14ac:dyDescent="0.2">
      <c r="A29" s="12" t="s">
        <v>15</v>
      </c>
      <c r="B29" s="32" t="s">
        <v>27</v>
      </c>
      <c r="C29" s="6">
        <v>0</v>
      </c>
      <c r="D29" s="6">
        <f>SUM(D114,D197,D249,D298,D378,D457,D506,D554,D603,D682,D761,D810,D858,D907)</f>
        <v>0</v>
      </c>
      <c r="E29" s="6">
        <f>SUM(C29,D29)</f>
        <v>0</v>
      </c>
      <c r="F29" s="6">
        <f t="shared" si="9"/>
        <v>0</v>
      </c>
      <c r="G29" s="6">
        <f t="shared" si="9"/>
        <v>0</v>
      </c>
      <c r="H29" s="7">
        <f t="shared" si="9"/>
        <v>0</v>
      </c>
      <c r="I29" s="2">
        <f t="shared" si="1"/>
        <v>0</v>
      </c>
    </row>
    <row r="30" spans="1:12" s="1" customFormat="1" hidden="1" x14ac:dyDescent="0.2">
      <c r="A30" s="12" t="s">
        <v>17</v>
      </c>
      <c r="B30" s="32" t="s">
        <v>28</v>
      </c>
      <c r="C30" s="6">
        <v>0</v>
      </c>
      <c r="D30" s="6">
        <f>SUM(D115,D198,D250,D299,D379,D458,D507,D555,D604,D683,D762,D811,D859,D908)</f>
        <v>0</v>
      </c>
      <c r="E30" s="6">
        <f>SUM(C30,D30)</f>
        <v>0</v>
      </c>
      <c r="F30" s="6">
        <f t="shared" si="9"/>
        <v>0</v>
      </c>
      <c r="G30" s="6">
        <f t="shared" si="9"/>
        <v>0</v>
      </c>
      <c r="H30" s="7">
        <f t="shared" si="9"/>
        <v>0</v>
      </c>
      <c r="I30" s="2">
        <f t="shared" si="1"/>
        <v>0</v>
      </c>
    </row>
    <row r="31" spans="1:12" s="1" customFormat="1" hidden="1" x14ac:dyDescent="0.2">
      <c r="A31" s="55"/>
      <c r="B31" s="66"/>
      <c r="C31" s="6"/>
      <c r="D31" s="6"/>
      <c r="E31" s="6"/>
      <c r="F31" s="6"/>
      <c r="G31" s="6"/>
      <c r="H31" s="7"/>
      <c r="I31" s="2">
        <f t="shared" si="1"/>
        <v>0</v>
      </c>
    </row>
    <row r="32" spans="1:12" s="107" customFormat="1" x14ac:dyDescent="0.2">
      <c r="A32" s="109" t="s">
        <v>56</v>
      </c>
      <c r="B32" s="110"/>
      <c r="C32" s="111">
        <f t="shared" ref="C32:H32" si="10">SUM(C33,C40,C63,C37)</f>
        <v>11634.2</v>
      </c>
      <c r="D32" s="111">
        <f t="shared" si="10"/>
        <v>0</v>
      </c>
      <c r="E32" s="111">
        <f t="shared" si="10"/>
        <v>11634.2</v>
      </c>
      <c r="F32" s="111">
        <f t="shared" si="10"/>
        <v>4728</v>
      </c>
      <c r="G32" s="111">
        <f t="shared" si="10"/>
        <v>4728</v>
      </c>
      <c r="H32" s="112">
        <f t="shared" si="10"/>
        <v>4728</v>
      </c>
      <c r="I32" s="102">
        <f t="shared" si="1"/>
        <v>25818.2</v>
      </c>
      <c r="K32" s="102"/>
    </row>
    <row r="33" spans="1:10" x14ac:dyDescent="0.2">
      <c r="A33" s="16" t="s">
        <v>30</v>
      </c>
      <c r="B33" s="35">
        <v>20</v>
      </c>
      <c r="C33" s="9">
        <f t="shared" ref="C33:H33" si="11">SUM(C34:C35)</f>
        <v>589</v>
      </c>
      <c r="D33" s="9">
        <f t="shared" si="11"/>
        <v>0</v>
      </c>
      <c r="E33" s="9">
        <f t="shared" si="11"/>
        <v>589</v>
      </c>
      <c r="F33" s="9">
        <f t="shared" si="11"/>
        <v>589</v>
      </c>
      <c r="G33" s="9">
        <f t="shared" si="11"/>
        <v>589</v>
      </c>
      <c r="H33" s="10">
        <f t="shared" si="11"/>
        <v>589</v>
      </c>
      <c r="I33" s="84">
        <f t="shared" si="1"/>
        <v>2356</v>
      </c>
    </row>
    <row r="34" spans="1:10" hidden="1" x14ac:dyDescent="0.2">
      <c r="A34" s="12" t="s">
        <v>112</v>
      </c>
      <c r="B34" s="36" t="s">
        <v>109</v>
      </c>
      <c r="C34" s="69">
        <f t="shared" ref="C34:H34" si="12">SUM(C150)</f>
        <v>0</v>
      </c>
      <c r="D34" s="69">
        <f t="shared" si="12"/>
        <v>0</v>
      </c>
      <c r="E34" s="69">
        <f t="shared" si="12"/>
        <v>0</v>
      </c>
      <c r="F34" s="69">
        <f t="shared" si="12"/>
        <v>0</v>
      </c>
      <c r="G34" s="69">
        <f t="shared" si="12"/>
        <v>0</v>
      </c>
      <c r="H34" s="108">
        <f t="shared" si="12"/>
        <v>0</v>
      </c>
      <c r="I34" s="84">
        <f t="shared" si="1"/>
        <v>0</v>
      </c>
    </row>
    <row r="35" spans="1:10" x14ac:dyDescent="0.2">
      <c r="A35" s="12" t="s">
        <v>138</v>
      </c>
      <c r="B35" s="36" t="s">
        <v>32</v>
      </c>
      <c r="C35" s="69">
        <f>SUM(C71,C151,C335,C414,C639,C718)</f>
        <v>589</v>
      </c>
      <c r="D35" s="69">
        <f>SUM(D71,D151,D335,D414,D639,D718)</f>
        <v>0</v>
      </c>
      <c r="E35" s="69">
        <f>C35+D35</f>
        <v>589</v>
      </c>
      <c r="F35" s="69">
        <f>SUM(F71,F151,F335,F414,F639,F718)</f>
        <v>589</v>
      </c>
      <c r="G35" s="69">
        <f>SUM(G71,G151,G335,G414,G639,G718)</f>
        <v>589</v>
      </c>
      <c r="H35" s="108">
        <f>SUM(H71,H151,H335,H414,H639,H718)</f>
        <v>589</v>
      </c>
      <c r="I35" s="84">
        <f t="shared" si="1"/>
        <v>2356</v>
      </c>
    </row>
    <row r="36" spans="1:10" s="1" customFormat="1" hidden="1" x14ac:dyDescent="0.2">
      <c r="A36" s="12"/>
      <c r="B36" s="31"/>
      <c r="C36" s="6"/>
      <c r="D36" s="6"/>
      <c r="E36" s="6"/>
      <c r="F36" s="6"/>
      <c r="G36" s="6"/>
      <c r="H36" s="7"/>
      <c r="I36" s="2">
        <f t="shared" si="1"/>
        <v>0</v>
      </c>
    </row>
    <row r="37" spans="1:10" hidden="1" x14ac:dyDescent="0.2">
      <c r="A37" s="16" t="s">
        <v>122</v>
      </c>
      <c r="B37" s="35">
        <v>55</v>
      </c>
      <c r="C37" s="9">
        <f t="shared" ref="C37:H37" si="13">SUM(C38:C38)</f>
        <v>0</v>
      </c>
      <c r="D37" s="9">
        <f t="shared" si="13"/>
        <v>0</v>
      </c>
      <c r="E37" s="9">
        <f t="shared" si="13"/>
        <v>0</v>
      </c>
      <c r="F37" s="9">
        <f t="shared" si="13"/>
        <v>0</v>
      </c>
      <c r="G37" s="9">
        <f t="shared" si="13"/>
        <v>0</v>
      </c>
      <c r="H37" s="10">
        <f t="shared" si="13"/>
        <v>0</v>
      </c>
      <c r="I37" s="84">
        <f t="shared" si="1"/>
        <v>0</v>
      </c>
    </row>
    <row r="38" spans="1:10" hidden="1" x14ac:dyDescent="0.2">
      <c r="A38" s="12" t="s">
        <v>123</v>
      </c>
      <c r="B38" s="36" t="s">
        <v>124</v>
      </c>
      <c r="C38" s="69">
        <f>C154</f>
        <v>0</v>
      </c>
      <c r="D38" s="69">
        <f>D154</f>
        <v>0</v>
      </c>
      <c r="E38" s="69">
        <f>E154</f>
        <v>0</v>
      </c>
      <c r="F38" s="69"/>
      <c r="G38" s="69"/>
      <c r="H38" s="108"/>
      <c r="I38" s="84">
        <f t="shared" si="1"/>
        <v>0</v>
      </c>
    </row>
    <row r="39" spans="1:10" s="1" customFormat="1" hidden="1" x14ac:dyDescent="0.2">
      <c r="A39" s="12"/>
      <c r="B39" s="31"/>
      <c r="C39" s="6"/>
      <c r="D39" s="6"/>
      <c r="E39" s="6"/>
      <c r="F39" s="6"/>
      <c r="G39" s="6"/>
      <c r="H39" s="7"/>
      <c r="I39" s="2">
        <f t="shared" si="1"/>
        <v>0</v>
      </c>
    </row>
    <row r="40" spans="1:10" ht="25.5" x14ac:dyDescent="0.2">
      <c r="A40" s="16" t="s">
        <v>33</v>
      </c>
      <c r="B40" s="37">
        <v>58</v>
      </c>
      <c r="C40" s="9">
        <f t="shared" ref="C40:H40" si="14">SUM(C41,C48,C55)</f>
        <v>9213.7000000000007</v>
      </c>
      <c r="D40" s="9">
        <f t="shared" si="14"/>
        <v>0</v>
      </c>
      <c r="E40" s="9">
        <f t="shared" si="14"/>
        <v>9213.7000000000007</v>
      </c>
      <c r="F40" s="9">
        <f t="shared" si="14"/>
        <v>0</v>
      </c>
      <c r="G40" s="9">
        <f t="shared" si="14"/>
        <v>0</v>
      </c>
      <c r="H40" s="10">
        <f t="shared" si="14"/>
        <v>0</v>
      </c>
      <c r="I40" s="84">
        <f t="shared" si="1"/>
        <v>9213.7000000000007</v>
      </c>
    </row>
    <row r="41" spans="1:10" x14ac:dyDescent="0.2">
      <c r="A41" s="16" t="s">
        <v>34</v>
      </c>
      <c r="B41" s="38" t="s">
        <v>35</v>
      </c>
      <c r="C41" s="9">
        <f t="shared" ref="C41:H41" si="15">SUM(C45,C46,C47)</f>
        <v>9213.7000000000007</v>
      </c>
      <c r="D41" s="9">
        <f t="shared" si="15"/>
        <v>0</v>
      </c>
      <c r="E41" s="9">
        <f t="shared" si="15"/>
        <v>9213.7000000000007</v>
      </c>
      <c r="F41" s="9">
        <f t="shared" si="15"/>
        <v>0</v>
      </c>
      <c r="G41" s="9">
        <f t="shared" si="15"/>
        <v>0</v>
      </c>
      <c r="H41" s="10">
        <f t="shared" si="15"/>
        <v>0</v>
      </c>
      <c r="I41" s="84">
        <f t="shared" si="1"/>
        <v>9213.7000000000007</v>
      </c>
    </row>
    <row r="42" spans="1:10" s="1" customFormat="1" hidden="1" x14ac:dyDescent="0.2">
      <c r="A42" s="17" t="s">
        <v>1</v>
      </c>
      <c r="B42" s="39"/>
      <c r="C42" s="9"/>
      <c r="D42" s="9"/>
      <c r="E42" s="9"/>
      <c r="F42" s="9"/>
      <c r="G42" s="9"/>
      <c r="H42" s="10"/>
      <c r="I42" s="2">
        <f t="shared" si="1"/>
        <v>0</v>
      </c>
    </row>
    <row r="43" spans="1:10" x14ac:dyDescent="0.2">
      <c r="A43" s="17" t="s">
        <v>36</v>
      </c>
      <c r="B43" s="39"/>
      <c r="C43" s="9">
        <f t="shared" ref="C43:H43" si="16">C45+C46+C47-C44</f>
        <v>15</v>
      </c>
      <c r="D43" s="9">
        <f t="shared" si="16"/>
        <v>0</v>
      </c>
      <c r="E43" s="9">
        <f t="shared" si="16"/>
        <v>15</v>
      </c>
      <c r="F43" s="9">
        <f t="shared" si="16"/>
        <v>0</v>
      </c>
      <c r="G43" s="9">
        <f t="shared" si="16"/>
        <v>0</v>
      </c>
      <c r="H43" s="10">
        <f t="shared" si="16"/>
        <v>0</v>
      </c>
      <c r="I43" s="84">
        <f t="shared" si="1"/>
        <v>15</v>
      </c>
    </row>
    <row r="44" spans="1:10" x14ac:dyDescent="0.2">
      <c r="A44" s="17" t="s">
        <v>37</v>
      </c>
      <c r="B44" s="39"/>
      <c r="C44" s="9">
        <f t="shared" ref="C44:H44" si="17">SUM(C77,C160,C341,C420,C645,C724)</f>
        <v>9198.7000000000007</v>
      </c>
      <c r="D44" s="9">
        <f t="shared" si="17"/>
        <v>0</v>
      </c>
      <c r="E44" s="9">
        <f t="shared" si="17"/>
        <v>9198.7000000000007</v>
      </c>
      <c r="F44" s="9">
        <f t="shared" si="17"/>
        <v>0</v>
      </c>
      <c r="G44" s="9">
        <f t="shared" si="17"/>
        <v>0</v>
      </c>
      <c r="H44" s="10">
        <f t="shared" si="17"/>
        <v>0</v>
      </c>
      <c r="I44" s="84">
        <f t="shared" si="1"/>
        <v>9198.7000000000007</v>
      </c>
      <c r="J44" s="84">
        <f>E44</f>
        <v>9198.7000000000007</v>
      </c>
    </row>
    <row r="45" spans="1:10" hidden="1" x14ac:dyDescent="0.2">
      <c r="A45" s="5" t="s">
        <v>38</v>
      </c>
      <c r="B45" s="40" t="s">
        <v>39</v>
      </c>
      <c r="C45" s="69">
        <f t="shared" ref="C45:D47" si="18">SUM(C78,C161,C342,C421,C646,C725)</f>
        <v>0</v>
      </c>
      <c r="D45" s="69">
        <f t="shared" si="18"/>
        <v>0</v>
      </c>
      <c r="E45" s="69">
        <f>C45+D45</f>
        <v>0</v>
      </c>
      <c r="F45" s="69">
        <f t="shared" ref="F45:H47" si="19">SUM(F78,F161,F342,F421,F646,F725)</f>
        <v>0</v>
      </c>
      <c r="G45" s="69">
        <f t="shared" si="19"/>
        <v>0</v>
      </c>
      <c r="H45" s="108">
        <f t="shared" si="19"/>
        <v>0</v>
      </c>
      <c r="I45" s="84">
        <f t="shared" si="1"/>
        <v>0</v>
      </c>
    </row>
    <row r="46" spans="1:10" hidden="1" x14ac:dyDescent="0.2">
      <c r="A46" s="5" t="s">
        <v>40</v>
      </c>
      <c r="B46" s="40" t="s">
        <v>41</v>
      </c>
      <c r="C46" s="69">
        <f t="shared" si="18"/>
        <v>0</v>
      </c>
      <c r="D46" s="69">
        <f t="shared" si="18"/>
        <v>0</v>
      </c>
      <c r="E46" s="69">
        <f>C46+D46</f>
        <v>0</v>
      </c>
      <c r="F46" s="69">
        <f t="shared" si="19"/>
        <v>0</v>
      </c>
      <c r="G46" s="69">
        <f t="shared" si="19"/>
        <v>0</v>
      </c>
      <c r="H46" s="108">
        <f t="shared" si="19"/>
        <v>0</v>
      </c>
      <c r="I46" s="84">
        <f t="shared" si="1"/>
        <v>0</v>
      </c>
    </row>
    <row r="47" spans="1:10" x14ac:dyDescent="0.2">
      <c r="A47" s="5" t="s">
        <v>42</v>
      </c>
      <c r="B47" s="41" t="s">
        <v>43</v>
      </c>
      <c r="C47" s="69">
        <f t="shared" si="18"/>
        <v>9213.7000000000007</v>
      </c>
      <c r="D47" s="69">
        <f t="shared" si="18"/>
        <v>0</v>
      </c>
      <c r="E47" s="69">
        <f>C47+D47</f>
        <v>9213.7000000000007</v>
      </c>
      <c r="F47" s="69">
        <f t="shared" si="19"/>
        <v>0</v>
      </c>
      <c r="G47" s="69">
        <f t="shared" si="19"/>
        <v>0</v>
      </c>
      <c r="H47" s="108">
        <f t="shared" si="19"/>
        <v>0</v>
      </c>
      <c r="I47" s="84">
        <f t="shared" si="1"/>
        <v>9213.7000000000007</v>
      </c>
    </row>
    <row r="48" spans="1:10" hidden="1" x14ac:dyDescent="0.2">
      <c r="A48" s="16" t="s">
        <v>44</v>
      </c>
      <c r="B48" s="42" t="s">
        <v>45</v>
      </c>
      <c r="C48" s="9">
        <f t="shared" ref="C48:H48" si="20">SUM(C52,C53,C54)</f>
        <v>0</v>
      </c>
      <c r="D48" s="9">
        <f t="shared" si="20"/>
        <v>0</v>
      </c>
      <c r="E48" s="9">
        <f t="shared" si="20"/>
        <v>0</v>
      </c>
      <c r="F48" s="9">
        <f t="shared" si="20"/>
        <v>0</v>
      </c>
      <c r="G48" s="9">
        <f t="shared" si="20"/>
        <v>0</v>
      </c>
      <c r="H48" s="10">
        <f t="shared" si="20"/>
        <v>0</v>
      </c>
      <c r="I48" s="84">
        <f t="shared" si="1"/>
        <v>0</v>
      </c>
    </row>
    <row r="49" spans="1:9" s="1" customFormat="1" hidden="1" x14ac:dyDescent="0.2">
      <c r="A49" s="56" t="s">
        <v>1</v>
      </c>
      <c r="B49" s="42"/>
      <c r="C49" s="9"/>
      <c r="D49" s="9"/>
      <c r="E49" s="9"/>
      <c r="F49" s="9"/>
      <c r="G49" s="9"/>
      <c r="H49" s="10"/>
      <c r="I49" s="2">
        <f t="shared" si="1"/>
        <v>0</v>
      </c>
    </row>
    <row r="50" spans="1:9" hidden="1" x14ac:dyDescent="0.2">
      <c r="A50" s="17" t="s">
        <v>36</v>
      </c>
      <c r="B50" s="39"/>
      <c r="C50" s="9">
        <f t="shared" ref="C50:H50" si="21">C52+C53+C54-C51</f>
        <v>0</v>
      </c>
      <c r="D50" s="9">
        <f t="shared" si="21"/>
        <v>0</v>
      </c>
      <c r="E50" s="9">
        <f t="shared" si="21"/>
        <v>0</v>
      </c>
      <c r="F50" s="9">
        <f t="shared" si="21"/>
        <v>0</v>
      </c>
      <c r="G50" s="9">
        <f t="shared" si="21"/>
        <v>0</v>
      </c>
      <c r="H50" s="10">
        <f t="shared" si="21"/>
        <v>0</v>
      </c>
      <c r="I50" s="84">
        <f t="shared" si="1"/>
        <v>0</v>
      </c>
    </row>
    <row r="51" spans="1:9" s="1" customFormat="1" hidden="1" x14ac:dyDescent="0.2">
      <c r="A51" s="17" t="s">
        <v>37</v>
      </c>
      <c r="B51" s="39"/>
      <c r="C51" s="9">
        <v>0</v>
      </c>
      <c r="D51" s="9">
        <f>SUM(D84,D167,D348,D427,D652,D731)</f>
        <v>0</v>
      </c>
      <c r="E51" s="9">
        <f>SUM(E84,E167,E348,E427,E652,E731)</f>
        <v>0</v>
      </c>
      <c r="F51" s="9">
        <f>SUM(F84,F167,F348,F427,F652,F731)</f>
        <v>0</v>
      </c>
      <c r="G51" s="9">
        <f>SUM(G84,G167,G348,G427,G652,G731)</f>
        <v>0</v>
      </c>
      <c r="H51" s="10">
        <f>SUM(H84,H167,H348,H427,H652,H731)</f>
        <v>0</v>
      </c>
      <c r="I51" s="2">
        <f t="shared" si="1"/>
        <v>0</v>
      </c>
    </row>
    <row r="52" spans="1:9" hidden="1" x14ac:dyDescent="0.2">
      <c r="A52" s="5" t="s">
        <v>38</v>
      </c>
      <c r="B52" s="41" t="s">
        <v>46</v>
      </c>
      <c r="C52" s="69">
        <f>SUM(C85,C168,C349,C428,C653,C732)</f>
        <v>0</v>
      </c>
      <c r="D52" s="69">
        <f>SUM(D85,D168,D349,D428,D653,D732)</f>
        <v>0</v>
      </c>
      <c r="E52" s="69">
        <f>C52+D52</f>
        <v>0</v>
      </c>
      <c r="F52" s="69">
        <f t="shared" ref="F52:H54" si="22">SUM(F85,F168,F349,F428,F653,F732)</f>
        <v>0</v>
      </c>
      <c r="G52" s="69">
        <f t="shared" si="22"/>
        <v>0</v>
      </c>
      <c r="H52" s="108">
        <f t="shared" si="22"/>
        <v>0</v>
      </c>
      <c r="I52" s="84">
        <f t="shared" si="1"/>
        <v>0</v>
      </c>
    </row>
    <row r="53" spans="1:9" hidden="1" x14ac:dyDescent="0.2">
      <c r="A53" s="5" t="s">
        <v>40</v>
      </c>
      <c r="B53" s="41" t="s">
        <v>47</v>
      </c>
      <c r="C53" s="69">
        <f>SUM(C86,C169,C350,C429,C654,C733)</f>
        <v>0</v>
      </c>
      <c r="D53" s="69">
        <f>SUM(D86,D169,D350,D429,D654,D733)</f>
        <v>0</v>
      </c>
      <c r="E53" s="69">
        <f>C53+D53</f>
        <v>0</v>
      </c>
      <c r="F53" s="69">
        <f t="shared" si="22"/>
        <v>0</v>
      </c>
      <c r="G53" s="69">
        <f t="shared" si="22"/>
        <v>0</v>
      </c>
      <c r="H53" s="108">
        <f t="shared" si="22"/>
        <v>0</v>
      </c>
      <c r="I53" s="84">
        <f t="shared" si="1"/>
        <v>0</v>
      </c>
    </row>
    <row r="54" spans="1:9" s="1" customFormat="1" hidden="1" x14ac:dyDescent="0.2">
      <c r="A54" s="5" t="s">
        <v>42</v>
      </c>
      <c r="B54" s="41" t="s">
        <v>48</v>
      </c>
      <c r="C54" s="6">
        <v>0</v>
      </c>
      <c r="D54" s="6">
        <f>SUM(D87,D170,D351,D430,D655,D734)</f>
        <v>0</v>
      </c>
      <c r="E54" s="6">
        <f>C54+D54</f>
        <v>0</v>
      </c>
      <c r="F54" s="6">
        <f t="shared" si="22"/>
        <v>0</v>
      </c>
      <c r="G54" s="6">
        <f t="shared" si="22"/>
        <v>0</v>
      </c>
      <c r="H54" s="7">
        <f t="shared" si="22"/>
        <v>0</v>
      </c>
      <c r="I54" s="2">
        <f t="shared" si="1"/>
        <v>0</v>
      </c>
    </row>
    <row r="55" spans="1:9" hidden="1" x14ac:dyDescent="0.2">
      <c r="A55" s="16" t="s">
        <v>49</v>
      </c>
      <c r="B55" s="43" t="s">
        <v>50</v>
      </c>
      <c r="C55" s="9">
        <f t="shared" ref="C55:H55" si="23">SUM(C59,C60,C61)</f>
        <v>0</v>
      </c>
      <c r="D55" s="9">
        <f t="shared" si="23"/>
        <v>0</v>
      </c>
      <c r="E55" s="9">
        <f t="shared" si="23"/>
        <v>0</v>
      </c>
      <c r="F55" s="9">
        <f t="shared" si="23"/>
        <v>0</v>
      </c>
      <c r="G55" s="9">
        <f t="shared" si="23"/>
        <v>0</v>
      </c>
      <c r="H55" s="10">
        <f t="shared" si="23"/>
        <v>0</v>
      </c>
      <c r="I55" s="84">
        <f t="shared" si="1"/>
        <v>0</v>
      </c>
    </row>
    <row r="56" spans="1:9" s="1" customFormat="1" hidden="1" x14ac:dyDescent="0.2">
      <c r="A56" s="56" t="s">
        <v>1</v>
      </c>
      <c r="B56" s="43"/>
      <c r="C56" s="9"/>
      <c r="D56" s="9"/>
      <c r="E56" s="9"/>
      <c r="F56" s="9"/>
      <c r="G56" s="9"/>
      <c r="H56" s="10"/>
      <c r="I56" s="2">
        <f t="shared" si="1"/>
        <v>0</v>
      </c>
    </row>
    <row r="57" spans="1:9" hidden="1" x14ac:dyDescent="0.2">
      <c r="A57" s="17" t="s">
        <v>36</v>
      </c>
      <c r="B57" s="39"/>
      <c r="C57" s="9">
        <f t="shared" ref="C57:H57" si="24">C59+C60+C61-C58</f>
        <v>0</v>
      </c>
      <c r="D57" s="9">
        <f t="shared" si="24"/>
        <v>0</v>
      </c>
      <c r="E57" s="9">
        <f t="shared" si="24"/>
        <v>0</v>
      </c>
      <c r="F57" s="9">
        <f t="shared" si="24"/>
        <v>0</v>
      </c>
      <c r="G57" s="9">
        <f t="shared" si="24"/>
        <v>0</v>
      </c>
      <c r="H57" s="10">
        <f t="shared" si="24"/>
        <v>0</v>
      </c>
      <c r="I57" s="84">
        <f t="shared" si="1"/>
        <v>0</v>
      </c>
    </row>
    <row r="58" spans="1:9" s="1" customFormat="1" hidden="1" x14ac:dyDescent="0.2">
      <c r="A58" s="17" t="s">
        <v>37</v>
      </c>
      <c r="B58" s="39"/>
      <c r="C58" s="9">
        <v>0</v>
      </c>
      <c r="D58" s="9">
        <f>SUM(D91,D174,D355,D434,D659,D738)</f>
        <v>0</v>
      </c>
      <c r="E58" s="9">
        <f>SUM(E91,E174,E355,E434,E659,E738)</f>
        <v>0</v>
      </c>
      <c r="F58" s="9">
        <f>SUM(F91,F174,F355,F434,F659,F738)</f>
        <v>0</v>
      </c>
      <c r="G58" s="9">
        <f>SUM(G91,G174,G355,G434,G659,G738)</f>
        <v>0</v>
      </c>
      <c r="H58" s="10">
        <f>SUM(H91,H174,H355,H434,H659,H738)</f>
        <v>0</v>
      </c>
      <c r="I58" s="2">
        <f t="shared" si="1"/>
        <v>0</v>
      </c>
    </row>
    <row r="59" spans="1:9" hidden="1" x14ac:dyDescent="0.2">
      <c r="A59" s="5" t="s">
        <v>38</v>
      </c>
      <c r="B59" s="41" t="s">
        <v>51</v>
      </c>
      <c r="C59" s="69">
        <f>SUM(C92,C175,C356,C435,C660,C739)</f>
        <v>0</v>
      </c>
      <c r="D59" s="69">
        <f>SUM(D92,D175,D356,D435,D660,D739)</f>
        <v>0</v>
      </c>
      <c r="E59" s="69">
        <f>C59+D59</f>
        <v>0</v>
      </c>
      <c r="F59" s="69">
        <f t="shared" ref="F59:H61" si="25">SUM(F92,F175,F356,F435,F660,F739)</f>
        <v>0</v>
      </c>
      <c r="G59" s="69">
        <f t="shared" si="25"/>
        <v>0</v>
      </c>
      <c r="H59" s="108">
        <f t="shared" si="25"/>
        <v>0</v>
      </c>
      <c r="I59" s="84">
        <f t="shared" si="1"/>
        <v>0</v>
      </c>
    </row>
    <row r="60" spans="1:9" hidden="1" x14ac:dyDescent="0.2">
      <c r="A60" s="5" t="s">
        <v>40</v>
      </c>
      <c r="B60" s="41" t="s">
        <v>52</v>
      </c>
      <c r="C60" s="69">
        <f>SUM(C93,C176,C357,C436,C661,C740)</f>
        <v>0</v>
      </c>
      <c r="D60" s="69">
        <f>SUM(D93,D176,D357,D436,D661,D740)</f>
        <v>0</v>
      </c>
      <c r="E60" s="69">
        <f>C60+D60</f>
        <v>0</v>
      </c>
      <c r="F60" s="69">
        <f t="shared" si="25"/>
        <v>0</v>
      </c>
      <c r="G60" s="69">
        <f t="shared" si="25"/>
        <v>0</v>
      </c>
      <c r="H60" s="108">
        <f t="shared" si="25"/>
        <v>0</v>
      </c>
      <c r="I60" s="84">
        <f t="shared" si="1"/>
        <v>0</v>
      </c>
    </row>
    <row r="61" spans="1:9" s="1" customFormat="1" hidden="1" x14ac:dyDescent="0.2">
      <c r="A61" s="5" t="s">
        <v>42</v>
      </c>
      <c r="B61" s="41" t="s">
        <v>53</v>
      </c>
      <c r="C61" s="6">
        <v>0</v>
      </c>
      <c r="D61" s="6">
        <f>SUM(D94,D177,D358,D437,D662,D741)</f>
        <v>0</v>
      </c>
      <c r="E61" s="6">
        <f>C61+D61</f>
        <v>0</v>
      </c>
      <c r="F61" s="6">
        <f t="shared" si="25"/>
        <v>0</v>
      </c>
      <c r="G61" s="6">
        <f t="shared" si="25"/>
        <v>0</v>
      </c>
      <c r="H61" s="7">
        <f t="shared" si="25"/>
        <v>0</v>
      </c>
      <c r="I61" s="2">
        <f t="shared" si="1"/>
        <v>0</v>
      </c>
    </row>
    <row r="62" spans="1:9" s="1" customFormat="1" hidden="1" x14ac:dyDescent="0.2">
      <c r="A62" s="57"/>
      <c r="B62" s="66"/>
      <c r="C62" s="6"/>
      <c r="D62" s="6"/>
      <c r="E62" s="6"/>
      <c r="F62" s="6"/>
      <c r="G62" s="6"/>
      <c r="H62" s="7"/>
      <c r="I62" s="2">
        <f t="shared" si="1"/>
        <v>0</v>
      </c>
    </row>
    <row r="63" spans="1:9" s="1" customFormat="1" x14ac:dyDescent="0.2">
      <c r="A63" s="11" t="s">
        <v>134</v>
      </c>
      <c r="B63" s="43" t="s">
        <v>133</v>
      </c>
      <c r="C63" s="9">
        <f>SUM(C96,C179,C360,C439,C664,C743)</f>
        <v>1831.5</v>
      </c>
      <c r="D63" s="9">
        <f>SUM(D96,D179,D360,D439,D664,D743)</f>
        <v>0</v>
      </c>
      <c r="E63" s="9">
        <f>C63+D63</f>
        <v>1831.5</v>
      </c>
      <c r="F63" s="9">
        <f>SUM(F96,F179,F360,F439,F664,F743)</f>
        <v>4139</v>
      </c>
      <c r="G63" s="9">
        <f>SUM(G96,G179,G360,G439,G664,G743)</f>
        <v>4139</v>
      </c>
      <c r="H63" s="10">
        <f>SUM(H96,H179,H360,H439,H664,H743)</f>
        <v>4139</v>
      </c>
      <c r="I63" s="2">
        <f t="shared" si="1"/>
        <v>14248.5</v>
      </c>
    </row>
    <row r="64" spans="1:9" s="1" customFormat="1" hidden="1" x14ac:dyDescent="0.2">
      <c r="A64" s="57"/>
      <c r="B64" s="66"/>
      <c r="C64" s="6"/>
      <c r="D64" s="6"/>
      <c r="E64" s="6"/>
      <c r="F64" s="6"/>
      <c r="G64" s="6"/>
      <c r="H64" s="7"/>
      <c r="I64" s="2">
        <f t="shared" si="1"/>
        <v>0</v>
      </c>
    </row>
    <row r="65" spans="1:9" s="1" customFormat="1" x14ac:dyDescent="0.2">
      <c r="A65" s="11" t="s">
        <v>54</v>
      </c>
      <c r="B65" s="43"/>
      <c r="C65" s="9">
        <f t="shared" ref="C65:H65" si="26">C14-C32</f>
        <v>1678.3999999999996</v>
      </c>
      <c r="D65" s="9">
        <f t="shared" si="26"/>
        <v>0</v>
      </c>
      <c r="E65" s="9">
        <f t="shared" si="26"/>
        <v>1678.3999999999996</v>
      </c>
      <c r="F65" s="9">
        <f t="shared" si="26"/>
        <v>0</v>
      </c>
      <c r="G65" s="9">
        <f t="shared" si="26"/>
        <v>0</v>
      </c>
      <c r="H65" s="10">
        <f t="shared" si="26"/>
        <v>0</v>
      </c>
      <c r="I65" s="2">
        <f t="shared" si="1"/>
        <v>1678.3999999999996</v>
      </c>
    </row>
    <row r="66" spans="1:9" s="1" customFormat="1" hidden="1" x14ac:dyDescent="0.2">
      <c r="A66" s="58"/>
      <c r="B66" s="65"/>
      <c r="C66" s="6"/>
      <c r="D66" s="6"/>
      <c r="E66" s="6"/>
      <c r="F66" s="6"/>
      <c r="G66" s="6"/>
      <c r="H66" s="7"/>
      <c r="I66" s="2">
        <f t="shared" si="1"/>
        <v>0</v>
      </c>
    </row>
    <row r="67" spans="1:9" s="1" customFormat="1" hidden="1" x14ac:dyDescent="0.2">
      <c r="A67" s="55" t="s">
        <v>1</v>
      </c>
      <c r="B67" s="66"/>
      <c r="C67" s="6"/>
      <c r="D67" s="6"/>
      <c r="E67" s="6"/>
      <c r="F67" s="6"/>
      <c r="G67" s="6"/>
      <c r="H67" s="7"/>
      <c r="I67" s="2">
        <f t="shared" si="1"/>
        <v>0</v>
      </c>
    </row>
    <row r="68" spans="1:9" s="3" customFormat="1" hidden="1" x14ac:dyDescent="0.2">
      <c r="A68" s="13" t="s">
        <v>57</v>
      </c>
      <c r="B68" s="34" t="s">
        <v>58</v>
      </c>
      <c r="C68" s="14">
        <v>0</v>
      </c>
      <c r="D68" s="14">
        <f>SUM(D98)</f>
        <v>0</v>
      </c>
      <c r="E68" s="14">
        <f>SUM(E98)</f>
        <v>0</v>
      </c>
      <c r="F68" s="14">
        <f>SUM(F98)</f>
        <v>0</v>
      </c>
      <c r="G68" s="14">
        <f>SUM(G98)</f>
        <v>0</v>
      </c>
      <c r="H68" s="15">
        <f>SUM(H98)</f>
        <v>0</v>
      </c>
      <c r="I68" s="4">
        <f t="shared" si="1"/>
        <v>0</v>
      </c>
    </row>
    <row r="69" spans="1:9" s="1" customFormat="1" hidden="1" x14ac:dyDescent="0.2">
      <c r="A69" s="18" t="s">
        <v>76</v>
      </c>
      <c r="B69" s="44"/>
      <c r="C69" s="19">
        <v>0</v>
      </c>
      <c r="D69" s="19">
        <f>SUM(D70,D73,D96)</f>
        <v>0</v>
      </c>
      <c r="E69" s="19">
        <f>SUM(E70,E73,E96)</f>
        <v>0</v>
      </c>
      <c r="F69" s="19">
        <f>SUM(F70,F73,F96)</f>
        <v>0</v>
      </c>
      <c r="G69" s="19">
        <f>SUM(G70,G73,G96)</f>
        <v>0</v>
      </c>
      <c r="H69" s="20">
        <f>SUM(H70,H73,H96)</f>
        <v>0</v>
      </c>
      <c r="I69" s="2">
        <f t="shared" si="1"/>
        <v>0</v>
      </c>
    </row>
    <row r="70" spans="1:9" s="1" customFormat="1" hidden="1" x14ac:dyDescent="0.2">
      <c r="A70" s="16" t="s">
        <v>30</v>
      </c>
      <c r="B70" s="35">
        <v>20</v>
      </c>
      <c r="C70" s="9">
        <v>0</v>
      </c>
      <c r="D70" s="9">
        <f>SUM(D71)</f>
        <v>0</v>
      </c>
      <c r="E70" s="9">
        <f>SUM(E71)</f>
        <v>0</v>
      </c>
      <c r="F70" s="9">
        <f>SUM(F71)</f>
        <v>0</v>
      </c>
      <c r="G70" s="9">
        <f>SUM(G71)</f>
        <v>0</v>
      </c>
      <c r="H70" s="10">
        <f>SUM(H71)</f>
        <v>0</v>
      </c>
      <c r="I70" s="2">
        <f t="shared" si="1"/>
        <v>0</v>
      </c>
    </row>
    <row r="71" spans="1:9" s="1" customFormat="1" hidden="1" x14ac:dyDescent="0.2">
      <c r="A71" s="12" t="s">
        <v>31</v>
      </c>
      <c r="B71" s="36" t="s">
        <v>32</v>
      </c>
      <c r="C71" s="6">
        <v>0</v>
      </c>
      <c r="D71" s="6">
        <f>D118</f>
        <v>0</v>
      </c>
      <c r="E71" s="6">
        <f>C71+D71</f>
        <v>0</v>
      </c>
      <c r="F71" s="6">
        <f>F118</f>
        <v>0</v>
      </c>
      <c r="G71" s="6">
        <f>G118</f>
        <v>0</v>
      </c>
      <c r="H71" s="7">
        <f>H118</f>
        <v>0</v>
      </c>
      <c r="I71" s="2">
        <f t="shared" si="1"/>
        <v>0</v>
      </c>
    </row>
    <row r="72" spans="1:9" s="1" customFormat="1" hidden="1" x14ac:dyDescent="0.2">
      <c r="A72" s="12"/>
      <c r="B72" s="31"/>
      <c r="C72" s="6"/>
      <c r="D72" s="6"/>
      <c r="E72" s="6"/>
      <c r="F72" s="6"/>
      <c r="G72" s="6"/>
      <c r="H72" s="7"/>
      <c r="I72" s="2">
        <f t="shared" si="1"/>
        <v>0</v>
      </c>
    </row>
    <row r="73" spans="1:9" s="1" customFormat="1" ht="25.5" hidden="1" x14ac:dyDescent="0.2">
      <c r="A73" s="16" t="s">
        <v>33</v>
      </c>
      <c r="B73" s="37">
        <v>58</v>
      </c>
      <c r="C73" s="9">
        <v>0</v>
      </c>
      <c r="D73" s="9">
        <f>SUM(D74,D81,D88)</f>
        <v>0</v>
      </c>
      <c r="E73" s="9">
        <f>SUM(E74,E81,E88)</f>
        <v>0</v>
      </c>
      <c r="F73" s="9">
        <f>SUM(F74,F81,F88)</f>
        <v>0</v>
      </c>
      <c r="G73" s="9">
        <f>SUM(G74,G81,G88)</f>
        <v>0</v>
      </c>
      <c r="H73" s="10">
        <f>SUM(H74,H81,H88)</f>
        <v>0</v>
      </c>
      <c r="I73" s="2">
        <f t="shared" si="1"/>
        <v>0</v>
      </c>
    </row>
    <row r="74" spans="1:9" s="1" customFormat="1" hidden="1" x14ac:dyDescent="0.2">
      <c r="A74" s="16" t="s">
        <v>34</v>
      </c>
      <c r="B74" s="38" t="s">
        <v>35</v>
      </c>
      <c r="C74" s="9">
        <v>0</v>
      </c>
      <c r="D74" s="9">
        <f>SUM(D78,D79,D80)</f>
        <v>0</v>
      </c>
      <c r="E74" s="9">
        <f>SUM(E78,E79,E80)</f>
        <v>0</v>
      </c>
      <c r="F74" s="9">
        <f>SUM(F78,F79,F80)</f>
        <v>0</v>
      </c>
      <c r="G74" s="9">
        <f>SUM(G78,G79,G80)</f>
        <v>0</v>
      </c>
      <c r="H74" s="10">
        <f>SUM(H78,H79,H80)</f>
        <v>0</v>
      </c>
      <c r="I74" s="2">
        <f t="shared" si="1"/>
        <v>0</v>
      </c>
    </row>
    <row r="75" spans="1:9" s="1" customFormat="1" hidden="1" x14ac:dyDescent="0.2">
      <c r="A75" s="17" t="s">
        <v>1</v>
      </c>
      <c r="B75" s="39"/>
      <c r="C75" s="9"/>
      <c r="D75" s="9"/>
      <c r="E75" s="9"/>
      <c r="F75" s="9"/>
      <c r="G75" s="9"/>
      <c r="H75" s="10"/>
      <c r="I75" s="2">
        <f t="shared" si="1"/>
        <v>0</v>
      </c>
    </row>
    <row r="76" spans="1:9" s="1" customFormat="1" hidden="1" x14ac:dyDescent="0.2">
      <c r="A76" s="17" t="s">
        <v>36</v>
      </c>
      <c r="B76" s="39"/>
      <c r="C76" s="9">
        <v>0</v>
      </c>
      <c r="D76" s="9">
        <f>D78+D79+D80-D77</f>
        <v>0</v>
      </c>
      <c r="E76" s="9">
        <f>E78+E79+E80-E77</f>
        <v>0</v>
      </c>
      <c r="F76" s="9">
        <f>F78+F79+F80-F77</f>
        <v>0</v>
      </c>
      <c r="G76" s="9">
        <f>G78+G79+G80-G77</f>
        <v>0</v>
      </c>
      <c r="H76" s="10">
        <f>H78+H79+H80-H77</f>
        <v>0</v>
      </c>
      <c r="I76" s="2">
        <f t="shared" si="1"/>
        <v>0</v>
      </c>
    </row>
    <row r="77" spans="1:9" s="1" customFormat="1" hidden="1" x14ac:dyDescent="0.2">
      <c r="A77" s="17" t="s">
        <v>37</v>
      </c>
      <c r="B77" s="39"/>
      <c r="C77" s="9">
        <v>0</v>
      </c>
      <c r="D77" s="9">
        <f>D124</f>
        <v>0</v>
      </c>
      <c r="E77" s="9">
        <f>E124</f>
        <v>0</v>
      </c>
      <c r="F77" s="9">
        <f>F124</f>
        <v>0</v>
      </c>
      <c r="G77" s="9">
        <f>G124</f>
        <v>0</v>
      </c>
      <c r="H77" s="10">
        <f>H124</f>
        <v>0</v>
      </c>
      <c r="I77" s="2">
        <f t="shared" si="1"/>
        <v>0</v>
      </c>
    </row>
    <row r="78" spans="1:9" s="1" customFormat="1" hidden="1" x14ac:dyDescent="0.2">
      <c r="A78" s="5" t="s">
        <v>38</v>
      </c>
      <c r="B78" s="40" t="s">
        <v>39</v>
      </c>
      <c r="C78" s="6">
        <v>0</v>
      </c>
      <c r="D78" s="6">
        <f>D125</f>
        <v>0</v>
      </c>
      <c r="E78" s="6">
        <f>C78+D78</f>
        <v>0</v>
      </c>
      <c r="F78" s="6">
        <f t="shared" ref="F78:H80" si="27">F125</f>
        <v>0</v>
      </c>
      <c r="G78" s="6">
        <f t="shared" si="27"/>
        <v>0</v>
      </c>
      <c r="H78" s="7">
        <f t="shared" si="27"/>
        <v>0</v>
      </c>
      <c r="I78" s="2">
        <f t="shared" ref="I78:I141" si="28">SUM(E78:H78)</f>
        <v>0</v>
      </c>
    </row>
    <row r="79" spans="1:9" s="1" customFormat="1" hidden="1" x14ac:dyDescent="0.2">
      <c r="A79" s="5" t="s">
        <v>40</v>
      </c>
      <c r="B79" s="40" t="s">
        <v>41</v>
      </c>
      <c r="C79" s="6">
        <v>0</v>
      </c>
      <c r="D79" s="6">
        <f>D126</f>
        <v>0</v>
      </c>
      <c r="E79" s="6">
        <f>C79+D79</f>
        <v>0</v>
      </c>
      <c r="F79" s="6">
        <f t="shared" si="27"/>
        <v>0</v>
      </c>
      <c r="G79" s="6">
        <f t="shared" si="27"/>
        <v>0</v>
      </c>
      <c r="H79" s="7">
        <f t="shared" si="27"/>
        <v>0</v>
      </c>
      <c r="I79" s="2">
        <f t="shared" si="28"/>
        <v>0</v>
      </c>
    </row>
    <row r="80" spans="1:9" s="1" customFormat="1" hidden="1" x14ac:dyDescent="0.2">
      <c r="A80" s="5" t="s">
        <v>42</v>
      </c>
      <c r="B80" s="41" t="s">
        <v>43</v>
      </c>
      <c r="C80" s="6">
        <v>0</v>
      </c>
      <c r="D80" s="6">
        <f>D127</f>
        <v>0</v>
      </c>
      <c r="E80" s="6">
        <f>C80+D80</f>
        <v>0</v>
      </c>
      <c r="F80" s="6">
        <f t="shared" si="27"/>
        <v>0</v>
      </c>
      <c r="G80" s="6">
        <f t="shared" si="27"/>
        <v>0</v>
      </c>
      <c r="H80" s="7">
        <f t="shared" si="27"/>
        <v>0</v>
      </c>
      <c r="I80" s="2">
        <f t="shared" si="28"/>
        <v>0</v>
      </c>
    </row>
    <row r="81" spans="1:9" s="1" customFormat="1" hidden="1" x14ac:dyDescent="0.2">
      <c r="A81" s="16" t="s">
        <v>44</v>
      </c>
      <c r="B81" s="42" t="s">
        <v>45</v>
      </c>
      <c r="C81" s="9">
        <v>0</v>
      </c>
      <c r="D81" s="9">
        <f>SUM(D85,D86,D87)</f>
        <v>0</v>
      </c>
      <c r="E81" s="9">
        <f>SUM(E85,E86,E87)</f>
        <v>0</v>
      </c>
      <c r="F81" s="9">
        <f>SUM(F85,F86,F87)</f>
        <v>0</v>
      </c>
      <c r="G81" s="9">
        <f>SUM(G85,G86,G87)</f>
        <v>0</v>
      </c>
      <c r="H81" s="10">
        <f>SUM(H85,H86,H87)</f>
        <v>0</v>
      </c>
      <c r="I81" s="2">
        <f t="shared" si="28"/>
        <v>0</v>
      </c>
    </row>
    <row r="82" spans="1:9" s="1" customFormat="1" hidden="1" x14ac:dyDescent="0.2">
      <c r="A82" s="56" t="s">
        <v>1</v>
      </c>
      <c r="B82" s="42"/>
      <c r="C82" s="9"/>
      <c r="D82" s="9"/>
      <c r="E82" s="9"/>
      <c r="F82" s="9"/>
      <c r="G82" s="9"/>
      <c r="H82" s="10"/>
      <c r="I82" s="2">
        <f t="shared" si="28"/>
        <v>0</v>
      </c>
    </row>
    <row r="83" spans="1:9" s="1" customFormat="1" hidden="1" x14ac:dyDescent="0.2">
      <c r="A83" s="17" t="s">
        <v>36</v>
      </c>
      <c r="B83" s="39"/>
      <c r="C83" s="9">
        <v>0</v>
      </c>
      <c r="D83" s="9">
        <f>D85+D86+D87-D84</f>
        <v>0</v>
      </c>
      <c r="E83" s="9">
        <f>E85+E86+E87-E84</f>
        <v>0</v>
      </c>
      <c r="F83" s="9">
        <f>F85+F86+F87-F84</f>
        <v>0</v>
      </c>
      <c r="G83" s="9">
        <f>G85+G86+G87-G84</f>
        <v>0</v>
      </c>
      <c r="H83" s="10">
        <f>H85+H86+H87-H84</f>
        <v>0</v>
      </c>
      <c r="I83" s="2">
        <f t="shared" si="28"/>
        <v>0</v>
      </c>
    </row>
    <row r="84" spans="1:9" s="1" customFormat="1" hidden="1" x14ac:dyDescent="0.2">
      <c r="A84" s="17" t="s">
        <v>37</v>
      </c>
      <c r="B84" s="39"/>
      <c r="C84" s="9">
        <v>0</v>
      </c>
      <c r="D84" s="9">
        <f>D131</f>
        <v>0</v>
      </c>
      <c r="E84" s="9">
        <f>E131</f>
        <v>0</v>
      </c>
      <c r="F84" s="9">
        <f>F131</f>
        <v>0</v>
      </c>
      <c r="G84" s="9">
        <f>G131</f>
        <v>0</v>
      </c>
      <c r="H84" s="10">
        <f>H131</f>
        <v>0</v>
      </c>
      <c r="I84" s="2">
        <f t="shared" si="28"/>
        <v>0</v>
      </c>
    </row>
    <row r="85" spans="1:9" s="1" customFormat="1" hidden="1" x14ac:dyDescent="0.2">
      <c r="A85" s="5" t="s">
        <v>38</v>
      </c>
      <c r="B85" s="41" t="s">
        <v>46</v>
      </c>
      <c r="C85" s="6">
        <v>0</v>
      </c>
      <c r="D85" s="6">
        <f>D132</f>
        <v>0</v>
      </c>
      <c r="E85" s="6">
        <f>C85+D85</f>
        <v>0</v>
      </c>
      <c r="F85" s="6">
        <f t="shared" ref="F85:H87" si="29">F132</f>
        <v>0</v>
      </c>
      <c r="G85" s="6">
        <f t="shared" si="29"/>
        <v>0</v>
      </c>
      <c r="H85" s="7">
        <f t="shared" si="29"/>
        <v>0</v>
      </c>
      <c r="I85" s="2">
        <f t="shared" si="28"/>
        <v>0</v>
      </c>
    </row>
    <row r="86" spans="1:9" s="1" customFormat="1" hidden="1" x14ac:dyDescent="0.2">
      <c r="A86" s="5" t="s">
        <v>40</v>
      </c>
      <c r="B86" s="41" t="s">
        <v>47</v>
      </c>
      <c r="C86" s="6">
        <v>0</v>
      </c>
      <c r="D86" s="6">
        <f>D133</f>
        <v>0</v>
      </c>
      <c r="E86" s="6">
        <f>C86+D86</f>
        <v>0</v>
      </c>
      <c r="F86" s="6">
        <f t="shared" si="29"/>
        <v>0</v>
      </c>
      <c r="G86" s="6">
        <f t="shared" si="29"/>
        <v>0</v>
      </c>
      <c r="H86" s="7">
        <f t="shared" si="29"/>
        <v>0</v>
      </c>
      <c r="I86" s="2">
        <f t="shared" si="28"/>
        <v>0</v>
      </c>
    </row>
    <row r="87" spans="1:9" s="1" customFormat="1" hidden="1" x14ac:dyDescent="0.2">
      <c r="A87" s="5" t="s">
        <v>42</v>
      </c>
      <c r="B87" s="41" t="s">
        <v>48</v>
      </c>
      <c r="C87" s="6">
        <v>0</v>
      </c>
      <c r="D87" s="6">
        <f>D134</f>
        <v>0</v>
      </c>
      <c r="E87" s="6">
        <f>C87+D87</f>
        <v>0</v>
      </c>
      <c r="F87" s="6">
        <f t="shared" si="29"/>
        <v>0</v>
      </c>
      <c r="G87" s="6">
        <f t="shared" si="29"/>
        <v>0</v>
      </c>
      <c r="H87" s="7">
        <f t="shared" si="29"/>
        <v>0</v>
      </c>
      <c r="I87" s="2">
        <f t="shared" si="28"/>
        <v>0</v>
      </c>
    </row>
    <row r="88" spans="1:9" s="1" customFormat="1" hidden="1" x14ac:dyDescent="0.2">
      <c r="A88" s="16" t="s">
        <v>49</v>
      </c>
      <c r="B88" s="43" t="s">
        <v>50</v>
      </c>
      <c r="C88" s="9">
        <v>0</v>
      </c>
      <c r="D88" s="9">
        <f>SUM(D92,D93,D94)</f>
        <v>0</v>
      </c>
      <c r="E88" s="9">
        <f>SUM(E92,E93,E94)</f>
        <v>0</v>
      </c>
      <c r="F88" s="9">
        <f>SUM(F92,F93,F94)</f>
        <v>0</v>
      </c>
      <c r="G88" s="9">
        <f>SUM(G92,G93,G94)</f>
        <v>0</v>
      </c>
      <c r="H88" s="10">
        <f>SUM(H92,H93,H94)</f>
        <v>0</v>
      </c>
      <c r="I88" s="2">
        <f t="shared" si="28"/>
        <v>0</v>
      </c>
    </row>
    <row r="89" spans="1:9" s="1" customFormat="1" hidden="1" x14ac:dyDescent="0.2">
      <c r="A89" s="56" t="s">
        <v>1</v>
      </c>
      <c r="B89" s="43"/>
      <c r="C89" s="9"/>
      <c r="D89" s="9"/>
      <c r="E89" s="9"/>
      <c r="F89" s="9"/>
      <c r="G89" s="9"/>
      <c r="H89" s="10"/>
      <c r="I89" s="2">
        <f t="shared" si="28"/>
        <v>0</v>
      </c>
    </row>
    <row r="90" spans="1:9" s="1" customFormat="1" hidden="1" x14ac:dyDescent="0.2">
      <c r="A90" s="17" t="s">
        <v>36</v>
      </c>
      <c r="B90" s="39"/>
      <c r="C90" s="9">
        <v>0</v>
      </c>
      <c r="D90" s="9">
        <f>D92+D93+D94-D91</f>
        <v>0</v>
      </c>
      <c r="E90" s="9">
        <f>E92+E93+E94-E91</f>
        <v>0</v>
      </c>
      <c r="F90" s="9">
        <f>F92+F93+F94-F91</f>
        <v>0</v>
      </c>
      <c r="G90" s="9">
        <f>G92+G93+G94-G91</f>
        <v>0</v>
      </c>
      <c r="H90" s="10">
        <f>H92+H93+H94-H91</f>
        <v>0</v>
      </c>
      <c r="I90" s="2">
        <f t="shared" si="28"/>
        <v>0</v>
      </c>
    </row>
    <row r="91" spans="1:9" s="1" customFormat="1" hidden="1" x14ac:dyDescent="0.2">
      <c r="A91" s="17" t="s">
        <v>37</v>
      </c>
      <c r="B91" s="39"/>
      <c r="C91" s="9">
        <v>0</v>
      </c>
      <c r="D91" s="9">
        <f>D138</f>
        <v>0</v>
      </c>
      <c r="E91" s="9">
        <f>E138</f>
        <v>0</v>
      </c>
      <c r="F91" s="9">
        <f>F138</f>
        <v>0</v>
      </c>
      <c r="G91" s="9">
        <f>G138</f>
        <v>0</v>
      </c>
      <c r="H91" s="10">
        <f>H138</f>
        <v>0</v>
      </c>
      <c r="I91" s="2">
        <f t="shared" si="28"/>
        <v>0</v>
      </c>
    </row>
    <row r="92" spans="1:9" s="1" customFormat="1" hidden="1" x14ac:dyDescent="0.2">
      <c r="A92" s="5" t="s">
        <v>38</v>
      </c>
      <c r="B92" s="41" t="s">
        <v>51</v>
      </c>
      <c r="C92" s="6">
        <v>0</v>
      </c>
      <c r="D92" s="6">
        <f>D139</f>
        <v>0</v>
      </c>
      <c r="E92" s="6">
        <f>C92+D92</f>
        <v>0</v>
      </c>
      <c r="F92" s="6">
        <f t="shared" ref="F92:H94" si="30">F139</f>
        <v>0</v>
      </c>
      <c r="G92" s="6">
        <f t="shared" si="30"/>
        <v>0</v>
      </c>
      <c r="H92" s="7">
        <f t="shared" si="30"/>
        <v>0</v>
      </c>
      <c r="I92" s="2">
        <f t="shared" si="28"/>
        <v>0</v>
      </c>
    </row>
    <row r="93" spans="1:9" s="1" customFormat="1" hidden="1" x14ac:dyDescent="0.2">
      <c r="A93" s="5" t="s">
        <v>40</v>
      </c>
      <c r="B93" s="41" t="s">
        <v>52</v>
      </c>
      <c r="C93" s="6">
        <v>0</v>
      </c>
      <c r="D93" s="6">
        <f>D140</f>
        <v>0</v>
      </c>
      <c r="E93" s="6">
        <f>C93+D93</f>
        <v>0</v>
      </c>
      <c r="F93" s="6">
        <f t="shared" si="30"/>
        <v>0</v>
      </c>
      <c r="G93" s="6">
        <f t="shared" si="30"/>
        <v>0</v>
      </c>
      <c r="H93" s="7">
        <f t="shared" si="30"/>
        <v>0</v>
      </c>
      <c r="I93" s="2">
        <f t="shared" si="28"/>
        <v>0</v>
      </c>
    </row>
    <row r="94" spans="1:9" s="1" customFormat="1" hidden="1" x14ac:dyDescent="0.2">
      <c r="A94" s="5" t="s">
        <v>42</v>
      </c>
      <c r="B94" s="41" t="s">
        <v>53</v>
      </c>
      <c r="C94" s="6">
        <v>0</v>
      </c>
      <c r="D94" s="6">
        <f>D141</f>
        <v>0</v>
      </c>
      <c r="E94" s="6">
        <f>C94+D94</f>
        <v>0</v>
      </c>
      <c r="F94" s="6">
        <f t="shared" si="30"/>
        <v>0</v>
      </c>
      <c r="G94" s="6">
        <f t="shared" si="30"/>
        <v>0</v>
      </c>
      <c r="H94" s="7">
        <f t="shared" si="30"/>
        <v>0</v>
      </c>
      <c r="I94" s="2">
        <f t="shared" si="28"/>
        <v>0</v>
      </c>
    </row>
    <row r="95" spans="1:9" s="1" customFormat="1" hidden="1" x14ac:dyDescent="0.2">
      <c r="A95" s="57"/>
      <c r="B95" s="66"/>
      <c r="C95" s="6"/>
      <c r="D95" s="6"/>
      <c r="E95" s="6"/>
      <c r="F95" s="6"/>
      <c r="G95" s="6"/>
      <c r="H95" s="7"/>
      <c r="I95" s="2">
        <f t="shared" si="28"/>
        <v>0</v>
      </c>
    </row>
    <row r="96" spans="1:9" s="1" customFormat="1" hidden="1" x14ac:dyDescent="0.2">
      <c r="A96" s="11" t="s">
        <v>134</v>
      </c>
      <c r="B96" s="43" t="s">
        <v>133</v>
      </c>
      <c r="C96" s="9">
        <v>0</v>
      </c>
      <c r="D96" s="9">
        <f>D143</f>
        <v>0</v>
      </c>
      <c r="E96" s="9">
        <f>C96+D96</f>
        <v>0</v>
      </c>
      <c r="F96" s="9">
        <f>F143</f>
        <v>0</v>
      </c>
      <c r="G96" s="9">
        <f>G143</f>
        <v>0</v>
      </c>
      <c r="H96" s="10">
        <f>H143</f>
        <v>0</v>
      </c>
      <c r="I96" s="2">
        <f t="shared" si="28"/>
        <v>0</v>
      </c>
    </row>
    <row r="97" spans="1:9" s="1" customFormat="1" hidden="1" x14ac:dyDescent="0.2">
      <c r="A97" s="59"/>
      <c r="B97" s="67"/>
      <c r="C97" s="60"/>
      <c r="D97" s="60"/>
      <c r="E97" s="60"/>
      <c r="F97" s="60"/>
      <c r="G97" s="60"/>
      <c r="H97" s="61"/>
      <c r="I97" s="2">
        <f t="shared" si="28"/>
        <v>0</v>
      </c>
    </row>
    <row r="98" spans="1:9" s="3" customFormat="1" ht="25.5" hidden="1" x14ac:dyDescent="0.2">
      <c r="A98" s="51" t="s">
        <v>90</v>
      </c>
      <c r="B98" s="52"/>
      <c r="C98" s="53">
        <v>0</v>
      </c>
      <c r="D98" s="53">
        <f>D99</f>
        <v>0</v>
      </c>
      <c r="E98" s="53">
        <f>E99</f>
        <v>0</v>
      </c>
      <c r="F98" s="53">
        <f>F99</f>
        <v>0</v>
      </c>
      <c r="G98" s="53">
        <f>G99</f>
        <v>0</v>
      </c>
      <c r="H98" s="54">
        <f>H99</f>
        <v>0</v>
      </c>
      <c r="I98" s="4">
        <f t="shared" si="28"/>
        <v>0</v>
      </c>
    </row>
    <row r="99" spans="1:9" s="25" customFormat="1" hidden="1" x14ac:dyDescent="0.2">
      <c r="A99" s="47" t="s">
        <v>59</v>
      </c>
      <c r="B99" s="48"/>
      <c r="C99" s="49">
        <v>0</v>
      </c>
      <c r="D99" s="49">
        <f>SUM(D100,D101,D102,D103)</f>
        <v>0</v>
      </c>
      <c r="E99" s="49">
        <f>SUM(E100,E101,E102,E103)</f>
        <v>0</v>
      </c>
      <c r="F99" s="49">
        <f>SUM(F100,F101,F102,F103)</f>
        <v>0</v>
      </c>
      <c r="G99" s="49">
        <f>SUM(G100,G101,G102,G103)</f>
        <v>0</v>
      </c>
      <c r="H99" s="50">
        <f>SUM(H100,H101,H102,H103)</f>
        <v>0</v>
      </c>
      <c r="I99" s="24">
        <f t="shared" si="28"/>
        <v>0</v>
      </c>
    </row>
    <row r="100" spans="1:9" s="1" customFormat="1" hidden="1" x14ac:dyDescent="0.2">
      <c r="A100" s="5" t="s">
        <v>6</v>
      </c>
      <c r="B100" s="28"/>
      <c r="C100" s="69">
        <v>0</v>
      </c>
      <c r="D100" s="6"/>
      <c r="E100" s="6">
        <f>SUM(C100,D100)</f>
        <v>0</v>
      </c>
      <c r="F100" s="6"/>
      <c r="G100" s="6"/>
      <c r="H100" s="7"/>
      <c r="I100" s="2">
        <f t="shared" si="28"/>
        <v>0</v>
      </c>
    </row>
    <row r="101" spans="1:9" s="1" customFormat="1" hidden="1" x14ac:dyDescent="0.2">
      <c r="A101" s="5" t="s">
        <v>7</v>
      </c>
      <c r="B101" s="65"/>
      <c r="C101" s="6">
        <v>0</v>
      </c>
      <c r="D101" s="6"/>
      <c r="E101" s="6">
        <f>SUM(C101,D101)</f>
        <v>0</v>
      </c>
      <c r="F101" s="6"/>
      <c r="G101" s="6"/>
      <c r="H101" s="7"/>
      <c r="I101" s="2">
        <f t="shared" si="28"/>
        <v>0</v>
      </c>
    </row>
    <row r="102" spans="1:9" s="1" customFormat="1" ht="38.25" hidden="1" x14ac:dyDescent="0.2">
      <c r="A102" s="5" t="s">
        <v>8</v>
      </c>
      <c r="B102" s="28">
        <v>420269</v>
      </c>
      <c r="C102" s="6">
        <v>0</v>
      </c>
      <c r="D102" s="6"/>
      <c r="E102" s="6">
        <f>SUM(C102,D102)</f>
        <v>0</v>
      </c>
      <c r="F102" s="6"/>
      <c r="G102" s="6"/>
      <c r="H102" s="7"/>
      <c r="I102" s="2">
        <f t="shared" si="28"/>
        <v>0</v>
      </c>
    </row>
    <row r="103" spans="1:9" s="1" customFormat="1" ht="25.5" hidden="1" x14ac:dyDescent="0.2">
      <c r="A103" s="8" t="s">
        <v>9</v>
      </c>
      <c r="B103" s="29" t="s">
        <v>10</v>
      </c>
      <c r="C103" s="9">
        <v>0</v>
      </c>
      <c r="D103" s="9">
        <f>SUM(D104,D108,D112)</f>
        <v>0</v>
      </c>
      <c r="E103" s="9">
        <f>SUM(E104,E108,E112)</f>
        <v>0</v>
      </c>
      <c r="F103" s="9">
        <f>SUM(F104,F108,F112)</f>
        <v>0</v>
      </c>
      <c r="G103" s="9">
        <f>SUM(G104,G108,G112)</f>
        <v>0</v>
      </c>
      <c r="H103" s="10">
        <f>SUM(H104,H108,H112)</f>
        <v>0</v>
      </c>
      <c r="I103" s="2">
        <f t="shared" si="28"/>
        <v>0</v>
      </c>
    </row>
    <row r="104" spans="1:9" s="1" customFormat="1" hidden="1" x14ac:dyDescent="0.2">
      <c r="A104" s="11" t="s">
        <v>11</v>
      </c>
      <c r="B104" s="30" t="s">
        <v>12</v>
      </c>
      <c r="C104" s="9">
        <v>0</v>
      </c>
      <c r="D104" s="9">
        <f>SUM(D105:D107)</f>
        <v>0</v>
      </c>
      <c r="E104" s="9">
        <f>SUM(E105:E107)</f>
        <v>0</v>
      </c>
      <c r="F104" s="9">
        <f>SUM(F105:F107)</f>
        <v>0</v>
      </c>
      <c r="G104" s="9">
        <f>SUM(G105:G107)</f>
        <v>0</v>
      </c>
      <c r="H104" s="10">
        <f>SUM(H105:H107)</f>
        <v>0</v>
      </c>
      <c r="I104" s="2">
        <f t="shared" si="28"/>
        <v>0</v>
      </c>
    </row>
    <row r="105" spans="1:9" s="1" customFormat="1" hidden="1" x14ac:dyDescent="0.2">
      <c r="A105" s="12" t="s">
        <v>13</v>
      </c>
      <c r="B105" s="31" t="s">
        <v>14</v>
      </c>
      <c r="C105" s="6">
        <v>0</v>
      </c>
      <c r="D105" s="6"/>
      <c r="E105" s="6">
        <f>SUM(C105,D105)</f>
        <v>0</v>
      </c>
      <c r="F105" s="6"/>
      <c r="G105" s="6"/>
      <c r="H105" s="7"/>
      <c r="I105" s="2">
        <f t="shared" si="28"/>
        <v>0</v>
      </c>
    </row>
    <row r="106" spans="1:9" s="1" customFormat="1" hidden="1" x14ac:dyDescent="0.2">
      <c r="A106" s="12" t="s">
        <v>15</v>
      </c>
      <c r="B106" s="32" t="s">
        <v>16</v>
      </c>
      <c r="C106" s="6">
        <v>0</v>
      </c>
      <c r="D106" s="6"/>
      <c r="E106" s="6">
        <f>SUM(C106,D106)</f>
        <v>0</v>
      </c>
      <c r="F106" s="6"/>
      <c r="G106" s="6"/>
      <c r="H106" s="7"/>
      <c r="I106" s="2">
        <f t="shared" si="28"/>
        <v>0</v>
      </c>
    </row>
    <row r="107" spans="1:9" s="1" customFormat="1" hidden="1" x14ac:dyDescent="0.2">
      <c r="A107" s="12" t="s">
        <v>17</v>
      </c>
      <c r="B107" s="32" t="s">
        <v>18</v>
      </c>
      <c r="C107" s="6">
        <v>0</v>
      </c>
      <c r="D107" s="6"/>
      <c r="E107" s="6">
        <f>SUM(C107,D107)</f>
        <v>0</v>
      </c>
      <c r="F107" s="6"/>
      <c r="G107" s="6"/>
      <c r="H107" s="7"/>
      <c r="I107" s="2">
        <f t="shared" si="28"/>
        <v>0</v>
      </c>
    </row>
    <row r="108" spans="1:9" s="1" customFormat="1" hidden="1" x14ac:dyDescent="0.2">
      <c r="A108" s="11" t="s">
        <v>19</v>
      </c>
      <c r="B108" s="33" t="s">
        <v>20</v>
      </c>
      <c r="C108" s="9">
        <v>0</v>
      </c>
      <c r="D108" s="9">
        <f>SUM(D109:D111)</f>
        <v>0</v>
      </c>
      <c r="E108" s="9">
        <f>SUM(E109:E111)</f>
        <v>0</v>
      </c>
      <c r="F108" s="9">
        <f>SUM(F109:F111)</f>
        <v>0</v>
      </c>
      <c r="G108" s="9">
        <f>SUM(G109:G111)</f>
        <v>0</v>
      </c>
      <c r="H108" s="10">
        <f>SUM(H109:H111)</f>
        <v>0</v>
      </c>
      <c r="I108" s="2">
        <f t="shared" si="28"/>
        <v>0</v>
      </c>
    </row>
    <row r="109" spans="1:9" s="1" customFormat="1" hidden="1" x14ac:dyDescent="0.2">
      <c r="A109" s="12" t="s">
        <v>13</v>
      </c>
      <c r="B109" s="32" t="s">
        <v>21</v>
      </c>
      <c r="C109" s="6">
        <v>0</v>
      </c>
      <c r="D109" s="6"/>
      <c r="E109" s="6">
        <f>SUM(C109,D109)</f>
        <v>0</v>
      </c>
      <c r="F109" s="6"/>
      <c r="G109" s="6"/>
      <c r="H109" s="7"/>
      <c r="I109" s="2">
        <f t="shared" si="28"/>
        <v>0</v>
      </c>
    </row>
    <row r="110" spans="1:9" s="1" customFormat="1" hidden="1" x14ac:dyDescent="0.2">
      <c r="A110" s="12" t="s">
        <v>15</v>
      </c>
      <c r="B110" s="32" t="s">
        <v>22</v>
      </c>
      <c r="C110" s="6">
        <v>0</v>
      </c>
      <c r="D110" s="6"/>
      <c r="E110" s="6">
        <f>SUM(C110,D110)</f>
        <v>0</v>
      </c>
      <c r="F110" s="6"/>
      <c r="G110" s="6"/>
      <c r="H110" s="7"/>
      <c r="I110" s="2">
        <f t="shared" si="28"/>
        <v>0</v>
      </c>
    </row>
    <row r="111" spans="1:9" s="1" customFormat="1" hidden="1" x14ac:dyDescent="0.2">
      <c r="A111" s="12" t="s">
        <v>17</v>
      </c>
      <c r="B111" s="32" t="s">
        <v>23</v>
      </c>
      <c r="C111" s="6">
        <v>0</v>
      </c>
      <c r="D111" s="6"/>
      <c r="E111" s="6">
        <f>SUM(C111,D111)</f>
        <v>0</v>
      </c>
      <c r="F111" s="6"/>
      <c r="G111" s="6"/>
      <c r="H111" s="7"/>
      <c r="I111" s="2">
        <f t="shared" si="28"/>
        <v>0</v>
      </c>
    </row>
    <row r="112" spans="1:9" s="1" customFormat="1" hidden="1" x14ac:dyDescent="0.2">
      <c r="A112" s="11" t="s">
        <v>24</v>
      </c>
      <c r="B112" s="33" t="s">
        <v>25</v>
      </c>
      <c r="C112" s="9">
        <v>0</v>
      </c>
      <c r="D112" s="9">
        <f>SUM(D113:D115)</f>
        <v>0</v>
      </c>
      <c r="E112" s="9">
        <f>SUM(E113:E115)</f>
        <v>0</v>
      </c>
      <c r="F112" s="9">
        <f>SUM(F113:F115)</f>
        <v>0</v>
      </c>
      <c r="G112" s="9">
        <f>SUM(G113:G115)</f>
        <v>0</v>
      </c>
      <c r="H112" s="10">
        <f>SUM(H113:H115)</f>
        <v>0</v>
      </c>
      <c r="I112" s="2">
        <f t="shared" si="28"/>
        <v>0</v>
      </c>
    </row>
    <row r="113" spans="1:9" s="1" customFormat="1" hidden="1" x14ac:dyDescent="0.2">
      <c r="A113" s="12" t="s">
        <v>13</v>
      </c>
      <c r="B113" s="32" t="s">
        <v>26</v>
      </c>
      <c r="C113" s="6">
        <v>0</v>
      </c>
      <c r="D113" s="6"/>
      <c r="E113" s="6">
        <f>SUM(C113,D113)</f>
        <v>0</v>
      </c>
      <c r="F113" s="6"/>
      <c r="G113" s="6"/>
      <c r="H113" s="7"/>
      <c r="I113" s="2">
        <f t="shared" si="28"/>
        <v>0</v>
      </c>
    </row>
    <row r="114" spans="1:9" s="1" customFormat="1" hidden="1" x14ac:dyDescent="0.2">
      <c r="A114" s="12" t="s">
        <v>15</v>
      </c>
      <c r="B114" s="32" t="s">
        <v>27</v>
      </c>
      <c r="C114" s="6">
        <v>0</v>
      </c>
      <c r="D114" s="6"/>
      <c r="E114" s="6">
        <f>SUM(C114,D114)</f>
        <v>0</v>
      </c>
      <c r="F114" s="6"/>
      <c r="G114" s="6"/>
      <c r="H114" s="7"/>
      <c r="I114" s="2">
        <f t="shared" si="28"/>
        <v>0</v>
      </c>
    </row>
    <row r="115" spans="1:9" s="1" customFormat="1" hidden="1" x14ac:dyDescent="0.2">
      <c r="A115" s="12" t="s">
        <v>17</v>
      </c>
      <c r="B115" s="32" t="s">
        <v>28</v>
      </c>
      <c r="C115" s="6">
        <v>0</v>
      </c>
      <c r="D115" s="6"/>
      <c r="E115" s="6">
        <f>SUM(C115,D115)</f>
        <v>0</v>
      </c>
      <c r="F115" s="6"/>
      <c r="G115" s="6"/>
      <c r="H115" s="7"/>
      <c r="I115" s="2">
        <f t="shared" si="28"/>
        <v>0</v>
      </c>
    </row>
    <row r="116" spans="1:9" s="25" customFormat="1" hidden="1" x14ac:dyDescent="0.2">
      <c r="A116" s="21" t="s">
        <v>76</v>
      </c>
      <c r="B116" s="45"/>
      <c r="C116" s="22">
        <v>0</v>
      </c>
      <c r="D116" s="22">
        <f>SUM(D117,D120,D143)</f>
        <v>0</v>
      </c>
      <c r="E116" s="22">
        <f>SUM(E117,E120,E143)</f>
        <v>0</v>
      </c>
      <c r="F116" s="22">
        <f>SUM(F117,F120,F143)</f>
        <v>0</v>
      </c>
      <c r="G116" s="22">
        <f>SUM(G117,G120,G143)</f>
        <v>0</v>
      </c>
      <c r="H116" s="23">
        <f>SUM(H117,H120,H143)</f>
        <v>0</v>
      </c>
      <c r="I116" s="24">
        <f t="shared" si="28"/>
        <v>0</v>
      </c>
    </row>
    <row r="117" spans="1:9" s="1" customFormat="1" hidden="1" x14ac:dyDescent="0.2">
      <c r="A117" s="16" t="s">
        <v>30</v>
      </c>
      <c r="B117" s="35">
        <v>20</v>
      </c>
      <c r="C117" s="9">
        <v>0</v>
      </c>
      <c r="D117" s="9">
        <f>SUM(D118)</f>
        <v>0</v>
      </c>
      <c r="E117" s="9">
        <f>SUM(E118)</f>
        <v>0</v>
      </c>
      <c r="F117" s="9">
        <f>SUM(F118)</f>
        <v>0</v>
      </c>
      <c r="G117" s="9">
        <f>SUM(G118)</f>
        <v>0</v>
      </c>
      <c r="H117" s="10">
        <f>SUM(H118)</f>
        <v>0</v>
      </c>
      <c r="I117" s="2">
        <f t="shared" si="28"/>
        <v>0</v>
      </c>
    </row>
    <row r="118" spans="1:9" s="1" customFormat="1" hidden="1" x14ac:dyDescent="0.2">
      <c r="A118" s="12" t="s">
        <v>31</v>
      </c>
      <c r="B118" s="36" t="s">
        <v>32</v>
      </c>
      <c r="C118" s="6">
        <v>0</v>
      </c>
      <c r="D118" s="6"/>
      <c r="E118" s="6">
        <f>C118+D118</f>
        <v>0</v>
      </c>
      <c r="F118" s="6"/>
      <c r="G118" s="6"/>
      <c r="H118" s="7"/>
      <c r="I118" s="2">
        <f t="shared" si="28"/>
        <v>0</v>
      </c>
    </row>
    <row r="119" spans="1:9" s="1" customFormat="1" hidden="1" x14ac:dyDescent="0.2">
      <c r="A119" s="12"/>
      <c r="B119" s="31"/>
      <c r="C119" s="6"/>
      <c r="D119" s="6"/>
      <c r="E119" s="6"/>
      <c r="F119" s="6"/>
      <c r="G119" s="6"/>
      <c r="H119" s="7"/>
      <c r="I119" s="2">
        <f t="shared" si="28"/>
        <v>0</v>
      </c>
    </row>
    <row r="120" spans="1:9" s="1" customFormat="1" ht="25.5" hidden="1" x14ac:dyDescent="0.2">
      <c r="A120" s="16" t="s">
        <v>33</v>
      </c>
      <c r="B120" s="37">
        <v>58</v>
      </c>
      <c r="C120" s="9">
        <v>0</v>
      </c>
      <c r="D120" s="9">
        <f>SUM(D121,D128,D135)</f>
        <v>0</v>
      </c>
      <c r="E120" s="9">
        <f>SUM(E121,E128,E135)</f>
        <v>0</v>
      </c>
      <c r="F120" s="9">
        <f>SUM(F121,F128,F135)</f>
        <v>0</v>
      </c>
      <c r="G120" s="9">
        <f>SUM(G121,G128,G135)</f>
        <v>0</v>
      </c>
      <c r="H120" s="10">
        <f>SUM(H121,H128,H135)</f>
        <v>0</v>
      </c>
      <c r="I120" s="2">
        <f t="shared" si="28"/>
        <v>0</v>
      </c>
    </row>
    <row r="121" spans="1:9" s="1" customFormat="1" hidden="1" x14ac:dyDescent="0.2">
      <c r="A121" s="16" t="s">
        <v>34</v>
      </c>
      <c r="B121" s="38" t="s">
        <v>35</v>
      </c>
      <c r="C121" s="9">
        <v>0</v>
      </c>
      <c r="D121" s="9">
        <f>SUM(D125,D126,D127)</f>
        <v>0</v>
      </c>
      <c r="E121" s="9">
        <f>SUM(E125,E126,E127)</f>
        <v>0</v>
      </c>
      <c r="F121" s="9">
        <f>SUM(F125,F126,F127)</f>
        <v>0</v>
      </c>
      <c r="G121" s="9">
        <f>SUM(G125,G126,G127)</f>
        <v>0</v>
      </c>
      <c r="H121" s="10">
        <f>SUM(H125,H126,H127)</f>
        <v>0</v>
      </c>
      <c r="I121" s="2">
        <f t="shared" si="28"/>
        <v>0</v>
      </c>
    </row>
    <row r="122" spans="1:9" s="1" customFormat="1" hidden="1" x14ac:dyDescent="0.2">
      <c r="A122" s="17" t="s">
        <v>1</v>
      </c>
      <c r="B122" s="39"/>
      <c r="C122" s="9"/>
      <c r="D122" s="9"/>
      <c r="E122" s="9"/>
      <c r="F122" s="9"/>
      <c r="G122" s="9"/>
      <c r="H122" s="10"/>
      <c r="I122" s="2">
        <f t="shared" si="28"/>
        <v>0</v>
      </c>
    </row>
    <row r="123" spans="1:9" s="1" customFormat="1" hidden="1" x14ac:dyDescent="0.2">
      <c r="A123" s="17" t="s">
        <v>36</v>
      </c>
      <c r="B123" s="39"/>
      <c r="C123" s="9">
        <v>0</v>
      </c>
      <c r="D123" s="9">
        <f>D125+D126+D127-D124</f>
        <v>0</v>
      </c>
      <c r="E123" s="9">
        <f>E125+E126+E127-E124</f>
        <v>0</v>
      </c>
      <c r="F123" s="9">
        <f>F125+F126+F127-F124</f>
        <v>0</v>
      </c>
      <c r="G123" s="9">
        <f>G125+G126+G127-G124</f>
        <v>0</v>
      </c>
      <c r="H123" s="10">
        <f>H125+H126+H127-H124</f>
        <v>0</v>
      </c>
      <c r="I123" s="2">
        <f t="shared" si="28"/>
        <v>0</v>
      </c>
    </row>
    <row r="124" spans="1:9" s="1" customFormat="1" hidden="1" x14ac:dyDescent="0.2">
      <c r="A124" s="17" t="s">
        <v>37</v>
      </c>
      <c r="B124" s="39"/>
      <c r="C124" s="9"/>
      <c r="D124" s="9"/>
      <c r="E124" s="9"/>
      <c r="F124" s="9"/>
      <c r="G124" s="9"/>
      <c r="H124" s="10"/>
      <c r="I124" s="2">
        <f t="shared" si="28"/>
        <v>0</v>
      </c>
    </row>
    <row r="125" spans="1:9" s="1" customFormat="1" hidden="1" x14ac:dyDescent="0.2">
      <c r="A125" s="5" t="s">
        <v>38</v>
      </c>
      <c r="B125" s="40" t="s">
        <v>39</v>
      </c>
      <c r="C125" s="6">
        <v>0</v>
      </c>
      <c r="D125" s="6"/>
      <c r="E125" s="6">
        <f>C125+D125</f>
        <v>0</v>
      </c>
      <c r="F125" s="6"/>
      <c r="G125" s="6"/>
      <c r="H125" s="7"/>
      <c r="I125" s="2">
        <f t="shared" si="28"/>
        <v>0</v>
      </c>
    </row>
    <row r="126" spans="1:9" s="1" customFormat="1" hidden="1" x14ac:dyDescent="0.2">
      <c r="A126" s="5" t="s">
        <v>40</v>
      </c>
      <c r="B126" s="40" t="s">
        <v>41</v>
      </c>
      <c r="C126" s="6">
        <v>0</v>
      </c>
      <c r="D126" s="6"/>
      <c r="E126" s="6">
        <f>C126+D126</f>
        <v>0</v>
      </c>
      <c r="F126" s="6"/>
      <c r="G126" s="6"/>
      <c r="H126" s="7"/>
      <c r="I126" s="2">
        <f t="shared" si="28"/>
        <v>0</v>
      </c>
    </row>
    <row r="127" spans="1:9" s="1" customFormat="1" hidden="1" x14ac:dyDescent="0.2">
      <c r="A127" s="5" t="s">
        <v>42</v>
      </c>
      <c r="B127" s="41" t="s">
        <v>43</v>
      </c>
      <c r="C127" s="6">
        <v>0</v>
      </c>
      <c r="D127" s="6"/>
      <c r="E127" s="6">
        <f>C127+D127</f>
        <v>0</v>
      </c>
      <c r="F127" s="6"/>
      <c r="G127" s="6"/>
      <c r="H127" s="7"/>
      <c r="I127" s="2">
        <f t="shared" si="28"/>
        <v>0</v>
      </c>
    </row>
    <row r="128" spans="1:9" s="1" customFormat="1" hidden="1" x14ac:dyDescent="0.2">
      <c r="A128" s="16" t="s">
        <v>44</v>
      </c>
      <c r="B128" s="42" t="s">
        <v>45</v>
      </c>
      <c r="C128" s="9">
        <v>0</v>
      </c>
      <c r="D128" s="9">
        <f>SUM(D132,D133,D134)</f>
        <v>0</v>
      </c>
      <c r="E128" s="9">
        <f>SUM(E132,E133,E134)</f>
        <v>0</v>
      </c>
      <c r="F128" s="9">
        <f>SUM(F132,F133,F134)</f>
        <v>0</v>
      </c>
      <c r="G128" s="9">
        <f>SUM(G132,G133,G134)</f>
        <v>0</v>
      </c>
      <c r="H128" s="10">
        <f>SUM(H132,H133,H134)</f>
        <v>0</v>
      </c>
      <c r="I128" s="2">
        <f t="shared" si="28"/>
        <v>0</v>
      </c>
    </row>
    <row r="129" spans="1:9" s="1" customFormat="1" hidden="1" x14ac:dyDescent="0.2">
      <c r="A129" s="56" t="s">
        <v>1</v>
      </c>
      <c r="B129" s="42"/>
      <c r="C129" s="9"/>
      <c r="D129" s="9"/>
      <c r="E129" s="9"/>
      <c r="F129" s="9"/>
      <c r="G129" s="9"/>
      <c r="H129" s="10"/>
      <c r="I129" s="2">
        <f t="shared" si="28"/>
        <v>0</v>
      </c>
    </row>
    <row r="130" spans="1:9" s="1" customFormat="1" hidden="1" x14ac:dyDescent="0.2">
      <c r="A130" s="17" t="s">
        <v>36</v>
      </c>
      <c r="B130" s="39"/>
      <c r="C130" s="9">
        <v>0</v>
      </c>
      <c r="D130" s="9">
        <f>D132+D133+D134-D131</f>
        <v>0</v>
      </c>
      <c r="E130" s="9">
        <f>E132+E133+E134-E131</f>
        <v>0</v>
      </c>
      <c r="F130" s="9">
        <f>F132+F133+F134-F131</f>
        <v>0</v>
      </c>
      <c r="G130" s="9">
        <f>G132+G133+G134-G131</f>
        <v>0</v>
      </c>
      <c r="H130" s="10">
        <f>H132+H133+H134-H131</f>
        <v>0</v>
      </c>
      <c r="I130" s="2">
        <f t="shared" si="28"/>
        <v>0</v>
      </c>
    </row>
    <row r="131" spans="1:9" s="1" customFormat="1" hidden="1" x14ac:dyDescent="0.2">
      <c r="A131" s="17" t="s">
        <v>37</v>
      </c>
      <c r="B131" s="39"/>
      <c r="C131" s="9">
        <v>0</v>
      </c>
      <c r="D131" s="9"/>
      <c r="E131" s="9">
        <f>C131+D131</f>
        <v>0</v>
      </c>
      <c r="F131" s="9"/>
      <c r="G131" s="9"/>
      <c r="H131" s="10"/>
      <c r="I131" s="2">
        <f t="shared" si="28"/>
        <v>0</v>
      </c>
    </row>
    <row r="132" spans="1:9" s="1" customFormat="1" hidden="1" x14ac:dyDescent="0.2">
      <c r="A132" s="5" t="s">
        <v>38</v>
      </c>
      <c r="B132" s="41" t="s">
        <v>46</v>
      </c>
      <c r="C132" s="6">
        <v>0</v>
      </c>
      <c r="D132" s="6"/>
      <c r="E132" s="6">
        <f>C132+D132</f>
        <v>0</v>
      </c>
      <c r="F132" s="6"/>
      <c r="G132" s="6"/>
      <c r="H132" s="7"/>
      <c r="I132" s="2">
        <f t="shared" si="28"/>
        <v>0</v>
      </c>
    </row>
    <row r="133" spans="1:9" s="1" customFormat="1" hidden="1" x14ac:dyDescent="0.2">
      <c r="A133" s="5" t="s">
        <v>40</v>
      </c>
      <c r="B133" s="41" t="s">
        <v>47</v>
      </c>
      <c r="C133" s="6">
        <v>0</v>
      </c>
      <c r="D133" s="6"/>
      <c r="E133" s="6">
        <f>C133+D133</f>
        <v>0</v>
      </c>
      <c r="F133" s="6"/>
      <c r="G133" s="6"/>
      <c r="H133" s="7"/>
      <c r="I133" s="2">
        <f t="shared" si="28"/>
        <v>0</v>
      </c>
    </row>
    <row r="134" spans="1:9" s="1" customFormat="1" hidden="1" x14ac:dyDescent="0.2">
      <c r="A134" s="5" t="s">
        <v>42</v>
      </c>
      <c r="B134" s="41" t="s">
        <v>48</v>
      </c>
      <c r="C134" s="6">
        <v>0</v>
      </c>
      <c r="D134" s="6"/>
      <c r="E134" s="6">
        <f>C134+D134</f>
        <v>0</v>
      </c>
      <c r="F134" s="6"/>
      <c r="G134" s="6"/>
      <c r="H134" s="7"/>
      <c r="I134" s="2">
        <f t="shared" si="28"/>
        <v>0</v>
      </c>
    </row>
    <row r="135" spans="1:9" s="1" customFormat="1" hidden="1" x14ac:dyDescent="0.2">
      <c r="A135" s="16" t="s">
        <v>49</v>
      </c>
      <c r="B135" s="43" t="s">
        <v>50</v>
      </c>
      <c r="C135" s="9">
        <v>0</v>
      </c>
      <c r="D135" s="9">
        <f>SUM(D139,D140,D141)</f>
        <v>0</v>
      </c>
      <c r="E135" s="9">
        <f>SUM(E139,E140,E141)</f>
        <v>0</v>
      </c>
      <c r="F135" s="9">
        <f>SUM(F139,F140,F141)</f>
        <v>0</v>
      </c>
      <c r="G135" s="9">
        <f>SUM(G139,G140,G141)</f>
        <v>0</v>
      </c>
      <c r="H135" s="10">
        <f>SUM(H139,H140,H141)</f>
        <v>0</v>
      </c>
      <c r="I135" s="2">
        <f t="shared" si="28"/>
        <v>0</v>
      </c>
    </row>
    <row r="136" spans="1:9" s="1" customFormat="1" hidden="1" x14ac:dyDescent="0.2">
      <c r="A136" s="56" t="s">
        <v>1</v>
      </c>
      <c r="B136" s="43"/>
      <c r="C136" s="9"/>
      <c r="D136" s="9"/>
      <c r="E136" s="9"/>
      <c r="F136" s="9"/>
      <c r="G136" s="9"/>
      <c r="H136" s="10"/>
      <c r="I136" s="2">
        <f t="shared" si="28"/>
        <v>0</v>
      </c>
    </row>
    <row r="137" spans="1:9" s="1" customFormat="1" hidden="1" x14ac:dyDescent="0.2">
      <c r="A137" s="17" t="s">
        <v>36</v>
      </c>
      <c r="B137" s="39"/>
      <c r="C137" s="9">
        <v>0</v>
      </c>
      <c r="D137" s="9">
        <f>D139+D140+D141-D138</f>
        <v>0</v>
      </c>
      <c r="E137" s="9">
        <f>E139+E140+E141-E138</f>
        <v>0</v>
      </c>
      <c r="F137" s="9">
        <f>F139+F140+F141-F138</f>
        <v>0</v>
      </c>
      <c r="G137" s="9">
        <f>G139+G140+G141-G138</f>
        <v>0</v>
      </c>
      <c r="H137" s="10">
        <f>H139+H140+H141-H138</f>
        <v>0</v>
      </c>
      <c r="I137" s="2">
        <f t="shared" si="28"/>
        <v>0</v>
      </c>
    </row>
    <row r="138" spans="1:9" s="1" customFormat="1" hidden="1" x14ac:dyDescent="0.2">
      <c r="A138" s="17" t="s">
        <v>37</v>
      </c>
      <c r="B138" s="39"/>
      <c r="C138" s="9"/>
      <c r="D138" s="9"/>
      <c r="E138" s="9"/>
      <c r="F138" s="9"/>
      <c r="G138" s="9"/>
      <c r="H138" s="10"/>
      <c r="I138" s="2">
        <f t="shared" si="28"/>
        <v>0</v>
      </c>
    </row>
    <row r="139" spans="1:9" s="1" customFormat="1" hidden="1" x14ac:dyDescent="0.2">
      <c r="A139" s="5" t="s">
        <v>38</v>
      </c>
      <c r="B139" s="41" t="s">
        <v>51</v>
      </c>
      <c r="C139" s="6">
        <v>0</v>
      </c>
      <c r="D139" s="6"/>
      <c r="E139" s="6">
        <f>C139+D139</f>
        <v>0</v>
      </c>
      <c r="F139" s="6"/>
      <c r="G139" s="6"/>
      <c r="H139" s="7"/>
      <c r="I139" s="2">
        <f t="shared" si="28"/>
        <v>0</v>
      </c>
    </row>
    <row r="140" spans="1:9" s="1" customFormat="1" hidden="1" x14ac:dyDescent="0.2">
      <c r="A140" s="5" t="s">
        <v>40</v>
      </c>
      <c r="B140" s="41" t="s">
        <v>52</v>
      </c>
      <c r="C140" s="6">
        <v>0</v>
      </c>
      <c r="D140" s="6"/>
      <c r="E140" s="6">
        <f>C140+D140</f>
        <v>0</v>
      </c>
      <c r="F140" s="6"/>
      <c r="G140" s="6"/>
      <c r="H140" s="7"/>
      <c r="I140" s="2">
        <f t="shared" si="28"/>
        <v>0</v>
      </c>
    </row>
    <row r="141" spans="1:9" s="1" customFormat="1" hidden="1" x14ac:dyDescent="0.2">
      <c r="A141" s="5" t="s">
        <v>42</v>
      </c>
      <c r="B141" s="41" t="s">
        <v>53</v>
      </c>
      <c r="C141" s="6">
        <v>0</v>
      </c>
      <c r="D141" s="6"/>
      <c r="E141" s="6">
        <f>C141+D141</f>
        <v>0</v>
      </c>
      <c r="F141" s="6"/>
      <c r="G141" s="6"/>
      <c r="H141" s="7"/>
      <c r="I141" s="2">
        <f t="shared" si="28"/>
        <v>0</v>
      </c>
    </row>
    <row r="142" spans="1:9" s="1" customFormat="1" hidden="1" x14ac:dyDescent="0.2">
      <c r="A142" s="57"/>
      <c r="B142" s="66"/>
      <c r="C142" s="6"/>
      <c r="D142" s="6"/>
      <c r="E142" s="6"/>
      <c r="F142" s="6"/>
      <c r="G142" s="6"/>
      <c r="H142" s="7"/>
      <c r="I142" s="2">
        <f t="shared" ref="I142:I205" si="31">SUM(E142:H142)</f>
        <v>0</v>
      </c>
    </row>
    <row r="143" spans="1:9" s="1" customFormat="1" hidden="1" x14ac:dyDescent="0.2">
      <c r="A143" s="11" t="s">
        <v>134</v>
      </c>
      <c r="B143" s="43" t="s">
        <v>133</v>
      </c>
      <c r="C143" s="9">
        <v>0</v>
      </c>
      <c r="D143" s="9"/>
      <c r="E143" s="9">
        <f>C143+D143</f>
        <v>0</v>
      </c>
      <c r="F143" s="9"/>
      <c r="G143" s="9"/>
      <c r="H143" s="10"/>
      <c r="I143" s="2">
        <f t="shared" si="31"/>
        <v>0</v>
      </c>
    </row>
    <row r="144" spans="1:9" s="1" customFormat="1" hidden="1" x14ac:dyDescent="0.2">
      <c r="A144" s="57"/>
      <c r="B144" s="66"/>
      <c r="C144" s="6"/>
      <c r="D144" s="6"/>
      <c r="E144" s="6"/>
      <c r="F144" s="6"/>
      <c r="G144" s="6"/>
      <c r="H144" s="7"/>
      <c r="I144" s="2">
        <f t="shared" si="31"/>
        <v>0</v>
      </c>
    </row>
    <row r="145" spans="1:9" s="1" customFormat="1" hidden="1" x14ac:dyDescent="0.2">
      <c r="A145" s="11" t="s">
        <v>54</v>
      </c>
      <c r="B145" s="43"/>
      <c r="C145" s="9">
        <v>0</v>
      </c>
      <c r="D145" s="9">
        <f>D98-D116</f>
        <v>0</v>
      </c>
      <c r="E145" s="9">
        <f>E98-E116</f>
        <v>0</v>
      </c>
      <c r="F145" s="9">
        <f>F98-F116</f>
        <v>0</v>
      </c>
      <c r="G145" s="9">
        <f>G98-G116</f>
        <v>0</v>
      </c>
      <c r="H145" s="10">
        <f>H98-H116</f>
        <v>0</v>
      </c>
      <c r="I145" s="2">
        <f t="shared" si="31"/>
        <v>0</v>
      </c>
    </row>
    <row r="146" spans="1:9" s="1" customFormat="1" hidden="1" x14ac:dyDescent="0.2">
      <c r="A146" s="55"/>
      <c r="B146" s="66"/>
      <c r="C146" s="6"/>
      <c r="D146" s="6"/>
      <c r="E146" s="6"/>
      <c r="F146" s="6"/>
      <c r="G146" s="6"/>
      <c r="H146" s="7"/>
      <c r="I146" s="2">
        <f t="shared" si="31"/>
        <v>0</v>
      </c>
    </row>
    <row r="147" spans="1:9" s="107" customFormat="1" x14ac:dyDescent="0.2">
      <c r="A147" s="109" t="s">
        <v>60</v>
      </c>
      <c r="B147" s="110" t="s">
        <v>2</v>
      </c>
      <c r="C147" s="111">
        <f t="shared" ref="C147:H147" si="32">SUM(C181,C233,C282)</f>
        <v>1805</v>
      </c>
      <c r="D147" s="111">
        <f t="shared" si="32"/>
        <v>0</v>
      </c>
      <c r="E147" s="111">
        <f t="shared" si="32"/>
        <v>1805</v>
      </c>
      <c r="F147" s="111">
        <f t="shared" si="32"/>
        <v>1485.1</v>
      </c>
      <c r="G147" s="111">
        <f t="shared" si="32"/>
        <v>1485.1</v>
      </c>
      <c r="H147" s="112">
        <f t="shared" si="32"/>
        <v>1485.1</v>
      </c>
      <c r="I147" s="102">
        <f t="shared" si="31"/>
        <v>6260.2999999999993</v>
      </c>
    </row>
    <row r="148" spans="1:9" x14ac:dyDescent="0.2">
      <c r="A148" s="113" t="s">
        <v>76</v>
      </c>
      <c r="B148" s="114"/>
      <c r="C148" s="115">
        <f t="shared" ref="C148:H148" si="33">SUM(C149,C156,C179,C153)</f>
        <v>555.20000000000005</v>
      </c>
      <c r="D148" s="115">
        <f t="shared" si="33"/>
        <v>0</v>
      </c>
      <c r="E148" s="115">
        <f t="shared" si="33"/>
        <v>555.20000000000005</v>
      </c>
      <c r="F148" s="115">
        <f t="shared" si="33"/>
        <v>1485.1</v>
      </c>
      <c r="G148" s="115">
        <f t="shared" si="33"/>
        <v>1485.1</v>
      </c>
      <c r="H148" s="116">
        <f t="shared" si="33"/>
        <v>1485.1</v>
      </c>
      <c r="I148" s="84">
        <f t="shared" si="31"/>
        <v>5010.5</v>
      </c>
    </row>
    <row r="149" spans="1:9" hidden="1" x14ac:dyDescent="0.2">
      <c r="A149" s="16" t="s">
        <v>30</v>
      </c>
      <c r="B149" s="35">
        <v>20</v>
      </c>
      <c r="C149" s="9">
        <f t="shared" ref="C149:H149" si="34">SUM(C150:C151)</f>
        <v>0</v>
      </c>
      <c r="D149" s="9">
        <f t="shared" si="34"/>
        <v>0</v>
      </c>
      <c r="E149" s="9">
        <f t="shared" si="34"/>
        <v>0</v>
      </c>
      <c r="F149" s="9">
        <f t="shared" si="34"/>
        <v>0</v>
      </c>
      <c r="G149" s="9">
        <f t="shared" si="34"/>
        <v>0</v>
      </c>
      <c r="H149" s="10">
        <f t="shared" si="34"/>
        <v>0</v>
      </c>
      <c r="I149" s="84">
        <f t="shared" si="31"/>
        <v>0</v>
      </c>
    </row>
    <row r="150" spans="1:9" hidden="1" x14ac:dyDescent="0.2">
      <c r="A150" s="12" t="s">
        <v>112</v>
      </c>
      <c r="B150" s="36" t="s">
        <v>109</v>
      </c>
      <c r="C150" s="69">
        <f t="shared" ref="C150:H150" si="35">SUM(C201)</f>
        <v>0</v>
      </c>
      <c r="D150" s="69">
        <f t="shared" si="35"/>
        <v>0</v>
      </c>
      <c r="E150" s="69">
        <f t="shared" si="35"/>
        <v>0</v>
      </c>
      <c r="F150" s="69">
        <f t="shared" si="35"/>
        <v>0</v>
      </c>
      <c r="G150" s="69">
        <f t="shared" si="35"/>
        <v>0</v>
      </c>
      <c r="H150" s="108">
        <f t="shared" si="35"/>
        <v>0</v>
      </c>
      <c r="I150" s="84">
        <f t="shared" si="31"/>
        <v>0</v>
      </c>
    </row>
    <row r="151" spans="1:9" hidden="1" x14ac:dyDescent="0.2">
      <c r="A151" s="12" t="s">
        <v>31</v>
      </c>
      <c r="B151" s="36" t="s">
        <v>32</v>
      </c>
      <c r="C151" s="69">
        <f t="shared" ref="C151:H151" si="36">SUM(C202,C253,C302)</f>
        <v>0</v>
      </c>
      <c r="D151" s="69">
        <f t="shared" si="36"/>
        <v>0</v>
      </c>
      <c r="E151" s="69">
        <f t="shared" si="36"/>
        <v>0</v>
      </c>
      <c r="F151" s="69">
        <f t="shared" si="36"/>
        <v>0</v>
      </c>
      <c r="G151" s="69">
        <f t="shared" si="36"/>
        <v>0</v>
      </c>
      <c r="H151" s="108">
        <f t="shared" si="36"/>
        <v>0</v>
      </c>
      <c r="I151" s="84">
        <f t="shared" si="31"/>
        <v>0</v>
      </c>
    </row>
    <row r="152" spans="1:9" s="1" customFormat="1" hidden="1" x14ac:dyDescent="0.2">
      <c r="A152" s="12"/>
      <c r="B152" s="31"/>
      <c r="C152" s="6"/>
      <c r="D152" s="6"/>
      <c r="E152" s="6"/>
      <c r="F152" s="6"/>
      <c r="G152" s="6"/>
      <c r="H152" s="7"/>
      <c r="I152" s="2">
        <f t="shared" si="31"/>
        <v>0</v>
      </c>
    </row>
    <row r="153" spans="1:9" hidden="1" x14ac:dyDescent="0.2">
      <c r="A153" s="16" t="s">
        <v>122</v>
      </c>
      <c r="B153" s="35">
        <v>55</v>
      </c>
      <c r="C153" s="9">
        <f t="shared" ref="C153:H153" si="37">SUM(C154:C154)</f>
        <v>0</v>
      </c>
      <c r="D153" s="9">
        <f t="shared" si="37"/>
        <v>0</v>
      </c>
      <c r="E153" s="9">
        <f t="shared" si="37"/>
        <v>0</v>
      </c>
      <c r="F153" s="9">
        <f t="shared" si="37"/>
        <v>0</v>
      </c>
      <c r="G153" s="9">
        <f t="shared" si="37"/>
        <v>0</v>
      </c>
      <c r="H153" s="10">
        <f t="shared" si="37"/>
        <v>0</v>
      </c>
      <c r="I153" s="84">
        <f t="shared" si="31"/>
        <v>0</v>
      </c>
    </row>
    <row r="154" spans="1:9" hidden="1" x14ac:dyDescent="0.2">
      <c r="A154" s="12" t="s">
        <v>123</v>
      </c>
      <c r="B154" s="36" t="s">
        <v>124</v>
      </c>
      <c r="C154" s="69">
        <f>C205</f>
        <v>0</v>
      </c>
      <c r="D154" s="69">
        <f>D205</f>
        <v>0</v>
      </c>
      <c r="E154" s="69">
        <f>E205</f>
        <v>0</v>
      </c>
      <c r="F154" s="69"/>
      <c r="G154" s="69"/>
      <c r="H154" s="108"/>
      <c r="I154" s="84">
        <f t="shared" si="31"/>
        <v>0</v>
      </c>
    </row>
    <row r="155" spans="1:9" s="1" customFormat="1" hidden="1" x14ac:dyDescent="0.2">
      <c r="A155" s="12"/>
      <c r="B155" s="31"/>
      <c r="C155" s="6"/>
      <c r="D155" s="6"/>
      <c r="E155" s="6"/>
      <c r="F155" s="6"/>
      <c r="G155" s="6"/>
      <c r="H155" s="7"/>
      <c r="I155" s="2">
        <f t="shared" si="31"/>
        <v>0</v>
      </c>
    </row>
    <row r="156" spans="1:9" ht="25.5" x14ac:dyDescent="0.2">
      <c r="A156" s="16" t="s">
        <v>33</v>
      </c>
      <c r="B156" s="37">
        <v>58</v>
      </c>
      <c r="C156" s="9">
        <f t="shared" ref="C156:H156" si="38">SUM(C157,C164,C171)</f>
        <v>555.20000000000005</v>
      </c>
      <c r="D156" s="9">
        <f t="shared" si="38"/>
        <v>0</v>
      </c>
      <c r="E156" s="9">
        <f t="shared" si="38"/>
        <v>555.20000000000005</v>
      </c>
      <c r="F156" s="9">
        <f t="shared" si="38"/>
        <v>0</v>
      </c>
      <c r="G156" s="9">
        <f t="shared" si="38"/>
        <v>0</v>
      </c>
      <c r="H156" s="10">
        <f t="shared" si="38"/>
        <v>0</v>
      </c>
      <c r="I156" s="84">
        <f t="shared" si="31"/>
        <v>555.20000000000005</v>
      </c>
    </row>
    <row r="157" spans="1:9" x14ac:dyDescent="0.2">
      <c r="A157" s="16" t="s">
        <v>34</v>
      </c>
      <c r="B157" s="38" t="s">
        <v>35</v>
      </c>
      <c r="C157" s="9">
        <f t="shared" ref="C157:H157" si="39">SUM(C161,C162,C163)</f>
        <v>555.20000000000005</v>
      </c>
      <c r="D157" s="9">
        <f t="shared" si="39"/>
        <v>0</v>
      </c>
      <c r="E157" s="9">
        <f t="shared" si="39"/>
        <v>555.20000000000005</v>
      </c>
      <c r="F157" s="9">
        <f t="shared" si="39"/>
        <v>0</v>
      </c>
      <c r="G157" s="9">
        <f t="shared" si="39"/>
        <v>0</v>
      </c>
      <c r="H157" s="10">
        <f t="shared" si="39"/>
        <v>0</v>
      </c>
      <c r="I157" s="84">
        <f t="shared" si="31"/>
        <v>555.20000000000005</v>
      </c>
    </row>
    <row r="158" spans="1:9" s="1" customFormat="1" hidden="1" x14ac:dyDescent="0.2">
      <c r="A158" s="17" t="s">
        <v>1</v>
      </c>
      <c r="B158" s="39"/>
      <c r="C158" s="9"/>
      <c r="D158" s="9"/>
      <c r="E158" s="9"/>
      <c r="F158" s="9"/>
      <c r="G158" s="9"/>
      <c r="H158" s="10"/>
      <c r="I158" s="2">
        <f t="shared" si="31"/>
        <v>0</v>
      </c>
    </row>
    <row r="159" spans="1:9" hidden="1" x14ac:dyDescent="0.2">
      <c r="A159" s="17" t="s">
        <v>36</v>
      </c>
      <c r="B159" s="39"/>
      <c r="C159" s="9">
        <f t="shared" ref="C159:H159" si="40">C161+C162+C163-C160</f>
        <v>0</v>
      </c>
      <c r="D159" s="9">
        <f t="shared" si="40"/>
        <v>0</v>
      </c>
      <c r="E159" s="9">
        <f t="shared" si="40"/>
        <v>0</v>
      </c>
      <c r="F159" s="9">
        <f t="shared" si="40"/>
        <v>0</v>
      </c>
      <c r="G159" s="9">
        <f t="shared" si="40"/>
        <v>0</v>
      </c>
      <c r="H159" s="10">
        <f t="shared" si="40"/>
        <v>0</v>
      </c>
      <c r="I159" s="84">
        <f t="shared" si="31"/>
        <v>0</v>
      </c>
    </row>
    <row r="160" spans="1:9" x14ac:dyDescent="0.2">
      <c r="A160" s="17" t="s">
        <v>37</v>
      </c>
      <c r="B160" s="39"/>
      <c r="C160" s="9">
        <f t="shared" ref="C160:H160" si="41">SUM(C211,C259,C308)</f>
        <v>555.20000000000005</v>
      </c>
      <c r="D160" s="9">
        <f t="shared" si="41"/>
        <v>0</v>
      </c>
      <c r="E160" s="9">
        <f t="shared" si="41"/>
        <v>555.20000000000005</v>
      </c>
      <c r="F160" s="9">
        <f t="shared" si="41"/>
        <v>0</v>
      </c>
      <c r="G160" s="9">
        <f t="shared" si="41"/>
        <v>0</v>
      </c>
      <c r="H160" s="10">
        <f t="shared" si="41"/>
        <v>0</v>
      </c>
      <c r="I160" s="84">
        <f t="shared" si="31"/>
        <v>555.20000000000005</v>
      </c>
    </row>
    <row r="161" spans="1:9" hidden="1" x14ac:dyDescent="0.2">
      <c r="A161" s="5" t="s">
        <v>38</v>
      </c>
      <c r="B161" s="40" t="s">
        <v>39</v>
      </c>
      <c r="C161" s="69">
        <f t="shared" ref="C161:D163" si="42">SUM(C212,C260,C309)</f>
        <v>0</v>
      </c>
      <c r="D161" s="69">
        <f t="shared" si="42"/>
        <v>0</v>
      </c>
      <c r="E161" s="69">
        <f>C161+D161</f>
        <v>0</v>
      </c>
      <c r="F161" s="69">
        <f t="shared" ref="F161:H163" si="43">SUM(F212,F260,F309)</f>
        <v>0</v>
      </c>
      <c r="G161" s="69">
        <f t="shared" si="43"/>
        <v>0</v>
      </c>
      <c r="H161" s="108">
        <f t="shared" si="43"/>
        <v>0</v>
      </c>
      <c r="I161" s="84">
        <f t="shared" si="31"/>
        <v>0</v>
      </c>
    </row>
    <row r="162" spans="1:9" hidden="1" x14ac:dyDescent="0.2">
      <c r="A162" s="5" t="s">
        <v>40</v>
      </c>
      <c r="B162" s="40" t="s">
        <v>41</v>
      </c>
      <c r="C162" s="69">
        <f t="shared" si="42"/>
        <v>0</v>
      </c>
      <c r="D162" s="69">
        <f t="shared" si="42"/>
        <v>0</v>
      </c>
      <c r="E162" s="69">
        <f>C162+D162</f>
        <v>0</v>
      </c>
      <c r="F162" s="69">
        <f t="shared" si="43"/>
        <v>0</v>
      </c>
      <c r="G162" s="69">
        <f t="shared" si="43"/>
        <v>0</v>
      </c>
      <c r="H162" s="108">
        <f t="shared" si="43"/>
        <v>0</v>
      </c>
      <c r="I162" s="84">
        <f t="shared" si="31"/>
        <v>0</v>
      </c>
    </row>
    <row r="163" spans="1:9" x14ac:dyDescent="0.2">
      <c r="A163" s="5" t="s">
        <v>42</v>
      </c>
      <c r="B163" s="41" t="s">
        <v>43</v>
      </c>
      <c r="C163" s="69">
        <f t="shared" si="42"/>
        <v>555.20000000000005</v>
      </c>
      <c r="D163" s="69">
        <f t="shared" si="42"/>
        <v>0</v>
      </c>
      <c r="E163" s="69">
        <f>C163+D163</f>
        <v>555.20000000000005</v>
      </c>
      <c r="F163" s="69">
        <f t="shared" si="43"/>
        <v>0</v>
      </c>
      <c r="G163" s="69">
        <f t="shared" si="43"/>
        <v>0</v>
      </c>
      <c r="H163" s="108">
        <f t="shared" si="43"/>
        <v>0</v>
      </c>
      <c r="I163" s="84">
        <f t="shared" si="31"/>
        <v>555.20000000000005</v>
      </c>
    </row>
    <row r="164" spans="1:9" s="1" customFormat="1" hidden="1" x14ac:dyDescent="0.2">
      <c r="A164" s="16" t="s">
        <v>44</v>
      </c>
      <c r="B164" s="42" t="s">
        <v>45</v>
      </c>
      <c r="C164" s="9">
        <v>0</v>
      </c>
      <c r="D164" s="9">
        <f>SUM(D168,D169,D170)</f>
        <v>0</v>
      </c>
      <c r="E164" s="9">
        <f>SUM(E168,E169,E170)</f>
        <v>0</v>
      </c>
      <c r="F164" s="9">
        <f>SUM(F168,F169,F170)</f>
        <v>0</v>
      </c>
      <c r="G164" s="9">
        <f>SUM(G168,G169,G170)</f>
        <v>0</v>
      </c>
      <c r="H164" s="10">
        <f>SUM(H168,H169,H170)</f>
        <v>0</v>
      </c>
      <c r="I164" s="2">
        <f t="shared" si="31"/>
        <v>0</v>
      </c>
    </row>
    <row r="165" spans="1:9" s="1" customFormat="1" hidden="1" x14ac:dyDescent="0.2">
      <c r="A165" s="56" t="s">
        <v>1</v>
      </c>
      <c r="B165" s="42"/>
      <c r="C165" s="9"/>
      <c r="D165" s="9"/>
      <c r="E165" s="9"/>
      <c r="F165" s="9"/>
      <c r="G165" s="9"/>
      <c r="H165" s="10"/>
      <c r="I165" s="2">
        <f t="shared" si="31"/>
        <v>0</v>
      </c>
    </row>
    <row r="166" spans="1:9" s="1" customFormat="1" hidden="1" x14ac:dyDescent="0.2">
      <c r="A166" s="17" t="s">
        <v>36</v>
      </c>
      <c r="B166" s="39"/>
      <c r="C166" s="9">
        <v>0</v>
      </c>
      <c r="D166" s="9">
        <f>D168+D169+D170-D167</f>
        <v>0</v>
      </c>
      <c r="E166" s="9">
        <f>E168+E169+E170-E167</f>
        <v>0</v>
      </c>
      <c r="F166" s="9">
        <f>F168+F169+F170-F167</f>
        <v>0</v>
      </c>
      <c r="G166" s="9">
        <f>G168+G169+G170-G167</f>
        <v>0</v>
      </c>
      <c r="H166" s="10">
        <f>H168+H169+H170-H167</f>
        <v>0</v>
      </c>
      <c r="I166" s="2">
        <f t="shared" si="31"/>
        <v>0</v>
      </c>
    </row>
    <row r="167" spans="1:9" s="1" customFormat="1" hidden="1" x14ac:dyDescent="0.2">
      <c r="A167" s="17" t="s">
        <v>37</v>
      </c>
      <c r="B167" s="39"/>
      <c r="C167" s="9">
        <v>0</v>
      </c>
      <c r="D167" s="9">
        <f>SUM(D218,D266,D315)</f>
        <v>0</v>
      </c>
      <c r="E167" s="9">
        <f>SUM(E218,E266,E315)</f>
        <v>0</v>
      </c>
      <c r="F167" s="9">
        <f>SUM(F218,F266,F315)</f>
        <v>0</v>
      </c>
      <c r="G167" s="9">
        <f>SUM(G218,G266,G315)</f>
        <v>0</v>
      </c>
      <c r="H167" s="10">
        <f>SUM(H218,H266,H315)</f>
        <v>0</v>
      </c>
      <c r="I167" s="2">
        <f t="shared" si="31"/>
        <v>0</v>
      </c>
    </row>
    <row r="168" spans="1:9" s="1" customFormat="1" hidden="1" x14ac:dyDescent="0.2">
      <c r="A168" s="5" t="s">
        <v>38</v>
      </c>
      <c r="B168" s="41" t="s">
        <v>46</v>
      </c>
      <c r="C168" s="6">
        <v>0</v>
      </c>
      <c r="D168" s="6">
        <f>SUM(D219,D267,D316)</f>
        <v>0</v>
      </c>
      <c r="E168" s="6">
        <f>C168+D168</f>
        <v>0</v>
      </c>
      <c r="F168" s="6">
        <f t="shared" ref="F168:H170" si="44">SUM(F219,F267,F316)</f>
        <v>0</v>
      </c>
      <c r="G168" s="6">
        <f t="shared" si="44"/>
        <v>0</v>
      </c>
      <c r="H168" s="7">
        <f t="shared" si="44"/>
        <v>0</v>
      </c>
      <c r="I168" s="2">
        <f t="shared" si="31"/>
        <v>0</v>
      </c>
    </row>
    <row r="169" spans="1:9" s="1" customFormat="1" hidden="1" x14ac:dyDescent="0.2">
      <c r="A169" s="5" t="s">
        <v>40</v>
      </c>
      <c r="B169" s="41" t="s">
        <v>47</v>
      </c>
      <c r="C169" s="6">
        <v>0</v>
      </c>
      <c r="D169" s="6">
        <f>SUM(D220,D268,D317)</f>
        <v>0</v>
      </c>
      <c r="E169" s="6">
        <f>C169+D169</f>
        <v>0</v>
      </c>
      <c r="F169" s="6">
        <f t="shared" si="44"/>
        <v>0</v>
      </c>
      <c r="G169" s="6">
        <f t="shared" si="44"/>
        <v>0</v>
      </c>
      <c r="H169" s="7">
        <f t="shared" si="44"/>
        <v>0</v>
      </c>
      <c r="I169" s="2">
        <f t="shared" si="31"/>
        <v>0</v>
      </c>
    </row>
    <row r="170" spans="1:9" s="1" customFormat="1" hidden="1" x14ac:dyDescent="0.2">
      <c r="A170" s="5" t="s">
        <v>42</v>
      </c>
      <c r="B170" s="41" t="s">
        <v>48</v>
      </c>
      <c r="C170" s="6">
        <v>0</v>
      </c>
      <c r="D170" s="6">
        <f>SUM(D221,D269,D318)</f>
        <v>0</v>
      </c>
      <c r="E170" s="6">
        <f>C170+D170</f>
        <v>0</v>
      </c>
      <c r="F170" s="6">
        <f t="shared" si="44"/>
        <v>0</v>
      </c>
      <c r="G170" s="6">
        <f t="shared" si="44"/>
        <v>0</v>
      </c>
      <c r="H170" s="7">
        <f t="shared" si="44"/>
        <v>0</v>
      </c>
      <c r="I170" s="2">
        <f t="shared" si="31"/>
        <v>0</v>
      </c>
    </row>
    <row r="171" spans="1:9" s="1" customFormat="1" hidden="1" x14ac:dyDescent="0.2">
      <c r="A171" s="16" t="s">
        <v>49</v>
      </c>
      <c r="B171" s="43" t="s">
        <v>50</v>
      </c>
      <c r="C171" s="9">
        <v>0</v>
      </c>
      <c r="D171" s="9">
        <f>SUM(D175,D176,D177)</f>
        <v>0</v>
      </c>
      <c r="E171" s="9">
        <f>SUM(E175,E176,E177)</f>
        <v>0</v>
      </c>
      <c r="F171" s="9">
        <f>SUM(F175,F176,F177)</f>
        <v>0</v>
      </c>
      <c r="G171" s="9">
        <f>SUM(G175,G176,G177)</f>
        <v>0</v>
      </c>
      <c r="H171" s="10">
        <f>SUM(H175,H176,H177)</f>
        <v>0</v>
      </c>
      <c r="I171" s="2">
        <f t="shared" si="31"/>
        <v>0</v>
      </c>
    </row>
    <row r="172" spans="1:9" s="1" customFormat="1" hidden="1" x14ac:dyDescent="0.2">
      <c r="A172" s="56" t="s">
        <v>1</v>
      </c>
      <c r="B172" s="43"/>
      <c r="C172" s="9"/>
      <c r="D172" s="9"/>
      <c r="E172" s="9"/>
      <c r="F172" s="9"/>
      <c r="G172" s="9"/>
      <c r="H172" s="10"/>
      <c r="I172" s="2">
        <f t="shared" si="31"/>
        <v>0</v>
      </c>
    </row>
    <row r="173" spans="1:9" s="1" customFormat="1" hidden="1" x14ac:dyDescent="0.2">
      <c r="A173" s="17" t="s">
        <v>36</v>
      </c>
      <c r="B173" s="39"/>
      <c r="C173" s="9">
        <v>0</v>
      </c>
      <c r="D173" s="9">
        <f>D175+D176+D177-D174</f>
        <v>0</v>
      </c>
      <c r="E173" s="9">
        <f>E175+E176+E177-E174</f>
        <v>0</v>
      </c>
      <c r="F173" s="9">
        <f>F175+F176+F177-F174</f>
        <v>0</v>
      </c>
      <c r="G173" s="9">
        <f>G175+G176+G177-G174</f>
        <v>0</v>
      </c>
      <c r="H173" s="10">
        <f>H175+H176+H177-H174</f>
        <v>0</v>
      </c>
      <c r="I173" s="2">
        <f t="shared" si="31"/>
        <v>0</v>
      </c>
    </row>
    <row r="174" spans="1:9" s="1" customFormat="1" hidden="1" x14ac:dyDescent="0.2">
      <c r="A174" s="17" t="s">
        <v>37</v>
      </c>
      <c r="B174" s="39"/>
      <c r="C174" s="9">
        <v>0</v>
      </c>
      <c r="D174" s="9">
        <f>SUM(D225,D273,D322)</f>
        <v>0</v>
      </c>
      <c r="E174" s="9">
        <f>SUM(E225,E273,E322)</f>
        <v>0</v>
      </c>
      <c r="F174" s="9">
        <f>SUM(F225,F273,F322)</f>
        <v>0</v>
      </c>
      <c r="G174" s="9">
        <f>SUM(G225,G273,G322)</f>
        <v>0</v>
      </c>
      <c r="H174" s="10">
        <f>SUM(H225,H273,H322)</f>
        <v>0</v>
      </c>
      <c r="I174" s="2">
        <f t="shared" si="31"/>
        <v>0</v>
      </c>
    </row>
    <row r="175" spans="1:9" s="1" customFormat="1" hidden="1" x14ac:dyDescent="0.2">
      <c r="A175" s="5" t="s">
        <v>38</v>
      </c>
      <c r="B175" s="41" t="s">
        <v>51</v>
      </c>
      <c r="C175" s="6">
        <v>0</v>
      </c>
      <c r="D175" s="6">
        <f>SUM(D226,D274,D323)</f>
        <v>0</v>
      </c>
      <c r="E175" s="6">
        <f>C175+D175</f>
        <v>0</v>
      </c>
      <c r="F175" s="6">
        <f t="shared" ref="F175:H177" si="45">SUM(F226,F274,F323)</f>
        <v>0</v>
      </c>
      <c r="G175" s="6">
        <f t="shared" si="45"/>
        <v>0</v>
      </c>
      <c r="H175" s="7">
        <f t="shared" si="45"/>
        <v>0</v>
      </c>
      <c r="I175" s="2">
        <f t="shared" si="31"/>
        <v>0</v>
      </c>
    </row>
    <row r="176" spans="1:9" s="1" customFormat="1" hidden="1" x14ac:dyDescent="0.2">
      <c r="A176" s="5" t="s">
        <v>40</v>
      </c>
      <c r="B176" s="41" t="s">
        <v>52</v>
      </c>
      <c r="C176" s="6">
        <v>0</v>
      </c>
      <c r="D176" s="6">
        <f>SUM(D227,D275,D324)</f>
        <v>0</v>
      </c>
      <c r="E176" s="6">
        <f>C176+D176</f>
        <v>0</v>
      </c>
      <c r="F176" s="6">
        <f t="shared" si="45"/>
        <v>0</v>
      </c>
      <c r="G176" s="6">
        <f t="shared" si="45"/>
        <v>0</v>
      </c>
      <c r="H176" s="7">
        <f t="shared" si="45"/>
        <v>0</v>
      </c>
      <c r="I176" s="2">
        <f t="shared" si="31"/>
        <v>0</v>
      </c>
    </row>
    <row r="177" spans="1:12" s="1" customFormat="1" hidden="1" x14ac:dyDescent="0.2">
      <c r="A177" s="5" t="s">
        <v>42</v>
      </c>
      <c r="B177" s="41" t="s">
        <v>53</v>
      </c>
      <c r="C177" s="6">
        <v>0</v>
      </c>
      <c r="D177" s="6">
        <f>SUM(D228,D276,D325)</f>
        <v>0</v>
      </c>
      <c r="E177" s="6">
        <f>C177+D177</f>
        <v>0</v>
      </c>
      <c r="F177" s="6">
        <f t="shared" si="45"/>
        <v>0</v>
      </c>
      <c r="G177" s="6">
        <f t="shared" si="45"/>
        <v>0</v>
      </c>
      <c r="H177" s="7">
        <f t="shared" si="45"/>
        <v>0</v>
      </c>
      <c r="I177" s="2">
        <f t="shared" si="31"/>
        <v>0</v>
      </c>
    </row>
    <row r="178" spans="1:12" s="1" customFormat="1" hidden="1" x14ac:dyDescent="0.2">
      <c r="A178" s="57"/>
      <c r="B178" s="66"/>
      <c r="C178" s="6"/>
      <c r="D178" s="6"/>
      <c r="E178" s="6"/>
      <c r="F178" s="6"/>
      <c r="G178" s="6"/>
      <c r="H178" s="7"/>
      <c r="I178" s="2">
        <f t="shared" si="31"/>
        <v>0</v>
      </c>
    </row>
    <row r="179" spans="1:12" s="1" customFormat="1" x14ac:dyDescent="0.2">
      <c r="A179" s="11" t="s">
        <v>134</v>
      </c>
      <c r="B179" s="43" t="s">
        <v>133</v>
      </c>
      <c r="C179" s="9">
        <v>0</v>
      </c>
      <c r="D179" s="9">
        <f>SUM(D230,D278,D327)</f>
        <v>0</v>
      </c>
      <c r="E179" s="9">
        <f>C179+D179</f>
        <v>0</v>
      </c>
      <c r="F179" s="9">
        <f>SUM(F230,F278,F327)</f>
        <v>1485.1</v>
      </c>
      <c r="G179" s="9">
        <f>SUM(G230,G278,G327)</f>
        <v>1485.1</v>
      </c>
      <c r="H179" s="10">
        <f>SUM(H230,H278,H327)</f>
        <v>1485.1</v>
      </c>
      <c r="I179" s="2">
        <f t="shared" si="31"/>
        <v>4455.2999999999993</v>
      </c>
    </row>
    <row r="180" spans="1:12" s="1" customFormat="1" hidden="1" x14ac:dyDescent="0.2">
      <c r="A180" s="55"/>
      <c r="B180" s="66"/>
      <c r="C180" s="6"/>
      <c r="D180" s="6"/>
      <c r="E180" s="6"/>
      <c r="F180" s="6"/>
      <c r="G180" s="6"/>
      <c r="H180" s="7"/>
      <c r="I180" s="2">
        <f t="shared" si="31"/>
        <v>0</v>
      </c>
    </row>
    <row r="181" spans="1:12" s="107" customFormat="1" ht="25.5" hidden="1" x14ac:dyDescent="0.2">
      <c r="A181" s="117" t="s">
        <v>61</v>
      </c>
      <c r="B181" s="118"/>
      <c r="C181" s="119">
        <f t="shared" ref="C181:H181" si="46">C182</f>
        <v>0</v>
      </c>
      <c r="D181" s="119">
        <f t="shared" si="46"/>
        <v>0</v>
      </c>
      <c r="E181" s="119">
        <f t="shared" si="46"/>
        <v>0</v>
      </c>
      <c r="F181" s="119">
        <f t="shared" si="46"/>
        <v>0</v>
      </c>
      <c r="G181" s="119">
        <f t="shared" si="46"/>
        <v>0</v>
      </c>
      <c r="H181" s="120">
        <f t="shared" si="46"/>
        <v>0</v>
      </c>
      <c r="I181" s="102">
        <f t="shared" si="31"/>
        <v>0</v>
      </c>
    </row>
    <row r="182" spans="1:12" s="126" customFormat="1" hidden="1" x14ac:dyDescent="0.2">
      <c r="A182" s="121" t="s">
        <v>59</v>
      </c>
      <c r="B182" s="122"/>
      <c r="C182" s="123">
        <f t="shared" ref="C182:H182" si="47">SUM(C183,C184,C185,C186)</f>
        <v>0</v>
      </c>
      <c r="D182" s="123">
        <f t="shared" si="47"/>
        <v>0</v>
      </c>
      <c r="E182" s="123">
        <f t="shared" si="47"/>
        <v>0</v>
      </c>
      <c r="F182" s="123">
        <f t="shared" si="47"/>
        <v>0</v>
      </c>
      <c r="G182" s="123">
        <f t="shared" si="47"/>
        <v>0</v>
      </c>
      <c r="H182" s="124">
        <f t="shared" si="47"/>
        <v>0</v>
      </c>
      <c r="I182" s="125">
        <f t="shared" si="31"/>
        <v>0</v>
      </c>
    </row>
    <row r="183" spans="1:12" hidden="1" x14ac:dyDescent="0.2">
      <c r="A183" s="5" t="s">
        <v>6</v>
      </c>
      <c r="B183" s="28"/>
      <c r="C183" s="69"/>
      <c r="D183" s="69"/>
      <c r="E183" s="69">
        <f>SUM(C183,D183)</f>
        <v>0</v>
      </c>
      <c r="F183" s="69"/>
      <c r="G183" s="69"/>
      <c r="H183" s="108"/>
      <c r="I183" s="84">
        <f t="shared" si="31"/>
        <v>0</v>
      </c>
      <c r="K183" s="82">
        <v>0.50529999999999997</v>
      </c>
    </row>
    <row r="184" spans="1:12" s="1" customFormat="1" hidden="1" x14ac:dyDescent="0.2">
      <c r="A184" s="5" t="s">
        <v>7</v>
      </c>
      <c r="B184" s="65"/>
      <c r="C184" s="6">
        <v>0</v>
      </c>
      <c r="D184" s="6"/>
      <c r="E184" s="6">
        <f>SUM(C184,D184)</f>
        <v>0</v>
      </c>
      <c r="F184" s="6"/>
      <c r="G184" s="6"/>
      <c r="H184" s="7"/>
      <c r="I184" s="2">
        <f t="shared" si="31"/>
        <v>0</v>
      </c>
    </row>
    <row r="185" spans="1:12" ht="38.25" hidden="1" x14ac:dyDescent="0.2">
      <c r="A185" s="5" t="s">
        <v>8</v>
      </c>
      <c r="B185" s="28">
        <v>420269</v>
      </c>
      <c r="C185" s="69">
        <v>0</v>
      </c>
      <c r="D185" s="69"/>
      <c r="E185" s="69">
        <f>SUM(C185,D185)</f>
        <v>0</v>
      </c>
      <c r="F185" s="69"/>
      <c r="G185" s="69"/>
      <c r="H185" s="108"/>
      <c r="I185" s="84">
        <f t="shared" si="31"/>
        <v>0</v>
      </c>
      <c r="K185" s="82">
        <v>6.5600000000000006E-2</v>
      </c>
      <c r="L185" s="82">
        <f>K185/(K185+K187)</f>
        <v>0.13260561956741462</v>
      </c>
    </row>
    <row r="186" spans="1:12" ht="25.5" hidden="1" x14ac:dyDescent="0.2">
      <c r="A186" s="8" t="s">
        <v>9</v>
      </c>
      <c r="B186" s="29" t="s">
        <v>10</v>
      </c>
      <c r="C186" s="9">
        <v>0</v>
      </c>
      <c r="D186" s="9">
        <f>SUM(D187,D191,D195)</f>
        <v>0</v>
      </c>
      <c r="E186" s="9">
        <f>SUM(E187,E191,E195)</f>
        <v>0</v>
      </c>
      <c r="F186" s="9">
        <f>SUM(F187,F191,F195)</f>
        <v>0</v>
      </c>
      <c r="G186" s="9">
        <f>SUM(G187,G191,G195)</f>
        <v>0</v>
      </c>
      <c r="H186" s="10">
        <f>SUM(H187,H191,H195)</f>
        <v>0</v>
      </c>
      <c r="I186" s="84">
        <f t="shared" si="31"/>
        <v>0</v>
      </c>
    </row>
    <row r="187" spans="1:12" hidden="1" x14ac:dyDescent="0.2">
      <c r="A187" s="11" t="s">
        <v>11</v>
      </c>
      <c r="B187" s="30" t="s">
        <v>12</v>
      </c>
      <c r="C187" s="9">
        <v>0</v>
      </c>
      <c r="D187" s="9">
        <f>SUM(D188:D190)</f>
        <v>0</v>
      </c>
      <c r="E187" s="9">
        <f>SUM(E188:E190)</f>
        <v>0</v>
      </c>
      <c r="F187" s="9">
        <f>SUM(F188:F190)</f>
        <v>0</v>
      </c>
      <c r="G187" s="9">
        <f>SUM(G188:G190)</f>
        <v>0</v>
      </c>
      <c r="H187" s="10">
        <f>SUM(H188:H190)</f>
        <v>0</v>
      </c>
      <c r="I187" s="84">
        <f t="shared" si="31"/>
        <v>0</v>
      </c>
      <c r="K187" s="82">
        <v>0.42909999999999998</v>
      </c>
      <c r="L187" s="82">
        <f>K187/(K185+K187)</f>
        <v>0.86739438043258543</v>
      </c>
    </row>
    <row r="188" spans="1:12" hidden="1" x14ac:dyDescent="0.2">
      <c r="A188" s="12" t="s">
        <v>13</v>
      </c>
      <c r="B188" s="31" t="s">
        <v>14</v>
      </c>
      <c r="C188" s="69">
        <v>0</v>
      </c>
      <c r="D188" s="69"/>
      <c r="E188" s="69">
        <f>SUM(C188,D188)</f>
        <v>0</v>
      </c>
      <c r="F188" s="69"/>
      <c r="G188" s="69"/>
      <c r="H188" s="108"/>
      <c r="I188" s="84">
        <f t="shared" si="31"/>
        <v>0</v>
      </c>
    </row>
    <row r="189" spans="1:12" s="1" customFormat="1" hidden="1" x14ac:dyDescent="0.2">
      <c r="A189" s="12" t="s">
        <v>15</v>
      </c>
      <c r="B189" s="32" t="s">
        <v>16</v>
      </c>
      <c r="C189" s="6">
        <v>0</v>
      </c>
      <c r="D189" s="6"/>
      <c r="E189" s="6">
        <f>SUM(C189,D189)</f>
        <v>0</v>
      </c>
      <c r="F189" s="6"/>
      <c r="G189" s="6"/>
      <c r="H189" s="7"/>
      <c r="I189" s="2">
        <f t="shared" si="31"/>
        <v>0</v>
      </c>
    </row>
    <row r="190" spans="1:12" s="1" customFormat="1" hidden="1" x14ac:dyDescent="0.2">
      <c r="A190" s="12" t="s">
        <v>17</v>
      </c>
      <c r="B190" s="32" t="s">
        <v>18</v>
      </c>
      <c r="C190" s="6">
        <v>0</v>
      </c>
      <c r="D190" s="6"/>
      <c r="E190" s="6">
        <f>SUM(C190,D190)</f>
        <v>0</v>
      </c>
      <c r="F190" s="6"/>
      <c r="G190" s="6"/>
      <c r="H190" s="7"/>
      <c r="I190" s="2">
        <f t="shared" si="31"/>
        <v>0</v>
      </c>
    </row>
    <row r="191" spans="1:12" s="1" customFormat="1" hidden="1" x14ac:dyDescent="0.2">
      <c r="A191" s="11" t="s">
        <v>19</v>
      </c>
      <c r="B191" s="33" t="s">
        <v>20</v>
      </c>
      <c r="C191" s="9">
        <v>0</v>
      </c>
      <c r="D191" s="9">
        <f>SUM(D192:D194)</f>
        <v>0</v>
      </c>
      <c r="E191" s="9">
        <f>SUM(E192:E194)</f>
        <v>0</v>
      </c>
      <c r="F191" s="9">
        <f>SUM(F192:F194)</f>
        <v>0</v>
      </c>
      <c r="G191" s="9">
        <f>SUM(G192:G194)</f>
        <v>0</v>
      </c>
      <c r="H191" s="10">
        <f>SUM(H192:H194)</f>
        <v>0</v>
      </c>
      <c r="I191" s="2">
        <f t="shared" si="31"/>
        <v>0</v>
      </c>
    </row>
    <row r="192" spans="1:12" s="1" customFormat="1" hidden="1" x14ac:dyDescent="0.2">
      <c r="A192" s="12" t="s">
        <v>13</v>
      </c>
      <c r="B192" s="32" t="s">
        <v>21</v>
      </c>
      <c r="C192" s="6">
        <v>0</v>
      </c>
      <c r="D192" s="6"/>
      <c r="E192" s="6">
        <f>SUM(C192,D192)</f>
        <v>0</v>
      </c>
      <c r="F192" s="6"/>
      <c r="G192" s="6"/>
      <c r="H192" s="7"/>
      <c r="I192" s="2">
        <f t="shared" si="31"/>
        <v>0</v>
      </c>
    </row>
    <row r="193" spans="1:9" s="1" customFormat="1" hidden="1" x14ac:dyDescent="0.2">
      <c r="A193" s="12" t="s">
        <v>15</v>
      </c>
      <c r="B193" s="32" t="s">
        <v>22</v>
      </c>
      <c r="C193" s="6">
        <v>0</v>
      </c>
      <c r="D193" s="6"/>
      <c r="E193" s="6">
        <f>SUM(C193,D193)</f>
        <v>0</v>
      </c>
      <c r="F193" s="6"/>
      <c r="G193" s="6"/>
      <c r="H193" s="7"/>
      <c r="I193" s="2">
        <f t="shared" si="31"/>
        <v>0</v>
      </c>
    </row>
    <row r="194" spans="1:9" s="1" customFormat="1" hidden="1" x14ac:dyDescent="0.2">
      <c r="A194" s="12" t="s">
        <v>17</v>
      </c>
      <c r="B194" s="32" t="s">
        <v>23</v>
      </c>
      <c r="C194" s="6">
        <v>0</v>
      </c>
      <c r="D194" s="6"/>
      <c r="E194" s="6">
        <f>SUM(C194,D194)</f>
        <v>0</v>
      </c>
      <c r="F194" s="6"/>
      <c r="G194" s="6"/>
      <c r="H194" s="7"/>
      <c r="I194" s="2">
        <f t="shared" si="31"/>
        <v>0</v>
      </c>
    </row>
    <row r="195" spans="1:9" s="1" customFormat="1" hidden="1" x14ac:dyDescent="0.2">
      <c r="A195" s="11" t="s">
        <v>24</v>
      </c>
      <c r="B195" s="33" t="s">
        <v>25</v>
      </c>
      <c r="C195" s="9">
        <v>0</v>
      </c>
      <c r="D195" s="9">
        <f>SUM(D196:D198)</f>
        <v>0</v>
      </c>
      <c r="E195" s="9">
        <f>SUM(E196:E198)</f>
        <v>0</v>
      </c>
      <c r="F195" s="9">
        <f>SUM(F196:F198)</f>
        <v>0</v>
      </c>
      <c r="G195" s="9">
        <f>SUM(G196:G198)</f>
        <v>0</v>
      </c>
      <c r="H195" s="10">
        <f>SUM(H196:H198)</f>
        <v>0</v>
      </c>
      <c r="I195" s="2">
        <f t="shared" si="31"/>
        <v>0</v>
      </c>
    </row>
    <row r="196" spans="1:9" s="1" customFormat="1" hidden="1" x14ac:dyDescent="0.2">
      <c r="A196" s="12" t="s">
        <v>13</v>
      </c>
      <c r="B196" s="32" t="s">
        <v>26</v>
      </c>
      <c r="C196" s="6">
        <v>0</v>
      </c>
      <c r="D196" s="6"/>
      <c r="E196" s="6">
        <f>SUM(C196,D196)</f>
        <v>0</v>
      </c>
      <c r="F196" s="6"/>
      <c r="G196" s="6"/>
      <c r="H196" s="7"/>
      <c r="I196" s="2">
        <f t="shared" si="31"/>
        <v>0</v>
      </c>
    </row>
    <row r="197" spans="1:9" s="1" customFormat="1" hidden="1" x14ac:dyDescent="0.2">
      <c r="A197" s="12" t="s">
        <v>15</v>
      </c>
      <c r="B197" s="32" t="s">
        <v>27</v>
      </c>
      <c r="C197" s="6">
        <v>0</v>
      </c>
      <c r="D197" s="6"/>
      <c r="E197" s="6">
        <f>SUM(C197,D197)</f>
        <v>0</v>
      </c>
      <c r="F197" s="6"/>
      <c r="G197" s="6"/>
      <c r="H197" s="7"/>
      <c r="I197" s="2">
        <f t="shared" si="31"/>
        <v>0</v>
      </c>
    </row>
    <row r="198" spans="1:9" s="1" customFormat="1" hidden="1" x14ac:dyDescent="0.2">
      <c r="A198" s="12" t="s">
        <v>17</v>
      </c>
      <c r="B198" s="32" t="s">
        <v>28</v>
      </c>
      <c r="C198" s="6">
        <v>0</v>
      </c>
      <c r="D198" s="6"/>
      <c r="E198" s="6">
        <f>SUM(C198,D198)</f>
        <v>0</v>
      </c>
      <c r="F198" s="6"/>
      <c r="G198" s="6"/>
      <c r="H198" s="7"/>
      <c r="I198" s="2">
        <f t="shared" si="31"/>
        <v>0</v>
      </c>
    </row>
    <row r="199" spans="1:9" s="126" customFormat="1" hidden="1" x14ac:dyDescent="0.2">
      <c r="A199" s="121" t="s">
        <v>0</v>
      </c>
      <c r="B199" s="122"/>
      <c r="C199" s="123">
        <f>SUM(C200,C207,C230,C204)</f>
        <v>0</v>
      </c>
      <c r="D199" s="123">
        <f>SUM(D200,D207,D230,D204)</f>
        <v>0</v>
      </c>
      <c r="E199" s="123">
        <f>SUM(E200,E207,E230,E204)</f>
        <v>0</v>
      </c>
      <c r="F199" s="123">
        <f>SUM(F200,F207,F230,F204)</f>
        <v>0</v>
      </c>
      <c r="G199" s="123">
        <f>SUM(G200,G207,G230)</f>
        <v>0</v>
      </c>
      <c r="H199" s="124">
        <f>SUM(H200,H207,H230)</f>
        <v>0</v>
      </c>
      <c r="I199" s="125">
        <f t="shared" si="31"/>
        <v>0</v>
      </c>
    </row>
    <row r="200" spans="1:9" hidden="1" x14ac:dyDescent="0.2">
      <c r="A200" s="16" t="s">
        <v>30</v>
      </c>
      <c r="B200" s="35">
        <v>20</v>
      </c>
      <c r="C200" s="9">
        <f t="shared" ref="C200:H200" si="48">SUM(C201:C202)</f>
        <v>0</v>
      </c>
      <c r="D200" s="9">
        <f t="shared" si="48"/>
        <v>0</v>
      </c>
      <c r="E200" s="9">
        <f t="shared" si="48"/>
        <v>0</v>
      </c>
      <c r="F200" s="9">
        <f t="shared" si="48"/>
        <v>0</v>
      </c>
      <c r="G200" s="9">
        <f t="shared" si="48"/>
        <v>0</v>
      </c>
      <c r="H200" s="10">
        <f t="shared" si="48"/>
        <v>0</v>
      </c>
      <c r="I200" s="84">
        <f t="shared" si="31"/>
        <v>0</v>
      </c>
    </row>
    <row r="201" spans="1:9" hidden="1" x14ac:dyDescent="0.2">
      <c r="A201" s="12" t="s">
        <v>112</v>
      </c>
      <c r="B201" s="36" t="s">
        <v>109</v>
      </c>
      <c r="C201" s="69"/>
      <c r="D201" s="69"/>
      <c r="E201" s="69">
        <f>C201+D201</f>
        <v>0</v>
      </c>
      <c r="F201" s="69"/>
      <c r="G201" s="69"/>
      <c r="H201" s="108"/>
      <c r="I201" s="84">
        <f t="shared" si="31"/>
        <v>0</v>
      </c>
    </row>
    <row r="202" spans="1:9" hidden="1" x14ac:dyDescent="0.2">
      <c r="A202" s="12" t="s">
        <v>31</v>
      </c>
      <c r="B202" s="36" t="s">
        <v>32</v>
      </c>
      <c r="C202" s="69"/>
      <c r="D202" s="69"/>
      <c r="E202" s="69">
        <f>C202+D202</f>
        <v>0</v>
      </c>
      <c r="F202" s="69"/>
      <c r="G202" s="69"/>
      <c r="H202" s="108"/>
      <c r="I202" s="84">
        <f t="shared" si="31"/>
        <v>0</v>
      </c>
    </row>
    <row r="203" spans="1:9" s="1" customFormat="1" hidden="1" x14ac:dyDescent="0.2">
      <c r="A203" s="12"/>
      <c r="B203" s="31"/>
      <c r="C203" s="6"/>
      <c r="D203" s="6"/>
      <c r="E203" s="6"/>
      <c r="F203" s="6"/>
      <c r="G203" s="6"/>
      <c r="H203" s="7"/>
      <c r="I203" s="2">
        <f t="shared" si="31"/>
        <v>0</v>
      </c>
    </row>
    <row r="204" spans="1:9" hidden="1" x14ac:dyDescent="0.2">
      <c r="A204" s="16" t="s">
        <v>122</v>
      </c>
      <c r="B204" s="35">
        <v>55</v>
      </c>
      <c r="C204" s="9">
        <f t="shared" ref="C204:H204" si="49">SUM(C205:C205)</f>
        <v>0</v>
      </c>
      <c r="D204" s="9">
        <f t="shared" si="49"/>
        <v>0</v>
      </c>
      <c r="E204" s="9">
        <f t="shared" si="49"/>
        <v>0</v>
      </c>
      <c r="F204" s="9">
        <f t="shared" si="49"/>
        <v>0</v>
      </c>
      <c r="G204" s="9">
        <f t="shared" si="49"/>
        <v>0</v>
      </c>
      <c r="H204" s="10">
        <f t="shared" si="49"/>
        <v>0</v>
      </c>
      <c r="I204" s="84">
        <f t="shared" si="31"/>
        <v>0</v>
      </c>
    </row>
    <row r="205" spans="1:9" hidden="1" x14ac:dyDescent="0.2">
      <c r="A205" s="12" t="s">
        <v>123</v>
      </c>
      <c r="B205" s="36" t="s">
        <v>127</v>
      </c>
      <c r="C205" s="69"/>
      <c r="D205" s="69"/>
      <c r="E205" s="69">
        <f>C205+D205</f>
        <v>0</v>
      </c>
      <c r="F205" s="69"/>
      <c r="G205" s="69"/>
      <c r="H205" s="108"/>
      <c r="I205" s="84">
        <f t="shared" si="31"/>
        <v>0</v>
      </c>
    </row>
    <row r="206" spans="1:9" s="1" customFormat="1" hidden="1" x14ac:dyDescent="0.2">
      <c r="A206" s="12"/>
      <c r="B206" s="31"/>
      <c r="C206" s="6"/>
      <c r="D206" s="6"/>
      <c r="E206" s="6"/>
      <c r="F206" s="6"/>
      <c r="G206" s="6"/>
      <c r="H206" s="7"/>
      <c r="I206" s="2">
        <f t="shared" ref="I206:I269" si="50">SUM(E206:H206)</f>
        <v>0</v>
      </c>
    </row>
    <row r="207" spans="1:9" ht="25.5" hidden="1" x14ac:dyDescent="0.2">
      <c r="A207" s="16" t="s">
        <v>33</v>
      </c>
      <c r="B207" s="37">
        <v>58</v>
      </c>
      <c r="C207" s="9">
        <v>0</v>
      </c>
      <c r="D207" s="9">
        <f>SUM(D208,D215,D222)</f>
        <v>0</v>
      </c>
      <c r="E207" s="9">
        <f>SUM(E208,E215,E222)</f>
        <v>0</v>
      </c>
      <c r="F207" s="9">
        <f>SUM(F208,F215,F222)</f>
        <v>0</v>
      </c>
      <c r="G207" s="9">
        <f>SUM(G208,G215,G222)</f>
        <v>0</v>
      </c>
      <c r="H207" s="10">
        <f>SUM(H208,H215,H222)</f>
        <v>0</v>
      </c>
      <c r="I207" s="84">
        <f t="shared" si="50"/>
        <v>0</v>
      </c>
    </row>
    <row r="208" spans="1:9" hidden="1" x14ac:dyDescent="0.2">
      <c r="A208" s="16" t="s">
        <v>34</v>
      </c>
      <c r="B208" s="38" t="s">
        <v>35</v>
      </c>
      <c r="C208" s="9">
        <v>0</v>
      </c>
      <c r="D208" s="9">
        <f>SUM(D212,D213,D214)</f>
        <v>0</v>
      </c>
      <c r="E208" s="9">
        <f>SUM(E212,E213,E214)</f>
        <v>0</v>
      </c>
      <c r="F208" s="9">
        <f>SUM(F212,F213,F214)</f>
        <v>0</v>
      </c>
      <c r="G208" s="9">
        <f>SUM(G212,G213,G214)</f>
        <v>0</v>
      </c>
      <c r="H208" s="10">
        <f>SUM(H212,H213,H214)</f>
        <v>0</v>
      </c>
      <c r="I208" s="84">
        <f t="shared" si="50"/>
        <v>0</v>
      </c>
    </row>
    <row r="209" spans="1:11" s="1" customFormat="1" hidden="1" x14ac:dyDescent="0.2">
      <c r="A209" s="17" t="s">
        <v>1</v>
      </c>
      <c r="B209" s="39"/>
      <c r="C209" s="9"/>
      <c r="D209" s="9"/>
      <c r="E209" s="9"/>
      <c r="F209" s="9"/>
      <c r="G209" s="9"/>
      <c r="H209" s="10"/>
      <c r="I209" s="2">
        <f t="shared" si="50"/>
        <v>0</v>
      </c>
    </row>
    <row r="210" spans="1:11" s="1" customFormat="1" hidden="1" x14ac:dyDescent="0.2">
      <c r="A210" s="17" t="s">
        <v>36</v>
      </c>
      <c r="B210" s="39"/>
      <c r="C210" s="9">
        <v>0</v>
      </c>
      <c r="D210" s="9">
        <f>D212+D213+D214-D211</f>
        <v>0</v>
      </c>
      <c r="E210" s="9">
        <f>E212+E213+E214-E211</f>
        <v>0</v>
      </c>
      <c r="F210" s="9">
        <f>F212+F213+F214-F211</f>
        <v>0</v>
      </c>
      <c r="G210" s="9">
        <f>G212+G213+G214-G211</f>
        <v>0</v>
      </c>
      <c r="H210" s="10">
        <f>H212+H213+H214-H211</f>
        <v>0</v>
      </c>
      <c r="I210" s="2">
        <f t="shared" si="50"/>
        <v>0</v>
      </c>
    </row>
    <row r="211" spans="1:11" hidden="1" x14ac:dyDescent="0.2">
      <c r="A211" s="17" t="s">
        <v>37</v>
      </c>
      <c r="B211" s="39"/>
      <c r="C211" s="9">
        <v>0</v>
      </c>
      <c r="D211" s="9">
        <f>SUM(D212:D214)</f>
        <v>0</v>
      </c>
      <c r="E211" s="9">
        <f>C211+D211</f>
        <v>0</v>
      </c>
      <c r="F211" s="9"/>
      <c r="G211" s="9"/>
      <c r="H211" s="10"/>
      <c r="I211" s="84">
        <f t="shared" si="50"/>
        <v>0</v>
      </c>
    </row>
    <row r="212" spans="1:11" hidden="1" x14ac:dyDescent="0.2">
      <c r="A212" s="5" t="s">
        <v>38</v>
      </c>
      <c r="B212" s="40" t="s">
        <v>39</v>
      </c>
      <c r="C212" s="69"/>
      <c r="D212" s="69"/>
      <c r="E212" s="69">
        <f>C212+D212</f>
        <v>0</v>
      </c>
      <c r="F212" s="69"/>
      <c r="G212" s="69"/>
      <c r="H212" s="108"/>
      <c r="I212" s="84">
        <f t="shared" si="50"/>
        <v>0</v>
      </c>
      <c r="J212" s="82">
        <v>0.50529999999999997</v>
      </c>
      <c r="K212" s="82">
        <v>6.5600000000000006E-2</v>
      </c>
    </row>
    <row r="213" spans="1:11" hidden="1" x14ac:dyDescent="0.2">
      <c r="A213" s="5" t="s">
        <v>40</v>
      </c>
      <c r="B213" s="40" t="s">
        <v>41</v>
      </c>
      <c r="C213" s="69"/>
      <c r="D213" s="69"/>
      <c r="E213" s="69">
        <f>C213+D213</f>
        <v>0</v>
      </c>
      <c r="F213" s="69"/>
      <c r="G213" s="69"/>
      <c r="H213" s="108"/>
      <c r="I213" s="84">
        <f t="shared" si="50"/>
        <v>0</v>
      </c>
      <c r="J213" s="82">
        <v>0.42909999999999998</v>
      </c>
    </row>
    <row r="214" spans="1:11" s="1" customFormat="1" hidden="1" x14ac:dyDescent="0.2">
      <c r="A214" s="5" t="s">
        <v>42</v>
      </c>
      <c r="B214" s="41" t="s">
        <v>43</v>
      </c>
      <c r="C214" s="6">
        <v>0</v>
      </c>
      <c r="D214" s="6"/>
      <c r="E214" s="6">
        <f>C214+D214</f>
        <v>0</v>
      </c>
      <c r="F214" s="6"/>
      <c r="G214" s="6"/>
      <c r="H214" s="7"/>
      <c r="I214" s="2">
        <f t="shared" si="50"/>
        <v>0</v>
      </c>
    </row>
    <row r="215" spans="1:11" s="1" customFormat="1" hidden="1" x14ac:dyDescent="0.2">
      <c r="A215" s="16" t="s">
        <v>44</v>
      </c>
      <c r="B215" s="42" t="s">
        <v>45</v>
      </c>
      <c r="C215" s="9">
        <v>0</v>
      </c>
      <c r="D215" s="9">
        <f>SUM(D219,D220,D221)</f>
        <v>0</v>
      </c>
      <c r="E215" s="9">
        <f>SUM(E219,E220,E221)</f>
        <v>0</v>
      </c>
      <c r="F215" s="9">
        <f>SUM(F219,F220,F221)</f>
        <v>0</v>
      </c>
      <c r="G215" s="9">
        <f>SUM(G219,G220,G221)</f>
        <v>0</v>
      </c>
      <c r="H215" s="10">
        <f>SUM(H219,H220,H221)</f>
        <v>0</v>
      </c>
      <c r="I215" s="2">
        <f t="shared" si="50"/>
        <v>0</v>
      </c>
    </row>
    <row r="216" spans="1:11" s="1" customFormat="1" hidden="1" x14ac:dyDescent="0.2">
      <c r="A216" s="56" t="s">
        <v>1</v>
      </c>
      <c r="B216" s="42"/>
      <c r="C216" s="9"/>
      <c r="D216" s="9"/>
      <c r="E216" s="9"/>
      <c r="F216" s="9"/>
      <c r="G216" s="9"/>
      <c r="H216" s="10"/>
      <c r="I216" s="2">
        <f t="shared" si="50"/>
        <v>0</v>
      </c>
    </row>
    <row r="217" spans="1:11" s="1" customFormat="1" hidden="1" x14ac:dyDescent="0.2">
      <c r="A217" s="17" t="s">
        <v>36</v>
      </c>
      <c r="B217" s="39"/>
      <c r="C217" s="9">
        <v>0</v>
      </c>
      <c r="D217" s="9">
        <f>D219+D220+D221-D218</f>
        <v>0</v>
      </c>
      <c r="E217" s="9">
        <f>E219+E220+E221-E218</f>
        <v>0</v>
      </c>
      <c r="F217" s="9">
        <f>F219+F220+F221-F218</f>
        <v>0</v>
      </c>
      <c r="G217" s="9">
        <f>G219+G220+G221-G218</f>
        <v>0</v>
      </c>
      <c r="H217" s="10">
        <f>H219+H220+H221-H218</f>
        <v>0</v>
      </c>
      <c r="I217" s="2">
        <f t="shared" si="50"/>
        <v>0</v>
      </c>
    </row>
    <row r="218" spans="1:11" s="1" customFormat="1" hidden="1" x14ac:dyDescent="0.2">
      <c r="A218" s="17" t="s">
        <v>37</v>
      </c>
      <c r="B218" s="39"/>
      <c r="C218" s="9"/>
      <c r="D218" s="9"/>
      <c r="E218" s="9"/>
      <c r="F218" s="9"/>
      <c r="G218" s="9"/>
      <c r="H218" s="10"/>
      <c r="I218" s="2">
        <f t="shared" si="50"/>
        <v>0</v>
      </c>
    </row>
    <row r="219" spans="1:11" s="1" customFormat="1" hidden="1" x14ac:dyDescent="0.2">
      <c r="A219" s="5" t="s">
        <v>38</v>
      </c>
      <c r="B219" s="41" t="s">
        <v>46</v>
      </c>
      <c r="C219" s="6">
        <v>0</v>
      </c>
      <c r="D219" s="6"/>
      <c r="E219" s="6">
        <f>C219+D219</f>
        <v>0</v>
      </c>
      <c r="F219" s="6"/>
      <c r="G219" s="6"/>
      <c r="H219" s="7"/>
      <c r="I219" s="2">
        <f t="shared" si="50"/>
        <v>0</v>
      </c>
    </row>
    <row r="220" spans="1:11" s="1" customFormat="1" hidden="1" x14ac:dyDescent="0.2">
      <c r="A220" s="5" t="s">
        <v>40</v>
      </c>
      <c r="B220" s="41" t="s">
        <v>47</v>
      </c>
      <c r="C220" s="6">
        <v>0</v>
      </c>
      <c r="D220" s="6"/>
      <c r="E220" s="6">
        <f>C220+D220</f>
        <v>0</v>
      </c>
      <c r="F220" s="6"/>
      <c r="G220" s="6"/>
      <c r="H220" s="7"/>
      <c r="I220" s="2">
        <f t="shared" si="50"/>
        <v>0</v>
      </c>
    </row>
    <row r="221" spans="1:11" s="1" customFormat="1" hidden="1" x14ac:dyDescent="0.2">
      <c r="A221" s="5" t="s">
        <v>42</v>
      </c>
      <c r="B221" s="41" t="s">
        <v>48</v>
      </c>
      <c r="C221" s="6">
        <v>0</v>
      </c>
      <c r="D221" s="6"/>
      <c r="E221" s="6">
        <f>C221+D221</f>
        <v>0</v>
      </c>
      <c r="F221" s="6"/>
      <c r="G221" s="6"/>
      <c r="H221" s="7"/>
      <c r="I221" s="2">
        <f t="shared" si="50"/>
        <v>0</v>
      </c>
    </row>
    <row r="222" spans="1:11" s="1" customFormat="1" hidden="1" x14ac:dyDescent="0.2">
      <c r="A222" s="16" t="s">
        <v>49</v>
      </c>
      <c r="B222" s="43" t="s">
        <v>50</v>
      </c>
      <c r="C222" s="9">
        <v>0</v>
      </c>
      <c r="D222" s="9">
        <f>SUM(D226,D227,D228)</f>
        <v>0</v>
      </c>
      <c r="E222" s="9">
        <f>SUM(E226,E227,E228)</f>
        <v>0</v>
      </c>
      <c r="F222" s="9">
        <f>SUM(F226,F227,F228)</f>
        <v>0</v>
      </c>
      <c r="G222" s="9">
        <f>SUM(G226,G227,G228)</f>
        <v>0</v>
      </c>
      <c r="H222" s="10">
        <f>SUM(H226,H227,H228)</f>
        <v>0</v>
      </c>
      <c r="I222" s="2">
        <f t="shared" si="50"/>
        <v>0</v>
      </c>
    </row>
    <row r="223" spans="1:11" s="1" customFormat="1" hidden="1" x14ac:dyDescent="0.2">
      <c r="A223" s="56" t="s">
        <v>1</v>
      </c>
      <c r="B223" s="43"/>
      <c r="C223" s="9"/>
      <c r="D223" s="9"/>
      <c r="E223" s="9"/>
      <c r="F223" s="9"/>
      <c r="G223" s="9"/>
      <c r="H223" s="10"/>
      <c r="I223" s="2">
        <f t="shared" si="50"/>
        <v>0</v>
      </c>
    </row>
    <row r="224" spans="1:11" s="1" customFormat="1" hidden="1" x14ac:dyDescent="0.2">
      <c r="A224" s="17" t="s">
        <v>36</v>
      </c>
      <c r="B224" s="39"/>
      <c r="C224" s="9">
        <v>0</v>
      </c>
      <c r="D224" s="9">
        <f>D226+D227+D228-D225</f>
        <v>0</v>
      </c>
      <c r="E224" s="9">
        <f>E226+E227+E228-E225</f>
        <v>0</v>
      </c>
      <c r="F224" s="9">
        <f>F226+F227+F228-F225</f>
        <v>0</v>
      </c>
      <c r="G224" s="9">
        <f>G226+G227+G228-G225</f>
        <v>0</v>
      </c>
      <c r="H224" s="10">
        <f>H226+H227+H228-H225</f>
        <v>0</v>
      </c>
      <c r="I224" s="2">
        <f t="shared" si="50"/>
        <v>0</v>
      </c>
    </row>
    <row r="225" spans="1:9" s="1" customFormat="1" hidden="1" x14ac:dyDescent="0.2">
      <c r="A225" s="17" t="s">
        <v>37</v>
      </c>
      <c r="B225" s="39"/>
      <c r="C225" s="9"/>
      <c r="D225" s="9"/>
      <c r="E225" s="9"/>
      <c r="F225" s="9"/>
      <c r="G225" s="9"/>
      <c r="H225" s="10"/>
      <c r="I225" s="2">
        <f t="shared" si="50"/>
        <v>0</v>
      </c>
    </row>
    <row r="226" spans="1:9" s="1" customFormat="1" hidden="1" x14ac:dyDescent="0.2">
      <c r="A226" s="5" t="s">
        <v>38</v>
      </c>
      <c r="B226" s="41" t="s">
        <v>51</v>
      </c>
      <c r="C226" s="6">
        <v>0</v>
      </c>
      <c r="D226" s="6"/>
      <c r="E226" s="6">
        <f>C226+D226</f>
        <v>0</v>
      </c>
      <c r="F226" s="6"/>
      <c r="G226" s="6"/>
      <c r="H226" s="7"/>
      <c r="I226" s="2">
        <f t="shared" si="50"/>
        <v>0</v>
      </c>
    </row>
    <row r="227" spans="1:9" s="1" customFormat="1" hidden="1" x14ac:dyDescent="0.2">
      <c r="A227" s="5" t="s">
        <v>40</v>
      </c>
      <c r="B227" s="41" t="s">
        <v>52</v>
      </c>
      <c r="C227" s="6">
        <v>0</v>
      </c>
      <c r="D227" s="6"/>
      <c r="E227" s="6">
        <f>C227+D227</f>
        <v>0</v>
      </c>
      <c r="F227" s="6"/>
      <c r="G227" s="6"/>
      <c r="H227" s="7"/>
      <c r="I227" s="2">
        <f t="shared" si="50"/>
        <v>0</v>
      </c>
    </row>
    <row r="228" spans="1:9" s="1" customFormat="1" hidden="1" x14ac:dyDescent="0.2">
      <c r="A228" s="5" t="s">
        <v>42</v>
      </c>
      <c r="B228" s="41" t="s">
        <v>53</v>
      </c>
      <c r="C228" s="6">
        <v>0</v>
      </c>
      <c r="D228" s="6"/>
      <c r="E228" s="6">
        <f>C228+D228</f>
        <v>0</v>
      </c>
      <c r="F228" s="6"/>
      <c r="G228" s="6"/>
      <c r="H228" s="7"/>
      <c r="I228" s="2">
        <f t="shared" si="50"/>
        <v>0</v>
      </c>
    </row>
    <row r="229" spans="1:9" s="1" customFormat="1" hidden="1" x14ac:dyDescent="0.2">
      <c r="A229" s="57"/>
      <c r="B229" s="66"/>
      <c r="C229" s="6"/>
      <c r="D229" s="6"/>
      <c r="E229" s="6"/>
      <c r="F229" s="6"/>
      <c r="G229" s="6"/>
      <c r="H229" s="7"/>
      <c r="I229" s="2">
        <f t="shared" si="50"/>
        <v>0</v>
      </c>
    </row>
    <row r="230" spans="1:9" s="1" customFormat="1" hidden="1" x14ac:dyDescent="0.2">
      <c r="A230" s="11" t="s">
        <v>134</v>
      </c>
      <c r="B230" s="43" t="s">
        <v>133</v>
      </c>
      <c r="C230" s="9">
        <v>0</v>
      </c>
      <c r="D230" s="9"/>
      <c r="E230" s="9">
        <f>C230+D230</f>
        <v>0</v>
      </c>
      <c r="F230" s="9"/>
      <c r="G230" s="9"/>
      <c r="H230" s="10"/>
      <c r="I230" s="2">
        <f t="shared" si="50"/>
        <v>0</v>
      </c>
    </row>
    <row r="231" spans="1:9" s="1" customFormat="1" hidden="1" x14ac:dyDescent="0.2">
      <c r="A231" s="57"/>
      <c r="B231" s="66"/>
      <c r="C231" s="6"/>
      <c r="D231" s="6"/>
      <c r="E231" s="6"/>
      <c r="F231" s="6"/>
      <c r="G231" s="6"/>
      <c r="H231" s="7"/>
      <c r="I231" s="2">
        <f t="shared" si="50"/>
        <v>0</v>
      </c>
    </row>
    <row r="232" spans="1:9" s="1" customFormat="1" hidden="1" x14ac:dyDescent="0.2">
      <c r="A232" s="11" t="s">
        <v>54</v>
      </c>
      <c r="B232" s="43"/>
      <c r="C232" s="9">
        <v>0</v>
      </c>
      <c r="D232" s="9">
        <f>D181-D199</f>
        <v>0</v>
      </c>
      <c r="E232" s="9">
        <f>E181-E199</f>
        <v>0</v>
      </c>
      <c r="F232" s="9">
        <f>F181-F199</f>
        <v>0</v>
      </c>
      <c r="G232" s="9">
        <f>G181-G199</f>
        <v>0</v>
      </c>
      <c r="H232" s="10">
        <f>H181-H199</f>
        <v>0</v>
      </c>
      <c r="I232" s="2">
        <f t="shared" si="50"/>
        <v>0</v>
      </c>
    </row>
    <row r="233" spans="1:9" s="107" customFormat="1" ht="25.5" x14ac:dyDescent="0.2">
      <c r="A233" s="117" t="s">
        <v>67</v>
      </c>
      <c r="B233" s="118"/>
      <c r="C233" s="119">
        <f t="shared" ref="C233:H233" si="51">SUM(C234)</f>
        <v>1805</v>
      </c>
      <c r="D233" s="119">
        <f t="shared" si="51"/>
        <v>0</v>
      </c>
      <c r="E233" s="119">
        <f t="shared" si="51"/>
        <v>1805</v>
      </c>
      <c r="F233" s="119">
        <f t="shared" si="51"/>
        <v>1485.1</v>
      </c>
      <c r="G233" s="119">
        <f t="shared" si="51"/>
        <v>1485.1</v>
      </c>
      <c r="H233" s="120">
        <f t="shared" si="51"/>
        <v>1485.1</v>
      </c>
      <c r="I233" s="102">
        <f t="shared" si="50"/>
        <v>6260.2999999999993</v>
      </c>
    </row>
    <row r="234" spans="1:9" s="126" customFormat="1" x14ac:dyDescent="0.2">
      <c r="A234" s="121" t="s">
        <v>59</v>
      </c>
      <c r="B234" s="122"/>
      <c r="C234" s="123">
        <f t="shared" ref="C234:H234" si="52">SUM(C235,C236,C237,C238)</f>
        <v>1805</v>
      </c>
      <c r="D234" s="123">
        <f t="shared" si="52"/>
        <v>0</v>
      </c>
      <c r="E234" s="123">
        <f t="shared" si="52"/>
        <v>1805</v>
      </c>
      <c r="F234" s="123">
        <f t="shared" si="52"/>
        <v>1485.1</v>
      </c>
      <c r="G234" s="123">
        <f t="shared" si="52"/>
        <v>1485.1</v>
      </c>
      <c r="H234" s="124">
        <f t="shared" si="52"/>
        <v>1485.1</v>
      </c>
      <c r="I234" s="125">
        <f t="shared" si="50"/>
        <v>6260.2999999999993</v>
      </c>
    </row>
    <row r="235" spans="1:9" x14ac:dyDescent="0.2">
      <c r="A235" s="5" t="s">
        <v>6</v>
      </c>
      <c r="B235" s="28"/>
      <c r="C235" s="69">
        <f>555.2+1249.8</f>
        <v>1805</v>
      </c>
      <c r="D235" s="69"/>
      <c r="E235" s="69">
        <f>SUM(C235,D235)</f>
        <v>1805</v>
      </c>
      <c r="F235" s="69">
        <v>1485.1</v>
      </c>
      <c r="G235" s="69">
        <v>1485.1</v>
      </c>
      <c r="H235" s="108">
        <v>1485.1</v>
      </c>
      <c r="I235" s="84">
        <f t="shared" si="50"/>
        <v>6260.2999999999993</v>
      </c>
    </row>
    <row r="236" spans="1:9" s="1" customFormat="1" hidden="1" x14ac:dyDescent="0.2">
      <c r="A236" s="5" t="s">
        <v>7</v>
      </c>
      <c r="B236" s="65"/>
      <c r="C236" s="6">
        <v>0</v>
      </c>
      <c r="D236" s="6"/>
      <c r="E236" s="6">
        <f>SUM(C236,D236)</f>
        <v>0</v>
      </c>
      <c r="F236" s="6"/>
      <c r="G236" s="6"/>
      <c r="H236" s="7"/>
      <c r="I236" s="2">
        <f t="shared" si="50"/>
        <v>0</v>
      </c>
    </row>
    <row r="237" spans="1:9" s="1" customFormat="1" ht="38.25" hidden="1" x14ac:dyDescent="0.2">
      <c r="A237" s="5" t="s">
        <v>8</v>
      </c>
      <c r="B237" s="28">
        <v>420269</v>
      </c>
      <c r="C237" s="6">
        <v>0</v>
      </c>
      <c r="D237" s="6"/>
      <c r="E237" s="6">
        <f>SUM(C237,D237)</f>
        <v>0</v>
      </c>
      <c r="F237" s="6"/>
      <c r="G237" s="6"/>
      <c r="H237" s="7"/>
      <c r="I237" s="2">
        <f t="shared" si="50"/>
        <v>0</v>
      </c>
    </row>
    <row r="238" spans="1:9" ht="25.5" hidden="1" x14ac:dyDescent="0.2">
      <c r="A238" s="8" t="s">
        <v>9</v>
      </c>
      <c r="B238" s="29" t="s">
        <v>10</v>
      </c>
      <c r="C238" s="9">
        <f t="shared" ref="C238:H238" si="53">SUM(C239,C243,C247)</f>
        <v>0</v>
      </c>
      <c r="D238" s="9">
        <f t="shared" si="53"/>
        <v>0</v>
      </c>
      <c r="E238" s="9">
        <f t="shared" si="53"/>
        <v>0</v>
      </c>
      <c r="F238" s="9">
        <f t="shared" si="53"/>
        <v>0</v>
      </c>
      <c r="G238" s="9">
        <f t="shared" si="53"/>
        <v>0</v>
      </c>
      <c r="H238" s="10">
        <f t="shared" si="53"/>
        <v>0</v>
      </c>
      <c r="I238" s="84">
        <f t="shared" si="50"/>
        <v>0</v>
      </c>
    </row>
    <row r="239" spans="1:9" hidden="1" x14ac:dyDescent="0.2">
      <c r="A239" s="11" t="s">
        <v>11</v>
      </c>
      <c r="B239" s="30" t="s">
        <v>12</v>
      </c>
      <c r="C239" s="9">
        <f t="shared" ref="C239:H239" si="54">SUM(C240:C242)</f>
        <v>0</v>
      </c>
      <c r="D239" s="9">
        <f t="shared" si="54"/>
        <v>0</v>
      </c>
      <c r="E239" s="9">
        <f t="shared" si="54"/>
        <v>0</v>
      </c>
      <c r="F239" s="9">
        <f t="shared" si="54"/>
        <v>0</v>
      </c>
      <c r="G239" s="9">
        <f t="shared" si="54"/>
        <v>0</v>
      </c>
      <c r="H239" s="10">
        <f t="shared" si="54"/>
        <v>0</v>
      </c>
      <c r="I239" s="84">
        <f t="shared" si="50"/>
        <v>0</v>
      </c>
    </row>
    <row r="240" spans="1:9" s="1" customFormat="1" hidden="1" x14ac:dyDescent="0.2">
      <c r="A240" s="12" t="s">
        <v>13</v>
      </c>
      <c r="B240" s="31" t="s">
        <v>14</v>
      </c>
      <c r="C240" s="6">
        <v>0</v>
      </c>
      <c r="D240" s="6"/>
      <c r="E240" s="6">
        <f>SUM(C240,D240)</f>
        <v>0</v>
      </c>
      <c r="F240" s="6"/>
      <c r="G240" s="6"/>
      <c r="H240" s="7"/>
      <c r="I240" s="2">
        <f t="shared" si="50"/>
        <v>0</v>
      </c>
    </row>
    <row r="241" spans="1:9" s="1" customFormat="1" hidden="1" x14ac:dyDescent="0.2">
      <c r="A241" s="12" t="s">
        <v>15</v>
      </c>
      <c r="B241" s="32" t="s">
        <v>16</v>
      </c>
      <c r="C241" s="6">
        <v>0</v>
      </c>
      <c r="D241" s="6"/>
      <c r="E241" s="6">
        <f>SUM(C241,D241)</f>
        <v>0</v>
      </c>
      <c r="F241" s="6"/>
      <c r="G241" s="6"/>
      <c r="H241" s="7"/>
      <c r="I241" s="2">
        <f t="shared" si="50"/>
        <v>0</v>
      </c>
    </row>
    <row r="242" spans="1:9" hidden="1" x14ac:dyDescent="0.2">
      <c r="A242" s="12" t="s">
        <v>17</v>
      </c>
      <c r="B242" s="32" t="s">
        <v>18</v>
      </c>
      <c r="C242" s="69"/>
      <c r="D242" s="69"/>
      <c r="E242" s="69">
        <f>SUM(C242,D242)</f>
        <v>0</v>
      </c>
      <c r="F242" s="69"/>
      <c r="G242" s="69"/>
      <c r="H242" s="108"/>
      <c r="I242" s="84">
        <f t="shared" si="50"/>
        <v>0</v>
      </c>
    </row>
    <row r="243" spans="1:9" s="1" customFormat="1" hidden="1" x14ac:dyDescent="0.2">
      <c r="A243" s="11" t="s">
        <v>19</v>
      </c>
      <c r="B243" s="33" t="s">
        <v>20</v>
      </c>
      <c r="C243" s="9">
        <v>0</v>
      </c>
      <c r="D243" s="9">
        <f>SUM(D244:D246)</f>
        <v>0</v>
      </c>
      <c r="E243" s="9">
        <f>SUM(E244:E246)</f>
        <v>0</v>
      </c>
      <c r="F243" s="9">
        <f>SUM(F244:F246)</f>
        <v>0</v>
      </c>
      <c r="G243" s="9">
        <f>SUM(G244:G246)</f>
        <v>0</v>
      </c>
      <c r="H243" s="10">
        <f>SUM(H244:H246)</f>
        <v>0</v>
      </c>
      <c r="I243" s="2">
        <f t="shared" si="50"/>
        <v>0</v>
      </c>
    </row>
    <row r="244" spans="1:9" s="1" customFormat="1" hidden="1" x14ac:dyDescent="0.2">
      <c r="A244" s="12" t="s">
        <v>13</v>
      </c>
      <c r="B244" s="32" t="s">
        <v>21</v>
      </c>
      <c r="C244" s="6">
        <v>0</v>
      </c>
      <c r="D244" s="6"/>
      <c r="E244" s="6">
        <f>SUM(C244,D244)</f>
        <v>0</v>
      </c>
      <c r="F244" s="6"/>
      <c r="G244" s="6"/>
      <c r="H244" s="7"/>
      <c r="I244" s="2">
        <f t="shared" si="50"/>
        <v>0</v>
      </c>
    </row>
    <row r="245" spans="1:9" s="1" customFormat="1" hidden="1" x14ac:dyDescent="0.2">
      <c r="A245" s="12" t="s">
        <v>15</v>
      </c>
      <c r="B245" s="32" t="s">
        <v>22</v>
      </c>
      <c r="C245" s="6">
        <v>0</v>
      </c>
      <c r="D245" s="6"/>
      <c r="E245" s="6">
        <f>SUM(C245,D245)</f>
        <v>0</v>
      </c>
      <c r="F245" s="6"/>
      <c r="G245" s="6"/>
      <c r="H245" s="7"/>
      <c r="I245" s="2">
        <f t="shared" si="50"/>
        <v>0</v>
      </c>
    </row>
    <row r="246" spans="1:9" s="1" customFormat="1" hidden="1" x14ac:dyDescent="0.2">
      <c r="A246" s="12" t="s">
        <v>17</v>
      </c>
      <c r="B246" s="32" t="s">
        <v>23</v>
      </c>
      <c r="C246" s="6">
        <v>0</v>
      </c>
      <c r="D246" s="6"/>
      <c r="E246" s="6">
        <f>SUM(C246,D246)</f>
        <v>0</v>
      </c>
      <c r="F246" s="6"/>
      <c r="G246" s="6"/>
      <c r="H246" s="7"/>
      <c r="I246" s="2">
        <f t="shared" si="50"/>
        <v>0</v>
      </c>
    </row>
    <row r="247" spans="1:9" s="1" customFormat="1" hidden="1" x14ac:dyDescent="0.2">
      <c r="A247" s="11" t="s">
        <v>24</v>
      </c>
      <c r="B247" s="33" t="s">
        <v>25</v>
      </c>
      <c r="C247" s="9">
        <v>0</v>
      </c>
      <c r="D247" s="9">
        <f>SUM(D248:D250)</f>
        <v>0</v>
      </c>
      <c r="E247" s="9">
        <f>SUM(E248:E250)</f>
        <v>0</v>
      </c>
      <c r="F247" s="9">
        <f>SUM(F248:F250)</f>
        <v>0</v>
      </c>
      <c r="G247" s="9">
        <f>SUM(G248:G250)</f>
        <v>0</v>
      </c>
      <c r="H247" s="10">
        <f>SUM(H248:H250)</f>
        <v>0</v>
      </c>
      <c r="I247" s="2">
        <f t="shared" si="50"/>
        <v>0</v>
      </c>
    </row>
    <row r="248" spans="1:9" s="1" customFormat="1" hidden="1" x14ac:dyDescent="0.2">
      <c r="A248" s="12" t="s">
        <v>13</v>
      </c>
      <c r="B248" s="32" t="s">
        <v>26</v>
      </c>
      <c r="C248" s="6">
        <v>0</v>
      </c>
      <c r="D248" s="6"/>
      <c r="E248" s="6">
        <f>SUM(C248,D248)</f>
        <v>0</v>
      </c>
      <c r="F248" s="6"/>
      <c r="G248" s="6"/>
      <c r="H248" s="7"/>
      <c r="I248" s="2">
        <f t="shared" si="50"/>
        <v>0</v>
      </c>
    </row>
    <row r="249" spans="1:9" s="1" customFormat="1" hidden="1" x14ac:dyDescent="0.2">
      <c r="A249" s="12" t="s">
        <v>15</v>
      </c>
      <c r="B249" s="32" t="s">
        <v>27</v>
      </c>
      <c r="C249" s="6">
        <v>0</v>
      </c>
      <c r="D249" s="6"/>
      <c r="E249" s="6">
        <f>SUM(C249,D249)</f>
        <v>0</v>
      </c>
      <c r="F249" s="6"/>
      <c r="G249" s="6"/>
      <c r="H249" s="7"/>
      <c r="I249" s="2">
        <f t="shared" si="50"/>
        <v>0</v>
      </c>
    </row>
    <row r="250" spans="1:9" s="1" customFormat="1" hidden="1" x14ac:dyDescent="0.2">
      <c r="A250" s="12" t="s">
        <v>17</v>
      </c>
      <c r="B250" s="32" t="s">
        <v>28</v>
      </c>
      <c r="C250" s="6">
        <v>0</v>
      </c>
      <c r="D250" s="6"/>
      <c r="E250" s="6">
        <f>SUM(C250,D250)</f>
        <v>0</v>
      </c>
      <c r="F250" s="6"/>
      <c r="G250" s="6"/>
      <c r="H250" s="7"/>
      <c r="I250" s="2">
        <f t="shared" si="50"/>
        <v>0</v>
      </c>
    </row>
    <row r="251" spans="1:9" s="126" customFormat="1" x14ac:dyDescent="0.2">
      <c r="A251" s="121" t="s">
        <v>76</v>
      </c>
      <c r="B251" s="122"/>
      <c r="C251" s="123">
        <f>SUM(C252,C255,C278)</f>
        <v>1805</v>
      </c>
      <c r="D251" s="123">
        <f>SUM(D252,D255,D278)</f>
        <v>0</v>
      </c>
      <c r="E251" s="123">
        <f t="shared" ref="E251:H251" si="55">SUM(E252,E255,E278)</f>
        <v>1805</v>
      </c>
      <c r="F251" s="123">
        <f t="shared" si="55"/>
        <v>1485.1</v>
      </c>
      <c r="G251" s="123">
        <f t="shared" si="55"/>
        <v>1485.1</v>
      </c>
      <c r="H251" s="124">
        <f t="shared" si="55"/>
        <v>1485.1</v>
      </c>
      <c r="I251" s="125">
        <f t="shared" si="50"/>
        <v>6260.2999999999993</v>
      </c>
    </row>
    <row r="252" spans="1:9" s="1" customFormat="1" hidden="1" x14ac:dyDescent="0.2">
      <c r="A252" s="16" t="s">
        <v>30</v>
      </c>
      <c r="B252" s="35">
        <v>20</v>
      </c>
      <c r="C252" s="9">
        <v>0</v>
      </c>
      <c r="D252" s="9">
        <f>SUM(D253)</f>
        <v>0</v>
      </c>
      <c r="E252" s="9">
        <f>SUM(E253)</f>
        <v>0</v>
      </c>
      <c r="F252" s="9">
        <f>SUM(F253)</f>
        <v>0</v>
      </c>
      <c r="G252" s="9">
        <f>SUM(G253)</f>
        <v>0</v>
      </c>
      <c r="H252" s="10">
        <f>SUM(H253)</f>
        <v>0</v>
      </c>
      <c r="I252" s="2">
        <f t="shared" si="50"/>
        <v>0</v>
      </c>
    </row>
    <row r="253" spans="1:9" s="1" customFormat="1" hidden="1" x14ac:dyDescent="0.2">
      <c r="A253" s="12" t="s">
        <v>31</v>
      </c>
      <c r="B253" s="36" t="s">
        <v>32</v>
      </c>
      <c r="C253" s="6">
        <v>0</v>
      </c>
      <c r="D253" s="6"/>
      <c r="E253" s="6">
        <f>C253+D253</f>
        <v>0</v>
      </c>
      <c r="F253" s="6"/>
      <c r="G253" s="6"/>
      <c r="H253" s="7"/>
      <c r="I253" s="2">
        <f t="shared" si="50"/>
        <v>0</v>
      </c>
    </row>
    <row r="254" spans="1:9" s="1" customFormat="1" hidden="1" x14ac:dyDescent="0.2">
      <c r="A254" s="12"/>
      <c r="B254" s="31"/>
      <c r="C254" s="6"/>
      <c r="D254" s="6"/>
      <c r="E254" s="6"/>
      <c r="F254" s="6"/>
      <c r="G254" s="6"/>
      <c r="H254" s="7"/>
      <c r="I254" s="2">
        <f t="shared" si="50"/>
        <v>0</v>
      </c>
    </row>
    <row r="255" spans="1:9" ht="25.5" x14ac:dyDescent="0.2">
      <c r="A255" s="16" t="s">
        <v>33</v>
      </c>
      <c r="B255" s="37">
        <v>58</v>
      </c>
      <c r="C255" s="9">
        <f t="shared" ref="C255:H255" si="56">SUM(C256,C263,C270)</f>
        <v>555.20000000000005</v>
      </c>
      <c r="D255" s="9">
        <f t="shared" si="56"/>
        <v>0</v>
      </c>
      <c r="E255" s="9">
        <f t="shared" si="56"/>
        <v>555.20000000000005</v>
      </c>
      <c r="F255" s="9">
        <f t="shared" si="56"/>
        <v>0</v>
      </c>
      <c r="G255" s="9">
        <f t="shared" si="56"/>
        <v>0</v>
      </c>
      <c r="H255" s="10">
        <f t="shared" si="56"/>
        <v>0</v>
      </c>
      <c r="I255" s="84">
        <f t="shared" si="50"/>
        <v>555.20000000000005</v>
      </c>
    </row>
    <row r="256" spans="1:9" x14ac:dyDescent="0.2">
      <c r="A256" s="16" t="s">
        <v>34</v>
      </c>
      <c r="B256" s="38" t="s">
        <v>35</v>
      </c>
      <c r="C256" s="9">
        <f t="shared" ref="C256:H256" si="57">SUM(C260,C261,C262)</f>
        <v>555.20000000000005</v>
      </c>
      <c r="D256" s="9">
        <f t="shared" si="57"/>
        <v>0</v>
      </c>
      <c r="E256" s="9">
        <f t="shared" si="57"/>
        <v>555.20000000000005</v>
      </c>
      <c r="F256" s="9">
        <f t="shared" si="57"/>
        <v>0</v>
      </c>
      <c r="G256" s="9">
        <f t="shared" si="57"/>
        <v>0</v>
      </c>
      <c r="H256" s="10">
        <f t="shared" si="57"/>
        <v>0</v>
      </c>
      <c r="I256" s="84">
        <f t="shared" si="50"/>
        <v>555.20000000000005</v>
      </c>
    </row>
    <row r="257" spans="1:9" s="1" customFormat="1" hidden="1" x14ac:dyDescent="0.2">
      <c r="A257" s="17" t="s">
        <v>1</v>
      </c>
      <c r="B257" s="39"/>
      <c r="C257" s="9"/>
      <c r="D257" s="9"/>
      <c r="E257" s="9"/>
      <c r="F257" s="9"/>
      <c r="G257" s="9"/>
      <c r="H257" s="10"/>
      <c r="I257" s="2">
        <f t="shared" si="50"/>
        <v>0</v>
      </c>
    </row>
    <row r="258" spans="1:9" hidden="1" x14ac:dyDescent="0.2">
      <c r="A258" s="17" t="s">
        <v>36</v>
      </c>
      <c r="B258" s="39"/>
      <c r="C258" s="9">
        <f t="shared" ref="C258:H258" si="58">C260+C261+C262-C259</f>
        <v>0</v>
      </c>
      <c r="D258" s="9">
        <f t="shared" si="58"/>
        <v>0</v>
      </c>
      <c r="E258" s="9">
        <f t="shared" si="58"/>
        <v>0</v>
      </c>
      <c r="F258" s="9">
        <f t="shared" si="58"/>
        <v>0</v>
      </c>
      <c r="G258" s="9">
        <f t="shared" si="58"/>
        <v>0</v>
      </c>
      <c r="H258" s="10">
        <f t="shared" si="58"/>
        <v>0</v>
      </c>
      <c r="I258" s="84">
        <f t="shared" si="50"/>
        <v>0</v>
      </c>
    </row>
    <row r="259" spans="1:9" x14ac:dyDescent="0.2">
      <c r="A259" s="17" t="s">
        <v>37</v>
      </c>
      <c r="B259" s="39"/>
      <c r="C259" s="9">
        <v>555.20000000000005</v>
      </c>
      <c r="D259" s="9"/>
      <c r="E259" s="9">
        <f>C259+D259</f>
        <v>555.20000000000005</v>
      </c>
      <c r="F259" s="9"/>
      <c r="G259" s="9"/>
      <c r="H259" s="10"/>
      <c r="I259" s="84">
        <f t="shared" si="50"/>
        <v>555.20000000000005</v>
      </c>
    </row>
    <row r="260" spans="1:9" hidden="1" x14ac:dyDescent="0.2">
      <c r="A260" s="5" t="s">
        <v>38</v>
      </c>
      <c r="B260" s="40" t="s">
        <v>39</v>
      </c>
      <c r="C260" s="69"/>
      <c r="D260" s="69"/>
      <c r="E260" s="69">
        <f>C260+D260</f>
        <v>0</v>
      </c>
      <c r="F260" s="69"/>
      <c r="G260" s="69"/>
      <c r="H260" s="108"/>
      <c r="I260" s="84">
        <f t="shared" si="50"/>
        <v>0</v>
      </c>
    </row>
    <row r="261" spans="1:9" hidden="1" x14ac:dyDescent="0.2">
      <c r="A261" s="5" t="s">
        <v>40</v>
      </c>
      <c r="B261" s="40" t="s">
        <v>41</v>
      </c>
      <c r="C261" s="69"/>
      <c r="D261" s="69"/>
      <c r="E261" s="69">
        <f>C261+D261</f>
        <v>0</v>
      </c>
      <c r="F261" s="69"/>
      <c r="G261" s="69"/>
      <c r="H261" s="108"/>
      <c r="I261" s="84">
        <f t="shared" si="50"/>
        <v>0</v>
      </c>
    </row>
    <row r="262" spans="1:9" x14ac:dyDescent="0.2">
      <c r="A262" s="5" t="s">
        <v>42</v>
      </c>
      <c r="B262" s="41" t="s">
        <v>43</v>
      </c>
      <c r="C262" s="69">
        <v>555.20000000000005</v>
      </c>
      <c r="D262" s="69"/>
      <c r="E262" s="69">
        <f>C262+D262</f>
        <v>555.20000000000005</v>
      </c>
      <c r="F262" s="69"/>
      <c r="G262" s="69"/>
      <c r="H262" s="108"/>
      <c r="I262" s="84">
        <f t="shared" si="50"/>
        <v>555.20000000000005</v>
      </c>
    </row>
    <row r="263" spans="1:9" s="1" customFormat="1" hidden="1" x14ac:dyDescent="0.2">
      <c r="A263" s="16" t="s">
        <v>44</v>
      </c>
      <c r="B263" s="42" t="s">
        <v>45</v>
      </c>
      <c r="C263" s="9">
        <v>0</v>
      </c>
      <c r="D263" s="9">
        <f>SUM(D267,D268,D269)</f>
        <v>0</v>
      </c>
      <c r="E263" s="9">
        <f>SUM(E267,E268,E269)</f>
        <v>0</v>
      </c>
      <c r="F263" s="9">
        <f>SUM(F267,F268,F269)</f>
        <v>0</v>
      </c>
      <c r="G263" s="9">
        <f>SUM(G267,G268,G269)</f>
        <v>0</v>
      </c>
      <c r="H263" s="10">
        <f>SUM(H267,H268,H269)</f>
        <v>0</v>
      </c>
      <c r="I263" s="2">
        <f t="shared" si="50"/>
        <v>0</v>
      </c>
    </row>
    <row r="264" spans="1:9" s="1" customFormat="1" hidden="1" x14ac:dyDescent="0.2">
      <c r="A264" s="56" t="s">
        <v>1</v>
      </c>
      <c r="B264" s="42"/>
      <c r="C264" s="9"/>
      <c r="D264" s="9"/>
      <c r="E264" s="9"/>
      <c r="F264" s="9"/>
      <c r="G264" s="9"/>
      <c r="H264" s="10"/>
      <c r="I264" s="2">
        <f t="shared" si="50"/>
        <v>0</v>
      </c>
    </row>
    <row r="265" spans="1:9" s="1" customFormat="1" hidden="1" x14ac:dyDescent="0.2">
      <c r="A265" s="17" t="s">
        <v>36</v>
      </c>
      <c r="B265" s="39"/>
      <c r="C265" s="9">
        <v>0</v>
      </c>
      <c r="D265" s="9">
        <f>D267+D268+D269-D266</f>
        <v>0</v>
      </c>
      <c r="E265" s="9">
        <f>E267+E268+E269-E266</f>
        <v>0</v>
      </c>
      <c r="F265" s="9">
        <f>F267+F268+F269-F266</f>
        <v>0</v>
      </c>
      <c r="G265" s="9">
        <f>G267+G268+G269-G266</f>
        <v>0</v>
      </c>
      <c r="H265" s="10">
        <f>H267+H268+H269-H266</f>
        <v>0</v>
      </c>
      <c r="I265" s="2">
        <f t="shared" si="50"/>
        <v>0</v>
      </c>
    </row>
    <row r="266" spans="1:9" s="1" customFormat="1" hidden="1" x14ac:dyDescent="0.2">
      <c r="A266" s="17" t="s">
        <v>37</v>
      </c>
      <c r="B266" s="39"/>
      <c r="C266" s="9"/>
      <c r="D266" s="9"/>
      <c r="E266" s="9"/>
      <c r="F266" s="9"/>
      <c r="G266" s="9"/>
      <c r="H266" s="10"/>
      <c r="I266" s="2">
        <f t="shared" si="50"/>
        <v>0</v>
      </c>
    </row>
    <row r="267" spans="1:9" s="1" customFormat="1" hidden="1" x14ac:dyDescent="0.2">
      <c r="A267" s="5" t="s">
        <v>38</v>
      </c>
      <c r="B267" s="41" t="s">
        <v>46</v>
      </c>
      <c r="C267" s="6">
        <v>0</v>
      </c>
      <c r="D267" s="6"/>
      <c r="E267" s="6">
        <f>C267+D267</f>
        <v>0</v>
      </c>
      <c r="F267" s="6"/>
      <c r="G267" s="6"/>
      <c r="H267" s="7"/>
      <c r="I267" s="2">
        <f t="shared" si="50"/>
        <v>0</v>
      </c>
    </row>
    <row r="268" spans="1:9" s="1" customFormat="1" hidden="1" x14ac:dyDescent="0.2">
      <c r="A268" s="5" t="s">
        <v>40</v>
      </c>
      <c r="B268" s="41" t="s">
        <v>47</v>
      </c>
      <c r="C268" s="6">
        <v>0</v>
      </c>
      <c r="D268" s="6"/>
      <c r="E268" s="6">
        <f>C268+D268</f>
        <v>0</v>
      </c>
      <c r="F268" s="6"/>
      <c r="G268" s="6"/>
      <c r="H268" s="7"/>
      <c r="I268" s="2">
        <f t="shared" si="50"/>
        <v>0</v>
      </c>
    </row>
    <row r="269" spans="1:9" s="1" customFormat="1" hidden="1" x14ac:dyDescent="0.2">
      <c r="A269" s="5" t="s">
        <v>42</v>
      </c>
      <c r="B269" s="41" t="s">
        <v>48</v>
      </c>
      <c r="C269" s="6">
        <v>0</v>
      </c>
      <c r="D269" s="6"/>
      <c r="E269" s="6">
        <f>C269+D269</f>
        <v>0</v>
      </c>
      <c r="F269" s="6"/>
      <c r="G269" s="6"/>
      <c r="H269" s="7"/>
      <c r="I269" s="2">
        <f t="shared" si="50"/>
        <v>0</v>
      </c>
    </row>
    <row r="270" spans="1:9" s="1" customFormat="1" hidden="1" x14ac:dyDescent="0.2">
      <c r="A270" s="16" t="s">
        <v>49</v>
      </c>
      <c r="B270" s="43" t="s">
        <v>50</v>
      </c>
      <c r="C270" s="9">
        <v>0</v>
      </c>
      <c r="D270" s="9">
        <f>SUM(D274,D275,D276)</f>
        <v>0</v>
      </c>
      <c r="E270" s="9">
        <f>SUM(E274,E275,E276)</f>
        <v>0</v>
      </c>
      <c r="F270" s="9">
        <f>SUM(F274,F275,F276)</f>
        <v>0</v>
      </c>
      <c r="G270" s="9">
        <f>SUM(G274,G275,G276)</f>
        <v>0</v>
      </c>
      <c r="H270" s="10">
        <f>SUM(H274,H275,H276)</f>
        <v>0</v>
      </c>
      <c r="I270" s="2">
        <f t="shared" ref="I270:I333" si="59">SUM(E270:H270)</f>
        <v>0</v>
      </c>
    </row>
    <row r="271" spans="1:9" s="1" customFormat="1" hidden="1" x14ac:dyDescent="0.2">
      <c r="A271" s="56" t="s">
        <v>1</v>
      </c>
      <c r="B271" s="43"/>
      <c r="C271" s="9"/>
      <c r="D271" s="9"/>
      <c r="E271" s="9"/>
      <c r="F271" s="9"/>
      <c r="G271" s="9"/>
      <c r="H271" s="10"/>
      <c r="I271" s="2">
        <f t="shared" si="59"/>
        <v>0</v>
      </c>
    </row>
    <row r="272" spans="1:9" s="1" customFormat="1" hidden="1" x14ac:dyDescent="0.2">
      <c r="A272" s="17" t="s">
        <v>36</v>
      </c>
      <c r="B272" s="39"/>
      <c r="C272" s="9">
        <v>0</v>
      </c>
      <c r="D272" s="9">
        <f>D274+D275+D276-D273</f>
        <v>0</v>
      </c>
      <c r="E272" s="9">
        <f>E274+E275+E276-E273</f>
        <v>0</v>
      </c>
      <c r="F272" s="9">
        <f>F274+F275+F276-F273</f>
        <v>0</v>
      </c>
      <c r="G272" s="9">
        <f>G274+G275+G276-G273</f>
        <v>0</v>
      </c>
      <c r="H272" s="10">
        <f>H274+H275+H276-H273</f>
        <v>0</v>
      </c>
      <c r="I272" s="2">
        <f t="shared" si="59"/>
        <v>0</v>
      </c>
    </row>
    <row r="273" spans="1:9" s="1" customFormat="1" hidden="1" x14ac:dyDescent="0.2">
      <c r="A273" s="17" t="s">
        <v>37</v>
      </c>
      <c r="B273" s="39"/>
      <c r="C273" s="9"/>
      <c r="D273" s="9"/>
      <c r="E273" s="9"/>
      <c r="F273" s="9"/>
      <c r="G273" s="9"/>
      <c r="H273" s="10"/>
      <c r="I273" s="2">
        <f t="shared" si="59"/>
        <v>0</v>
      </c>
    </row>
    <row r="274" spans="1:9" s="1" customFormat="1" hidden="1" x14ac:dyDescent="0.2">
      <c r="A274" s="5" t="s">
        <v>38</v>
      </c>
      <c r="B274" s="41" t="s">
        <v>51</v>
      </c>
      <c r="C274" s="6">
        <v>0</v>
      </c>
      <c r="D274" s="6"/>
      <c r="E274" s="6">
        <f>C274+D274</f>
        <v>0</v>
      </c>
      <c r="F274" s="6"/>
      <c r="G274" s="6"/>
      <c r="H274" s="7"/>
      <c r="I274" s="2">
        <f t="shared" si="59"/>
        <v>0</v>
      </c>
    </row>
    <row r="275" spans="1:9" s="1" customFormat="1" hidden="1" x14ac:dyDescent="0.2">
      <c r="A275" s="5" t="s">
        <v>40</v>
      </c>
      <c r="B275" s="41" t="s">
        <v>52</v>
      </c>
      <c r="C275" s="6">
        <v>0</v>
      </c>
      <c r="D275" s="6"/>
      <c r="E275" s="6">
        <f>C275+D275</f>
        <v>0</v>
      </c>
      <c r="F275" s="6"/>
      <c r="G275" s="6"/>
      <c r="H275" s="7"/>
      <c r="I275" s="2">
        <f t="shared" si="59"/>
        <v>0</v>
      </c>
    </row>
    <row r="276" spans="1:9" s="1" customFormat="1" hidden="1" x14ac:dyDescent="0.2">
      <c r="A276" s="5" t="s">
        <v>42</v>
      </c>
      <c r="B276" s="41" t="s">
        <v>53</v>
      </c>
      <c r="C276" s="6">
        <v>0</v>
      </c>
      <c r="D276" s="6"/>
      <c r="E276" s="6">
        <f>C276+D276</f>
        <v>0</v>
      </c>
      <c r="F276" s="6"/>
      <c r="G276" s="6"/>
      <c r="H276" s="7"/>
      <c r="I276" s="2">
        <f t="shared" si="59"/>
        <v>0</v>
      </c>
    </row>
    <row r="277" spans="1:9" s="1" customFormat="1" hidden="1" x14ac:dyDescent="0.2">
      <c r="A277" s="57"/>
      <c r="B277" s="66"/>
      <c r="C277" s="6"/>
      <c r="D277" s="6"/>
      <c r="E277" s="6"/>
      <c r="F277" s="6"/>
      <c r="G277" s="6"/>
      <c r="H277" s="7"/>
      <c r="I277" s="2">
        <f t="shared" si="59"/>
        <v>0</v>
      </c>
    </row>
    <row r="278" spans="1:9" s="1" customFormat="1" x14ac:dyDescent="0.2">
      <c r="A278" s="11" t="s">
        <v>134</v>
      </c>
      <c r="B278" s="43" t="s">
        <v>133</v>
      </c>
      <c r="C278" s="9">
        <v>1249.8</v>
      </c>
      <c r="D278" s="9"/>
      <c r="E278" s="9">
        <f>C278+D278</f>
        <v>1249.8</v>
      </c>
      <c r="F278" s="9">
        <v>1485.1</v>
      </c>
      <c r="G278" s="9">
        <v>1485.1</v>
      </c>
      <c r="H278" s="10">
        <v>1485.1</v>
      </c>
      <c r="I278" s="2">
        <f t="shared" si="59"/>
        <v>5705.1</v>
      </c>
    </row>
    <row r="279" spans="1:9" s="1" customFormat="1" hidden="1" x14ac:dyDescent="0.2">
      <c r="A279" s="57"/>
      <c r="B279" s="66"/>
      <c r="C279" s="6"/>
      <c r="D279" s="6"/>
      <c r="E279" s="6"/>
      <c r="F279" s="6"/>
      <c r="G279" s="6"/>
      <c r="H279" s="7"/>
      <c r="I279" s="2">
        <f t="shared" si="59"/>
        <v>0</v>
      </c>
    </row>
    <row r="280" spans="1:9" s="1" customFormat="1" hidden="1" x14ac:dyDescent="0.2">
      <c r="A280" s="11" t="s">
        <v>54</v>
      </c>
      <c r="B280" s="43"/>
      <c r="C280" s="9">
        <f t="shared" ref="C280:H280" si="60">C233-C251</f>
        <v>0</v>
      </c>
      <c r="D280" s="9">
        <f t="shared" si="60"/>
        <v>0</v>
      </c>
      <c r="E280" s="9">
        <f t="shared" si="60"/>
        <v>0</v>
      </c>
      <c r="F280" s="9">
        <f t="shared" si="60"/>
        <v>0</v>
      </c>
      <c r="G280" s="9">
        <f t="shared" si="60"/>
        <v>0</v>
      </c>
      <c r="H280" s="10">
        <f t="shared" si="60"/>
        <v>0</v>
      </c>
      <c r="I280" s="2">
        <f t="shared" si="59"/>
        <v>0</v>
      </c>
    </row>
    <row r="281" spans="1:9" s="1" customFormat="1" hidden="1" x14ac:dyDescent="0.2">
      <c r="A281" s="55"/>
      <c r="B281" s="66"/>
      <c r="C281" s="6"/>
      <c r="D281" s="6"/>
      <c r="E281" s="6"/>
      <c r="F281" s="6"/>
      <c r="G281" s="6"/>
      <c r="H281" s="7"/>
      <c r="I281" s="2">
        <f t="shared" si="59"/>
        <v>0</v>
      </c>
    </row>
    <row r="282" spans="1:9" s="107" customFormat="1" hidden="1" x14ac:dyDescent="0.2">
      <c r="A282" s="117" t="s">
        <v>62</v>
      </c>
      <c r="B282" s="118"/>
      <c r="C282" s="119">
        <f t="shared" ref="C282:H282" si="61">C283</f>
        <v>0</v>
      </c>
      <c r="D282" s="119">
        <f t="shared" si="61"/>
        <v>0</v>
      </c>
      <c r="E282" s="119">
        <f t="shared" si="61"/>
        <v>0</v>
      </c>
      <c r="F282" s="119">
        <f t="shared" si="61"/>
        <v>0</v>
      </c>
      <c r="G282" s="119">
        <f t="shared" si="61"/>
        <v>0</v>
      </c>
      <c r="H282" s="120">
        <f t="shared" si="61"/>
        <v>0</v>
      </c>
      <c r="I282" s="102">
        <f t="shared" si="59"/>
        <v>0</v>
      </c>
    </row>
    <row r="283" spans="1:9" s="126" customFormat="1" hidden="1" x14ac:dyDescent="0.2">
      <c r="A283" s="121" t="s">
        <v>59</v>
      </c>
      <c r="B283" s="122"/>
      <c r="C283" s="123">
        <f t="shared" ref="C283:H283" si="62">SUM(C284,C285,C286,C287)</f>
        <v>0</v>
      </c>
      <c r="D283" s="123">
        <f t="shared" si="62"/>
        <v>0</v>
      </c>
      <c r="E283" s="123">
        <f t="shared" si="62"/>
        <v>0</v>
      </c>
      <c r="F283" s="123">
        <f t="shared" si="62"/>
        <v>0</v>
      </c>
      <c r="G283" s="123">
        <f t="shared" si="62"/>
        <v>0</v>
      </c>
      <c r="H283" s="124">
        <f t="shared" si="62"/>
        <v>0</v>
      </c>
      <c r="I283" s="125">
        <f t="shared" si="59"/>
        <v>0</v>
      </c>
    </row>
    <row r="284" spans="1:9" hidden="1" x14ac:dyDescent="0.2">
      <c r="A284" s="5" t="s">
        <v>6</v>
      </c>
      <c r="B284" s="28"/>
      <c r="C284" s="69"/>
      <c r="D284" s="69"/>
      <c r="E284" s="69">
        <f>SUM(C284,D284)</f>
        <v>0</v>
      </c>
      <c r="F284" s="69"/>
      <c r="G284" s="69"/>
      <c r="H284" s="108"/>
      <c r="I284" s="84">
        <f t="shared" si="59"/>
        <v>0</v>
      </c>
    </row>
    <row r="285" spans="1:9" s="1" customFormat="1" hidden="1" x14ac:dyDescent="0.2">
      <c r="A285" s="5" t="s">
        <v>7</v>
      </c>
      <c r="B285" s="65"/>
      <c r="C285" s="6">
        <v>0</v>
      </c>
      <c r="D285" s="6"/>
      <c r="E285" s="6">
        <f>SUM(C285,D285)</f>
        <v>0</v>
      </c>
      <c r="F285" s="6"/>
      <c r="G285" s="6"/>
      <c r="H285" s="7"/>
      <c r="I285" s="2">
        <f t="shared" si="59"/>
        <v>0</v>
      </c>
    </row>
    <row r="286" spans="1:9" s="1" customFormat="1" ht="38.25" hidden="1" x14ac:dyDescent="0.2">
      <c r="A286" s="5" t="s">
        <v>8</v>
      </c>
      <c r="B286" s="28">
        <v>420269</v>
      </c>
      <c r="C286" s="6">
        <v>0</v>
      </c>
      <c r="D286" s="6"/>
      <c r="E286" s="6">
        <f>SUM(C286,D286)</f>
        <v>0</v>
      </c>
      <c r="F286" s="6"/>
      <c r="G286" s="6"/>
      <c r="H286" s="7"/>
      <c r="I286" s="2">
        <f t="shared" si="59"/>
        <v>0</v>
      </c>
    </row>
    <row r="287" spans="1:9" s="1" customFormat="1" ht="25.5" hidden="1" x14ac:dyDescent="0.2">
      <c r="A287" s="8" t="s">
        <v>9</v>
      </c>
      <c r="B287" s="29" t="s">
        <v>10</v>
      </c>
      <c r="C287" s="9">
        <v>0</v>
      </c>
      <c r="D287" s="9">
        <f>SUM(D288,D292,D296)</f>
        <v>0</v>
      </c>
      <c r="E287" s="9">
        <f>SUM(E288,E292,E296)</f>
        <v>0</v>
      </c>
      <c r="F287" s="9">
        <f>SUM(F288,F292,F296)</f>
        <v>0</v>
      </c>
      <c r="G287" s="9">
        <f>SUM(G288,G292,G296)</f>
        <v>0</v>
      </c>
      <c r="H287" s="10">
        <f>SUM(H288,H292,H296)</f>
        <v>0</v>
      </c>
      <c r="I287" s="2">
        <f t="shared" si="59"/>
        <v>0</v>
      </c>
    </row>
    <row r="288" spans="1:9" s="1" customFormat="1" hidden="1" x14ac:dyDescent="0.2">
      <c r="A288" s="11" t="s">
        <v>11</v>
      </c>
      <c r="B288" s="30" t="s">
        <v>12</v>
      </c>
      <c r="C288" s="9">
        <v>0</v>
      </c>
      <c r="D288" s="9">
        <f>SUM(D289:D291)</f>
        <v>0</v>
      </c>
      <c r="E288" s="9">
        <f>SUM(E289:E291)</f>
        <v>0</v>
      </c>
      <c r="F288" s="9">
        <f>SUM(F289:F291)</f>
        <v>0</v>
      </c>
      <c r="G288" s="9">
        <f>SUM(G289:G291)</f>
        <v>0</v>
      </c>
      <c r="H288" s="10">
        <f>SUM(H289:H291)</f>
        <v>0</v>
      </c>
      <c r="I288" s="2">
        <f t="shared" si="59"/>
        <v>0</v>
      </c>
    </row>
    <row r="289" spans="1:9" s="1" customFormat="1" hidden="1" x14ac:dyDescent="0.2">
      <c r="A289" s="12" t="s">
        <v>13</v>
      </c>
      <c r="B289" s="31" t="s">
        <v>14</v>
      </c>
      <c r="C289" s="6">
        <v>0</v>
      </c>
      <c r="D289" s="6"/>
      <c r="E289" s="6">
        <f>SUM(C289,D289)</f>
        <v>0</v>
      </c>
      <c r="F289" s="6"/>
      <c r="G289" s="6"/>
      <c r="H289" s="7"/>
      <c r="I289" s="2">
        <f t="shared" si="59"/>
        <v>0</v>
      </c>
    </row>
    <row r="290" spans="1:9" s="1" customFormat="1" hidden="1" x14ac:dyDescent="0.2">
      <c r="A290" s="12" t="s">
        <v>15</v>
      </c>
      <c r="B290" s="32" t="s">
        <v>16</v>
      </c>
      <c r="C290" s="6">
        <v>0</v>
      </c>
      <c r="D290" s="6"/>
      <c r="E290" s="6">
        <f>SUM(C290,D290)</f>
        <v>0</v>
      </c>
      <c r="F290" s="6"/>
      <c r="G290" s="6"/>
      <c r="H290" s="7"/>
      <c r="I290" s="2">
        <f t="shared" si="59"/>
        <v>0</v>
      </c>
    </row>
    <row r="291" spans="1:9" s="1" customFormat="1" hidden="1" x14ac:dyDescent="0.2">
      <c r="A291" s="12" t="s">
        <v>17</v>
      </c>
      <c r="B291" s="32" t="s">
        <v>18</v>
      </c>
      <c r="C291" s="6">
        <v>0</v>
      </c>
      <c r="D291" s="6"/>
      <c r="E291" s="6">
        <f>SUM(C291,D291)</f>
        <v>0</v>
      </c>
      <c r="F291" s="6"/>
      <c r="G291" s="6"/>
      <c r="H291" s="7"/>
      <c r="I291" s="2">
        <f t="shared" si="59"/>
        <v>0</v>
      </c>
    </row>
    <row r="292" spans="1:9" s="1" customFormat="1" hidden="1" x14ac:dyDescent="0.2">
      <c r="A292" s="11" t="s">
        <v>19</v>
      </c>
      <c r="B292" s="33" t="s">
        <v>20</v>
      </c>
      <c r="C292" s="9">
        <v>0</v>
      </c>
      <c r="D292" s="9">
        <f>SUM(D293:D295)</f>
        <v>0</v>
      </c>
      <c r="E292" s="9">
        <f>SUM(E293:E295)</f>
        <v>0</v>
      </c>
      <c r="F292" s="9">
        <f>SUM(F293:F295)</f>
        <v>0</v>
      </c>
      <c r="G292" s="9">
        <f>SUM(G293:G295)</f>
        <v>0</v>
      </c>
      <c r="H292" s="10">
        <f>SUM(H293:H295)</f>
        <v>0</v>
      </c>
      <c r="I292" s="2">
        <f t="shared" si="59"/>
        <v>0</v>
      </c>
    </row>
    <row r="293" spans="1:9" s="1" customFormat="1" hidden="1" x14ac:dyDescent="0.2">
      <c r="A293" s="12" t="s">
        <v>13</v>
      </c>
      <c r="B293" s="32" t="s">
        <v>21</v>
      </c>
      <c r="C293" s="6">
        <v>0</v>
      </c>
      <c r="D293" s="6"/>
      <c r="E293" s="6">
        <f>SUM(C293,D293)</f>
        <v>0</v>
      </c>
      <c r="F293" s="6"/>
      <c r="G293" s="6"/>
      <c r="H293" s="7"/>
      <c r="I293" s="2">
        <f t="shared" si="59"/>
        <v>0</v>
      </c>
    </row>
    <row r="294" spans="1:9" s="1" customFormat="1" hidden="1" x14ac:dyDescent="0.2">
      <c r="A294" s="12" t="s">
        <v>15</v>
      </c>
      <c r="B294" s="32" t="s">
        <v>22</v>
      </c>
      <c r="C294" s="6">
        <v>0</v>
      </c>
      <c r="D294" s="6"/>
      <c r="E294" s="6">
        <f>SUM(C294,D294)</f>
        <v>0</v>
      </c>
      <c r="F294" s="6"/>
      <c r="G294" s="6"/>
      <c r="H294" s="7"/>
      <c r="I294" s="2">
        <f t="shared" si="59"/>
        <v>0</v>
      </c>
    </row>
    <row r="295" spans="1:9" s="1" customFormat="1" hidden="1" x14ac:dyDescent="0.2">
      <c r="A295" s="12" t="s">
        <v>17</v>
      </c>
      <c r="B295" s="32" t="s">
        <v>23</v>
      </c>
      <c r="C295" s="6">
        <v>0</v>
      </c>
      <c r="D295" s="6"/>
      <c r="E295" s="6">
        <f>SUM(C295,D295)</f>
        <v>0</v>
      </c>
      <c r="F295" s="6"/>
      <c r="G295" s="6"/>
      <c r="H295" s="7"/>
      <c r="I295" s="2">
        <f t="shared" si="59"/>
        <v>0</v>
      </c>
    </row>
    <row r="296" spans="1:9" s="1" customFormat="1" hidden="1" x14ac:dyDescent="0.2">
      <c r="A296" s="11" t="s">
        <v>24</v>
      </c>
      <c r="B296" s="33" t="s">
        <v>25</v>
      </c>
      <c r="C296" s="9">
        <v>0</v>
      </c>
      <c r="D296" s="9">
        <f>SUM(D297:D299)</f>
        <v>0</v>
      </c>
      <c r="E296" s="9">
        <f>SUM(E297:E299)</f>
        <v>0</v>
      </c>
      <c r="F296" s="9">
        <f>SUM(F297:F299)</f>
        <v>0</v>
      </c>
      <c r="G296" s="9">
        <f>SUM(G297:G299)</f>
        <v>0</v>
      </c>
      <c r="H296" s="10">
        <f>SUM(H297:H299)</f>
        <v>0</v>
      </c>
      <c r="I296" s="2">
        <f t="shared" si="59"/>
        <v>0</v>
      </c>
    </row>
    <row r="297" spans="1:9" s="1" customFormat="1" hidden="1" x14ac:dyDescent="0.2">
      <c r="A297" s="12" t="s">
        <v>13</v>
      </c>
      <c r="B297" s="32" t="s">
        <v>26</v>
      </c>
      <c r="C297" s="6">
        <v>0</v>
      </c>
      <c r="D297" s="6"/>
      <c r="E297" s="6">
        <f>SUM(C297,D297)</f>
        <v>0</v>
      </c>
      <c r="F297" s="6"/>
      <c r="G297" s="6"/>
      <c r="H297" s="7"/>
      <c r="I297" s="2">
        <f t="shared" si="59"/>
        <v>0</v>
      </c>
    </row>
    <row r="298" spans="1:9" s="1" customFormat="1" hidden="1" x14ac:dyDescent="0.2">
      <c r="A298" s="12" t="s">
        <v>15</v>
      </c>
      <c r="B298" s="32" t="s">
        <v>27</v>
      </c>
      <c r="C298" s="6">
        <v>0</v>
      </c>
      <c r="D298" s="6"/>
      <c r="E298" s="6">
        <f>SUM(C298,D298)</f>
        <v>0</v>
      </c>
      <c r="F298" s="6"/>
      <c r="G298" s="6"/>
      <c r="H298" s="7"/>
      <c r="I298" s="2">
        <f t="shared" si="59"/>
        <v>0</v>
      </c>
    </row>
    <row r="299" spans="1:9" s="1" customFormat="1" hidden="1" x14ac:dyDescent="0.2">
      <c r="A299" s="12" t="s">
        <v>17</v>
      </c>
      <c r="B299" s="32" t="s">
        <v>28</v>
      </c>
      <c r="C299" s="6">
        <v>0</v>
      </c>
      <c r="D299" s="6"/>
      <c r="E299" s="6">
        <f>SUM(C299,D299)</f>
        <v>0</v>
      </c>
      <c r="F299" s="6"/>
      <c r="G299" s="6"/>
      <c r="H299" s="7"/>
      <c r="I299" s="2">
        <f t="shared" si="59"/>
        <v>0</v>
      </c>
    </row>
    <row r="300" spans="1:9" s="126" customFormat="1" hidden="1" x14ac:dyDescent="0.2">
      <c r="A300" s="121" t="s">
        <v>76</v>
      </c>
      <c r="B300" s="122"/>
      <c r="C300" s="123">
        <f t="shared" ref="C300:H300" si="63">SUM(C301,C304,C327)</f>
        <v>0</v>
      </c>
      <c r="D300" s="123">
        <f t="shared" si="63"/>
        <v>0</v>
      </c>
      <c r="E300" s="123">
        <f t="shared" si="63"/>
        <v>0</v>
      </c>
      <c r="F300" s="123">
        <f t="shared" si="63"/>
        <v>0</v>
      </c>
      <c r="G300" s="123">
        <f t="shared" si="63"/>
        <v>0</v>
      </c>
      <c r="H300" s="124">
        <f t="shared" si="63"/>
        <v>0</v>
      </c>
      <c r="I300" s="125">
        <f t="shared" si="59"/>
        <v>0</v>
      </c>
    </row>
    <row r="301" spans="1:9" hidden="1" x14ac:dyDescent="0.2">
      <c r="A301" s="16" t="s">
        <v>30</v>
      </c>
      <c r="B301" s="35">
        <v>20</v>
      </c>
      <c r="C301" s="9">
        <f t="shared" ref="C301:H301" si="64">SUM(C302)</f>
        <v>0</v>
      </c>
      <c r="D301" s="9">
        <f t="shared" si="64"/>
        <v>0</v>
      </c>
      <c r="E301" s="9">
        <f t="shared" si="64"/>
        <v>0</v>
      </c>
      <c r="F301" s="9">
        <f t="shared" si="64"/>
        <v>0</v>
      </c>
      <c r="G301" s="9">
        <f t="shared" si="64"/>
        <v>0</v>
      </c>
      <c r="H301" s="10">
        <f t="shared" si="64"/>
        <v>0</v>
      </c>
      <c r="I301" s="84">
        <f t="shared" si="59"/>
        <v>0</v>
      </c>
    </row>
    <row r="302" spans="1:9" hidden="1" x14ac:dyDescent="0.2">
      <c r="A302" s="12" t="s">
        <v>31</v>
      </c>
      <c r="B302" s="36" t="s">
        <v>32</v>
      </c>
      <c r="C302" s="69"/>
      <c r="D302" s="69"/>
      <c r="E302" s="69">
        <f>C302+D302</f>
        <v>0</v>
      </c>
      <c r="F302" s="69"/>
      <c r="G302" s="69"/>
      <c r="H302" s="108"/>
      <c r="I302" s="84">
        <f t="shared" si="59"/>
        <v>0</v>
      </c>
    </row>
    <row r="303" spans="1:9" s="1" customFormat="1" hidden="1" x14ac:dyDescent="0.2">
      <c r="A303" s="12"/>
      <c r="B303" s="31"/>
      <c r="C303" s="6"/>
      <c r="D303" s="6"/>
      <c r="E303" s="6"/>
      <c r="F303" s="6"/>
      <c r="G303" s="6"/>
      <c r="H303" s="7"/>
      <c r="I303" s="2">
        <f t="shared" si="59"/>
        <v>0</v>
      </c>
    </row>
    <row r="304" spans="1:9" ht="25.5" hidden="1" x14ac:dyDescent="0.2">
      <c r="A304" s="16" t="s">
        <v>33</v>
      </c>
      <c r="B304" s="37">
        <v>58</v>
      </c>
      <c r="C304" s="9">
        <f t="shared" ref="C304:H304" si="65">SUM(C305,C312,C319)</f>
        <v>0</v>
      </c>
      <c r="D304" s="9">
        <f t="shared" si="65"/>
        <v>0</v>
      </c>
      <c r="E304" s="9">
        <f t="shared" si="65"/>
        <v>0</v>
      </c>
      <c r="F304" s="9">
        <f t="shared" si="65"/>
        <v>0</v>
      </c>
      <c r="G304" s="9">
        <f t="shared" si="65"/>
        <v>0</v>
      </c>
      <c r="H304" s="10">
        <f t="shared" si="65"/>
        <v>0</v>
      </c>
      <c r="I304" s="84">
        <f t="shared" si="59"/>
        <v>0</v>
      </c>
    </row>
    <row r="305" spans="1:11" hidden="1" x14ac:dyDescent="0.2">
      <c r="A305" s="16" t="s">
        <v>34</v>
      </c>
      <c r="B305" s="38" t="s">
        <v>35</v>
      </c>
      <c r="C305" s="9">
        <f t="shared" ref="C305:H305" si="66">SUM(C309,C310,C311)</f>
        <v>0</v>
      </c>
      <c r="D305" s="9">
        <f t="shared" si="66"/>
        <v>0</v>
      </c>
      <c r="E305" s="9">
        <f t="shared" si="66"/>
        <v>0</v>
      </c>
      <c r="F305" s="9">
        <f t="shared" si="66"/>
        <v>0</v>
      </c>
      <c r="G305" s="9">
        <f t="shared" si="66"/>
        <v>0</v>
      </c>
      <c r="H305" s="10">
        <f t="shared" si="66"/>
        <v>0</v>
      </c>
      <c r="I305" s="84">
        <f t="shared" si="59"/>
        <v>0</v>
      </c>
    </row>
    <row r="306" spans="1:11" s="1" customFormat="1" hidden="1" x14ac:dyDescent="0.2">
      <c r="A306" s="17" t="s">
        <v>1</v>
      </c>
      <c r="B306" s="39"/>
      <c r="C306" s="9"/>
      <c r="D306" s="9"/>
      <c r="E306" s="9"/>
      <c r="F306" s="9"/>
      <c r="G306" s="9"/>
      <c r="H306" s="10"/>
      <c r="I306" s="2">
        <f t="shared" si="59"/>
        <v>0</v>
      </c>
    </row>
    <row r="307" spans="1:11" hidden="1" x14ac:dyDescent="0.2">
      <c r="A307" s="17" t="s">
        <v>36</v>
      </c>
      <c r="B307" s="39"/>
      <c r="C307" s="9">
        <f t="shared" ref="C307:H307" si="67">C309+C310+C311-C308</f>
        <v>0</v>
      </c>
      <c r="D307" s="9">
        <f t="shared" si="67"/>
        <v>0</v>
      </c>
      <c r="E307" s="9">
        <f t="shared" si="67"/>
        <v>0</v>
      </c>
      <c r="F307" s="9">
        <f t="shared" si="67"/>
        <v>0</v>
      </c>
      <c r="G307" s="9">
        <f t="shared" si="67"/>
        <v>0</v>
      </c>
      <c r="H307" s="10">
        <f t="shared" si="67"/>
        <v>0</v>
      </c>
      <c r="I307" s="84">
        <f t="shared" si="59"/>
        <v>0</v>
      </c>
    </row>
    <row r="308" spans="1:11" s="1" customFormat="1" hidden="1" x14ac:dyDescent="0.2">
      <c r="A308" s="17" t="s">
        <v>37</v>
      </c>
      <c r="B308" s="39"/>
      <c r="C308" s="9">
        <v>0</v>
      </c>
      <c r="D308" s="9"/>
      <c r="E308" s="9">
        <f>C308+D308</f>
        <v>0</v>
      </c>
      <c r="F308" s="9"/>
      <c r="G308" s="9"/>
      <c r="H308" s="10"/>
      <c r="I308" s="2">
        <f t="shared" si="59"/>
        <v>0</v>
      </c>
    </row>
    <row r="309" spans="1:11" hidden="1" x14ac:dyDescent="0.2">
      <c r="A309" s="5" t="s">
        <v>38</v>
      </c>
      <c r="B309" s="40" t="s">
        <v>39</v>
      </c>
      <c r="C309" s="69"/>
      <c r="D309" s="69"/>
      <c r="E309" s="69">
        <f>C309+D309</f>
        <v>0</v>
      </c>
      <c r="F309" s="69"/>
      <c r="G309" s="69"/>
      <c r="H309" s="108"/>
      <c r="I309" s="84">
        <f t="shared" si="59"/>
        <v>0</v>
      </c>
      <c r="J309" s="82">
        <v>0.02</v>
      </c>
      <c r="K309" s="82">
        <v>0.13</v>
      </c>
    </row>
    <row r="310" spans="1:11" hidden="1" x14ac:dyDescent="0.2">
      <c r="A310" s="5" t="s">
        <v>40</v>
      </c>
      <c r="B310" s="40" t="s">
        <v>41</v>
      </c>
      <c r="C310" s="69"/>
      <c r="D310" s="69"/>
      <c r="E310" s="69">
        <f>C310+D310</f>
        <v>0</v>
      </c>
      <c r="F310" s="69"/>
      <c r="G310" s="69"/>
      <c r="H310" s="108"/>
      <c r="I310" s="84">
        <f t="shared" si="59"/>
        <v>0</v>
      </c>
      <c r="J310" s="82">
        <v>0.85</v>
      </c>
    </row>
    <row r="311" spans="1:11" s="1" customFormat="1" hidden="1" x14ac:dyDescent="0.2">
      <c r="A311" s="5" t="s">
        <v>42</v>
      </c>
      <c r="B311" s="41" t="s">
        <v>43</v>
      </c>
      <c r="C311" s="6">
        <v>0</v>
      </c>
      <c r="D311" s="6"/>
      <c r="E311" s="6">
        <f>C311+D311</f>
        <v>0</v>
      </c>
      <c r="F311" s="6"/>
      <c r="G311" s="6"/>
      <c r="H311" s="7"/>
      <c r="I311" s="2">
        <f t="shared" si="59"/>
        <v>0</v>
      </c>
    </row>
    <row r="312" spans="1:11" s="1" customFormat="1" hidden="1" x14ac:dyDescent="0.2">
      <c r="A312" s="16" t="s">
        <v>44</v>
      </c>
      <c r="B312" s="42" t="s">
        <v>45</v>
      </c>
      <c r="C312" s="9">
        <v>0</v>
      </c>
      <c r="D312" s="9">
        <f>SUM(D316,D317,D318)</f>
        <v>0</v>
      </c>
      <c r="E312" s="9">
        <f>SUM(E316,E317,E318)</f>
        <v>0</v>
      </c>
      <c r="F312" s="9">
        <f>SUM(F316,F317,F318)</f>
        <v>0</v>
      </c>
      <c r="G312" s="9">
        <f>SUM(G316,G317,G318)</f>
        <v>0</v>
      </c>
      <c r="H312" s="10">
        <f>SUM(H316,H317,H318)</f>
        <v>0</v>
      </c>
      <c r="I312" s="2">
        <f t="shared" si="59"/>
        <v>0</v>
      </c>
    </row>
    <row r="313" spans="1:11" s="1" customFormat="1" hidden="1" x14ac:dyDescent="0.2">
      <c r="A313" s="56" t="s">
        <v>1</v>
      </c>
      <c r="B313" s="42"/>
      <c r="C313" s="9"/>
      <c r="D313" s="9"/>
      <c r="E313" s="9"/>
      <c r="F313" s="9"/>
      <c r="G313" s="9"/>
      <c r="H313" s="10"/>
      <c r="I313" s="2">
        <f t="shared" si="59"/>
        <v>0</v>
      </c>
    </row>
    <row r="314" spans="1:11" s="1" customFormat="1" hidden="1" x14ac:dyDescent="0.2">
      <c r="A314" s="17" t="s">
        <v>36</v>
      </c>
      <c r="B314" s="39"/>
      <c r="C314" s="9">
        <v>0</v>
      </c>
      <c r="D314" s="9">
        <f>D316+D317+D318-D315</f>
        <v>0</v>
      </c>
      <c r="E314" s="9">
        <f>E316+E317+E318-E315</f>
        <v>0</v>
      </c>
      <c r="F314" s="9">
        <f>F316+F317+F318-F315</f>
        <v>0</v>
      </c>
      <c r="G314" s="9">
        <f>G316+G317+G318-G315</f>
        <v>0</v>
      </c>
      <c r="H314" s="10">
        <f>H316+H317+H318-H315</f>
        <v>0</v>
      </c>
      <c r="I314" s="2">
        <f t="shared" si="59"/>
        <v>0</v>
      </c>
    </row>
    <row r="315" spans="1:11" s="1" customFormat="1" hidden="1" x14ac:dyDescent="0.2">
      <c r="A315" s="17" t="s">
        <v>37</v>
      </c>
      <c r="B315" s="39"/>
      <c r="C315" s="9">
        <v>0</v>
      </c>
      <c r="D315" s="9"/>
      <c r="E315" s="9">
        <f>C315+D315</f>
        <v>0</v>
      </c>
      <c r="F315" s="9"/>
      <c r="G315" s="9"/>
      <c r="H315" s="10"/>
      <c r="I315" s="2">
        <f t="shared" si="59"/>
        <v>0</v>
      </c>
    </row>
    <row r="316" spans="1:11" s="1" customFormat="1" hidden="1" x14ac:dyDescent="0.2">
      <c r="A316" s="5" t="s">
        <v>38</v>
      </c>
      <c r="B316" s="41" t="s">
        <v>46</v>
      </c>
      <c r="C316" s="6">
        <v>0</v>
      </c>
      <c r="D316" s="6"/>
      <c r="E316" s="6">
        <f>C316+D316</f>
        <v>0</v>
      </c>
      <c r="F316" s="6"/>
      <c r="G316" s="6"/>
      <c r="H316" s="7"/>
      <c r="I316" s="2">
        <f t="shared" si="59"/>
        <v>0</v>
      </c>
    </row>
    <row r="317" spans="1:11" s="1" customFormat="1" hidden="1" x14ac:dyDescent="0.2">
      <c r="A317" s="5" t="s">
        <v>40</v>
      </c>
      <c r="B317" s="41" t="s">
        <v>47</v>
      </c>
      <c r="C317" s="6">
        <v>0</v>
      </c>
      <c r="D317" s="6"/>
      <c r="E317" s="6">
        <f>C317+D317</f>
        <v>0</v>
      </c>
      <c r="F317" s="6"/>
      <c r="G317" s="6"/>
      <c r="H317" s="7"/>
      <c r="I317" s="2">
        <f t="shared" si="59"/>
        <v>0</v>
      </c>
    </row>
    <row r="318" spans="1:11" s="1" customFormat="1" hidden="1" x14ac:dyDescent="0.2">
      <c r="A318" s="5" t="s">
        <v>42</v>
      </c>
      <c r="B318" s="41" t="s">
        <v>48</v>
      </c>
      <c r="C318" s="6">
        <v>0</v>
      </c>
      <c r="D318" s="6"/>
      <c r="E318" s="6">
        <f>C318+D318</f>
        <v>0</v>
      </c>
      <c r="F318" s="6"/>
      <c r="G318" s="6"/>
      <c r="H318" s="7"/>
      <c r="I318" s="2">
        <f t="shared" si="59"/>
        <v>0</v>
      </c>
    </row>
    <row r="319" spans="1:11" s="1" customFormat="1" hidden="1" x14ac:dyDescent="0.2">
      <c r="A319" s="16" t="s">
        <v>49</v>
      </c>
      <c r="B319" s="43" t="s">
        <v>50</v>
      </c>
      <c r="C319" s="9">
        <v>0</v>
      </c>
      <c r="D319" s="9">
        <f>SUM(D323,D324,D325)</f>
        <v>0</v>
      </c>
      <c r="E319" s="9">
        <f>SUM(E323,E324,E325)</f>
        <v>0</v>
      </c>
      <c r="F319" s="9">
        <f>SUM(F323,F324,F325)</f>
        <v>0</v>
      </c>
      <c r="G319" s="9">
        <f>SUM(G323,G324,G325)</f>
        <v>0</v>
      </c>
      <c r="H319" s="10">
        <f>SUM(H323,H324,H325)</f>
        <v>0</v>
      </c>
      <c r="I319" s="2">
        <f t="shared" si="59"/>
        <v>0</v>
      </c>
    </row>
    <row r="320" spans="1:11" s="1" customFormat="1" hidden="1" x14ac:dyDescent="0.2">
      <c r="A320" s="56" t="s">
        <v>1</v>
      </c>
      <c r="B320" s="43"/>
      <c r="C320" s="9"/>
      <c r="D320" s="9"/>
      <c r="E320" s="9"/>
      <c r="F320" s="9"/>
      <c r="G320" s="9"/>
      <c r="H320" s="10"/>
      <c r="I320" s="2">
        <f t="shared" si="59"/>
        <v>0</v>
      </c>
    </row>
    <row r="321" spans="1:9" s="1" customFormat="1" hidden="1" x14ac:dyDescent="0.2">
      <c r="A321" s="17" t="s">
        <v>36</v>
      </c>
      <c r="B321" s="39"/>
      <c r="C321" s="9">
        <v>0</v>
      </c>
      <c r="D321" s="9">
        <f>D323+D324+D325-D322</f>
        <v>0</v>
      </c>
      <c r="E321" s="9">
        <f>E323+E324+E325-E322</f>
        <v>0</v>
      </c>
      <c r="F321" s="9">
        <f>F323+F324+F325-F322</f>
        <v>0</v>
      </c>
      <c r="G321" s="9">
        <f>G323+G324+G325-G322</f>
        <v>0</v>
      </c>
      <c r="H321" s="10">
        <f>H323+H324+H325-H322</f>
        <v>0</v>
      </c>
      <c r="I321" s="2">
        <f t="shared" si="59"/>
        <v>0</v>
      </c>
    </row>
    <row r="322" spans="1:9" s="1" customFormat="1" hidden="1" x14ac:dyDescent="0.2">
      <c r="A322" s="17" t="s">
        <v>37</v>
      </c>
      <c r="B322" s="39"/>
      <c r="C322" s="9">
        <v>0</v>
      </c>
      <c r="D322" s="9"/>
      <c r="E322" s="9">
        <f>C322+D322</f>
        <v>0</v>
      </c>
      <c r="F322" s="9"/>
      <c r="G322" s="9"/>
      <c r="H322" s="10"/>
      <c r="I322" s="2">
        <f t="shared" si="59"/>
        <v>0</v>
      </c>
    </row>
    <row r="323" spans="1:9" s="1" customFormat="1" hidden="1" x14ac:dyDescent="0.2">
      <c r="A323" s="5" t="s">
        <v>38</v>
      </c>
      <c r="B323" s="41" t="s">
        <v>51</v>
      </c>
      <c r="C323" s="6">
        <v>0</v>
      </c>
      <c r="D323" s="6"/>
      <c r="E323" s="6">
        <f>C323+D323</f>
        <v>0</v>
      </c>
      <c r="F323" s="6"/>
      <c r="G323" s="6"/>
      <c r="H323" s="7"/>
      <c r="I323" s="2">
        <f t="shared" si="59"/>
        <v>0</v>
      </c>
    </row>
    <row r="324" spans="1:9" s="1" customFormat="1" hidden="1" x14ac:dyDescent="0.2">
      <c r="A324" s="5" t="s">
        <v>40</v>
      </c>
      <c r="B324" s="41" t="s">
        <v>52</v>
      </c>
      <c r="C324" s="6">
        <v>0</v>
      </c>
      <c r="D324" s="6"/>
      <c r="E324" s="6">
        <f>C324+D324</f>
        <v>0</v>
      </c>
      <c r="F324" s="6"/>
      <c r="G324" s="6"/>
      <c r="H324" s="7"/>
      <c r="I324" s="2">
        <f t="shared" si="59"/>
        <v>0</v>
      </c>
    </row>
    <row r="325" spans="1:9" s="1" customFormat="1" hidden="1" x14ac:dyDescent="0.2">
      <c r="A325" s="5" t="s">
        <v>42</v>
      </c>
      <c r="B325" s="41" t="s">
        <v>53</v>
      </c>
      <c r="C325" s="6">
        <v>0</v>
      </c>
      <c r="D325" s="6"/>
      <c r="E325" s="6">
        <f>C325+D325</f>
        <v>0</v>
      </c>
      <c r="F325" s="6"/>
      <c r="G325" s="6"/>
      <c r="H325" s="7"/>
      <c r="I325" s="2">
        <f t="shared" si="59"/>
        <v>0</v>
      </c>
    </row>
    <row r="326" spans="1:9" s="1" customFormat="1" hidden="1" x14ac:dyDescent="0.2">
      <c r="A326" s="57"/>
      <c r="B326" s="66"/>
      <c r="C326" s="6"/>
      <c r="D326" s="6"/>
      <c r="E326" s="6"/>
      <c r="F326" s="6"/>
      <c r="G326" s="6"/>
      <c r="H326" s="7"/>
      <c r="I326" s="2">
        <f t="shared" si="59"/>
        <v>0</v>
      </c>
    </row>
    <row r="327" spans="1:9" s="1" customFormat="1" hidden="1" x14ac:dyDescent="0.2">
      <c r="A327" s="11" t="s">
        <v>134</v>
      </c>
      <c r="B327" s="43" t="s">
        <v>133</v>
      </c>
      <c r="C327" s="9">
        <v>0</v>
      </c>
      <c r="D327" s="9"/>
      <c r="E327" s="9">
        <f>C327+D327</f>
        <v>0</v>
      </c>
      <c r="F327" s="9"/>
      <c r="G327" s="9"/>
      <c r="H327" s="10"/>
      <c r="I327" s="2">
        <f t="shared" si="59"/>
        <v>0</v>
      </c>
    </row>
    <row r="328" spans="1:9" s="1" customFormat="1" hidden="1" x14ac:dyDescent="0.2">
      <c r="A328" s="57"/>
      <c r="B328" s="66"/>
      <c r="C328" s="6"/>
      <c r="D328" s="6"/>
      <c r="E328" s="6"/>
      <c r="F328" s="6"/>
      <c r="G328" s="6"/>
      <c r="H328" s="7"/>
      <c r="I328" s="2">
        <f t="shared" si="59"/>
        <v>0</v>
      </c>
    </row>
    <row r="329" spans="1:9" s="1" customFormat="1" hidden="1" x14ac:dyDescent="0.2">
      <c r="A329" s="11" t="s">
        <v>54</v>
      </c>
      <c r="B329" s="43"/>
      <c r="C329" s="9">
        <v>0</v>
      </c>
      <c r="D329" s="9">
        <f>D282-D300</f>
        <v>0</v>
      </c>
      <c r="E329" s="9">
        <f>E282-E300</f>
        <v>0</v>
      </c>
      <c r="F329" s="9">
        <f>F282-F300</f>
        <v>0</v>
      </c>
      <c r="G329" s="9">
        <f>G282-G300</f>
        <v>0</v>
      </c>
      <c r="H329" s="10">
        <f>H282-H300</f>
        <v>0</v>
      </c>
      <c r="I329" s="2">
        <f t="shared" si="59"/>
        <v>0</v>
      </c>
    </row>
    <row r="330" spans="1:9" s="1" customFormat="1" hidden="1" x14ac:dyDescent="0.2">
      <c r="A330" s="55"/>
      <c r="B330" s="66"/>
      <c r="C330" s="6"/>
      <c r="D330" s="6"/>
      <c r="E330" s="6"/>
      <c r="F330" s="6"/>
      <c r="G330" s="6"/>
      <c r="H330" s="7"/>
      <c r="I330" s="2">
        <f t="shared" si="59"/>
        <v>0</v>
      </c>
    </row>
    <row r="331" spans="1:9" s="1" customFormat="1" hidden="1" x14ac:dyDescent="0.2">
      <c r="A331" s="55"/>
      <c r="B331" s="66"/>
      <c r="C331" s="6"/>
      <c r="D331" s="6"/>
      <c r="E331" s="6"/>
      <c r="F331" s="6"/>
      <c r="G331" s="6"/>
      <c r="H331" s="7"/>
      <c r="I331" s="2">
        <f t="shared" si="59"/>
        <v>0</v>
      </c>
    </row>
    <row r="332" spans="1:9" s="107" customFormat="1" x14ac:dyDescent="0.2">
      <c r="A332" s="109" t="s">
        <v>73</v>
      </c>
      <c r="B332" s="110" t="s">
        <v>3</v>
      </c>
      <c r="C332" s="111">
        <f t="shared" ref="C332:H332" si="68">SUM(C362)</f>
        <v>3524</v>
      </c>
      <c r="D332" s="111">
        <f t="shared" si="68"/>
        <v>0</v>
      </c>
      <c r="E332" s="111">
        <f t="shared" si="68"/>
        <v>3524</v>
      </c>
      <c r="F332" s="111">
        <f t="shared" si="68"/>
        <v>2082.5</v>
      </c>
      <c r="G332" s="111">
        <f t="shared" si="68"/>
        <v>2082.5</v>
      </c>
      <c r="H332" s="112">
        <f t="shared" si="68"/>
        <v>2082.5</v>
      </c>
      <c r="I332" s="102">
        <f t="shared" si="59"/>
        <v>9771.5</v>
      </c>
    </row>
    <row r="333" spans="1:9" x14ac:dyDescent="0.2">
      <c r="A333" s="113" t="s">
        <v>76</v>
      </c>
      <c r="B333" s="114"/>
      <c r="C333" s="115">
        <f t="shared" ref="C333:H333" si="69">SUM(C334,C337,C360)</f>
        <v>3524</v>
      </c>
      <c r="D333" s="115">
        <f t="shared" si="69"/>
        <v>0</v>
      </c>
      <c r="E333" s="115">
        <f t="shared" si="69"/>
        <v>3524</v>
      </c>
      <c r="F333" s="115">
        <f t="shared" si="69"/>
        <v>2082.5</v>
      </c>
      <c r="G333" s="115">
        <f t="shared" si="69"/>
        <v>2082.5</v>
      </c>
      <c r="H333" s="116">
        <f t="shared" si="69"/>
        <v>2082.5</v>
      </c>
      <c r="I333" s="84">
        <f t="shared" si="59"/>
        <v>9771.5</v>
      </c>
    </row>
    <row r="334" spans="1:9" hidden="1" x14ac:dyDescent="0.2">
      <c r="A334" s="16" t="s">
        <v>30</v>
      </c>
      <c r="B334" s="35">
        <v>20</v>
      </c>
      <c r="C334" s="9">
        <f t="shared" ref="C334:H334" si="70">SUM(C335)</f>
        <v>0</v>
      </c>
      <c r="D334" s="9">
        <f t="shared" si="70"/>
        <v>0</v>
      </c>
      <c r="E334" s="9">
        <f t="shared" si="70"/>
        <v>0</v>
      </c>
      <c r="F334" s="9">
        <f t="shared" si="70"/>
        <v>0</v>
      </c>
      <c r="G334" s="9">
        <f t="shared" si="70"/>
        <v>0</v>
      </c>
      <c r="H334" s="10">
        <f t="shared" si="70"/>
        <v>0</v>
      </c>
      <c r="I334" s="84">
        <f t="shared" ref="I334:I397" si="71">SUM(E334:H334)</f>
        <v>0</v>
      </c>
    </row>
    <row r="335" spans="1:9" hidden="1" x14ac:dyDescent="0.2">
      <c r="A335" s="12" t="s">
        <v>31</v>
      </c>
      <c r="B335" s="36" t="s">
        <v>32</v>
      </c>
      <c r="C335" s="69">
        <f>C382</f>
        <v>0</v>
      </c>
      <c r="D335" s="69">
        <f>D382</f>
        <v>0</v>
      </c>
      <c r="E335" s="69">
        <f>C335+D335</f>
        <v>0</v>
      </c>
      <c r="F335" s="69">
        <f>F382</f>
        <v>0</v>
      </c>
      <c r="G335" s="69">
        <f>G382</f>
        <v>0</v>
      </c>
      <c r="H335" s="108">
        <f>H382</f>
        <v>0</v>
      </c>
      <c r="I335" s="84">
        <f t="shared" si="71"/>
        <v>0</v>
      </c>
    </row>
    <row r="336" spans="1:9" s="1" customFormat="1" hidden="1" x14ac:dyDescent="0.2">
      <c r="A336" s="12"/>
      <c r="B336" s="31"/>
      <c r="C336" s="6"/>
      <c r="D336" s="6"/>
      <c r="E336" s="6"/>
      <c r="F336" s="6"/>
      <c r="G336" s="6"/>
      <c r="H336" s="7"/>
      <c r="I336" s="2">
        <f t="shared" si="71"/>
        <v>0</v>
      </c>
    </row>
    <row r="337" spans="1:9" ht="25.5" x14ac:dyDescent="0.2">
      <c r="A337" s="16" t="s">
        <v>33</v>
      </c>
      <c r="B337" s="37">
        <v>58</v>
      </c>
      <c r="C337" s="9">
        <f t="shared" ref="C337:H337" si="72">SUM(C338,C345,C352)</f>
        <v>1692.5</v>
      </c>
      <c r="D337" s="9">
        <f t="shared" si="72"/>
        <v>0</v>
      </c>
      <c r="E337" s="9">
        <f t="shared" si="72"/>
        <v>1692.5</v>
      </c>
      <c r="F337" s="9">
        <f t="shared" si="72"/>
        <v>0</v>
      </c>
      <c r="G337" s="9">
        <f t="shared" si="72"/>
        <v>0</v>
      </c>
      <c r="H337" s="10">
        <f t="shared" si="72"/>
        <v>0</v>
      </c>
      <c r="I337" s="84">
        <f t="shared" si="71"/>
        <v>1692.5</v>
      </c>
    </row>
    <row r="338" spans="1:9" x14ac:dyDescent="0.2">
      <c r="A338" s="16" t="s">
        <v>34</v>
      </c>
      <c r="B338" s="38" t="s">
        <v>35</v>
      </c>
      <c r="C338" s="9">
        <f t="shared" ref="C338:H338" si="73">SUM(C342,C343,C344)</f>
        <v>1692.5</v>
      </c>
      <c r="D338" s="9">
        <f t="shared" si="73"/>
        <v>0</v>
      </c>
      <c r="E338" s="9">
        <f t="shared" si="73"/>
        <v>1692.5</v>
      </c>
      <c r="F338" s="9">
        <f t="shared" si="73"/>
        <v>0</v>
      </c>
      <c r="G338" s="9">
        <f t="shared" si="73"/>
        <v>0</v>
      </c>
      <c r="H338" s="10">
        <f t="shared" si="73"/>
        <v>0</v>
      </c>
      <c r="I338" s="84">
        <f t="shared" si="71"/>
        <v>1692.5</v>
      </c>
    </row>
    <row r="339" spans="1:9" s="1" customFormat="1" hidden="1" x14ac:dyDescent="0.2">
      <c r="A339" s="17" t="s">
        <v>1</v>
      </c>
      <c r="B339" s="39"/>
      <c r="C339" s="9"/>
      <c r="D339" s="9"/>
      <c r="E339" s="9"/>
      <c r="F339" s="9"/>
      <c r="G339" s="9"/>
      <c r="H339" s="10"/>
      <c r="I339" s="2">
        <f t="shared" si="71"/>
        <v>0</v>
      </c>
    </row>
    <row r="340" spans="1:9" s="1" customFormat="1" hidden="1" x14ac:dyDescent="0.2">
      <c r="A340" s="17" t="s">
        <v>36</v>
      </c>
      <c r="B340" s="39"/>
      <c r="C340" s="9">
        <v>0</v>
      </c>
      <c r="D340" s="9">
        <f>D342+D343+D344-D341</f>
        <v>0</v>
      </c>
      <c r="E340" s="9">
        <f>E342+E343+E344-E341</f>
        <v>0</v>
      </c>
      <c r="F340" s="9">
        <f>F342+F343+F344-F341</f>
        <v>0</v>
      </c>
      <c r="G340" s="9">
        <f>G342+G343+G344-G341</f>
        <v>0</v>
      </c>
      <c r="H340" s="10">
        <f>H342+H343+H344-H341</f>
        <v>0</v>
      </c>
      <c r="I340" s="2">
        <f t="shared" si="71"/>
        <v>0</v>
      </c>
    </row>
    <row r="341" spans="1:9" x14ac:dyDescent="0.2">
      <c r="A341" s="17" t="s">
        <v>37</v>
      </c>
      <c r="B341" s="39"/>
      <c r="C341" s="9">
        <f t="shared" ref="C341:H341" si="74">C388</f>
        <v>1692.5</v>
      </c>
      <c r="D341" s="9">
        <f t="shared" si="74"/>
        <v>0</v>
      </c>
      <c r="E341" s="9">
        <f t="shared" si="74"/>
        <v>1692.5</v>
      </c>
      <c r="F341" s="9">
        <f t="shared" si="74"/>
        <v>0</v>
      </c>
      <c r="G341" s="9">
        <f t="shared" si="74"/>
        <v>0</v>
      </c>
      <c r="H341" s="10">
        <f t="shared" si="74"/>
        <v>0</v>
      </c>
      <c r="I341" s="84">
        <f t="shared" si="71"/>
        <v>1692.5</v>
      </c>
    </row>
    <row r="342" spans="1:9" hidden="1" x14ac:dyDescent="0.2">
      <c r="A342" s="5" t="s">
        <v>38</v>
      </c>
      <c r="B342" s="40" t="s">
        <v>39</v>
      </c>
      <c r="C342" s="69">
        <f t="shared" ref="C342:D344" si="75">C389</f>
        <v>0</v>
      </c>
      <c r="D342" s="69">
        <f t="shared" si="75"/>
        <v>0</v>
      </c>
      <c r="E342" s="69">
        <f>C342+D342</f>
        <v>0</v>
      </c>
      <c r="F342" s="69">
        <f t="shared" ref="F342:H344" si="76">F389</f>
        <v>0</v>
      </c>
      <c r="G342" s="69">
        <f t="shared" si="76"/>
        <v>0</v>
      </c>
      <c r="H342" s="108">
        <f t="shared" si="76"/>
        <v>0</v>
      </c>
      <c r="I342" s="84">
        <f t="shared" si="71"/>
        <v>0</v>
      </c>
    </row>
    <row r="343" spans="1:9" hidden="1" x14ac:dyDescent="0.2">
      <c r="A343" s="5" t="s">
        <v>40</v>
      </c>
      <c r="B343" s="40" t="s">
        <v>41</v>
      </c>
      <c r="C343" s="69">
        <f t="shared" si="75"/>
        <v>0</v>
      </c>
      <c r="D343" s="69">
        <f t="shared" si="75"/>
        <v>0</v>
      </c>
      <c r="E343" s="69">
        <f>C343+D343</f>
        <v>0</v>
      </c>
      <c r="F343" s="69">
        <f t="shared" si="76"/>
        <v>0</v>
      </c>
      <c r="G343" s="69">
        <f t="shared" si="76"/>
        <v>0</v>
      </c>
      <c r="H343" s="108">
        <f t="shared" si="76"/>
        <v>0</v>
      </c>
      <c r="I343" s="84">
        <f t="shared" si="71"/>
        <v>0</v>
      </c>
    </row>
    <row r="344" spans="1:9" x14ac:dyDescent="0.2">
      <c r="A344" s="5" t="s">
        <v>42</v>
      </c>
      <c r="B344" s="41" t="s">
        <v>43</v>
      </c>
      <c r="C344" s="69">
        <f t="shared" si="75"/>
        <v>1692.5</v>
      </c>
      <c r="D344" s="69">
        <f t="shared" si="75"/>
        <v>0</v>
      </c>
      <c r="E344" s="69">
        <f>C344+D344</f>
        <v>1692.5</v>
      </c>
      <c r="F344" s="69">
        <f t="shared" si="76"/>
        <v>0</v>
      </c>
      <c r="G344" s="69">
        <f t="shared" si="76"/>
        <v>0</v>
      </c>
      <c r="H344" s="108">
        <f t="shared" si="76"/>
        <v>0</v>
      </c>
      <c r="I344" s="84">
        <f t="shared" si="71"/>
        <v>1692.5</v>
      </c>
    </row>
    <row r="345" spans="1:9" s="1" customFormat="1" hidden="1" x14ac:dyDescent="0.2">
      <c r="A345" s="16" t="s">
        <v>44</v>
      </c>
      <c r="B345" s="42" t="s">
        <v>45</v>
      </c>
      <c r="C345" s="9">
        <v>0</v>
      </c>
      <c r="D345" s="9">
        <f>SUM(D349,D350,D351)</f>
        <v>0</v>
      </c>
      <c r="E345" s="9">
        <f>SUM(E349,E350,E351)</f>
        <v>0</v>
      </c>
      <c r="F345" s="9">
        <f>SUM(F349,F350,F351)</f>
        <v>0</v>
      </c>
      <c r="G345" s="9">
        <f>SUM(G349,G350,G351)</f>
        <v>0</v>
      </c>
      <c r="H345" s="10">
        <f>SUM(H349,H350,H351)</f>
        <v>0</v>
      </c>
      <c r="I345" s="2">
        <f t="shared" si="71"/>
        <v>0</v>
      </c>
    </row>
    <row r="346" spans="1:9" s="1" customFormat="1" hidden="1" x14ac:dyDescent="0.2">
      <c r="A346" s="56" t="s">
        <v>1</v>
      </c>
      <c r="B346" s="42"/>
      <c r="C346" s="9"/>
      <c r="D346" s="9"/>
      <c r="E346" s="9"/>
      <c r="F346" s="9"/>
      <c r="G346" s="9"/>
      <c r="H346" s="10"/>
      <c r="I346" s="2">
        <f t="shared" si="71"/>
        <v>0</v>
      </c>
    </row>
    <row r="347" spans="1:9" s="1" customFormat="1" hidden="1" x14ac:dyDescent="0.2">
      <c r="A347" s="17" t="s">
        <v>36</v>
      </c>
      <c r="B347" s="39"/>
      <c r="C347" s="9">
        <v>0</v>
      </c>
      <c r="D347" s="9">
        <f>D349+D350+D351-D348</f>
        <v>0</v>
      </c>
      <c r="E347" s="9">
        <f>E349+E350+E351-E348</f>
        <v>0</v>
      </c>
      <c r="F347" s="9">
        <f>F349+F350+F351-F348</f>
        <v>0</v>
      </c>
      <c r="G347" s="9">
        <f>G349+G350+G351-G348</f>
        <v>0</v>
      </c>
      <c r="H347" s="10">
        <f>H349+H350+H351-H348</f>
        <v>0</v>
      </c>
      <c r="I347" s="2">
        <f t="shared" si="71"/>
        <v>0</v>
      </c>
    </row>
    <row r="348" spans="1:9" s="1" customFormat="1" hidden="1" x14ac:dyDescent="0.2">
      <c r="A348" s="17" t="s">
        <v>37</v>
      </c>
      <c r="B348" s="39"/>
      <c r="C348" s="9">
        <v>0</v>
      </c>
      <c r="D348" s="9">
        <f>D395</f>
        <v>0</v>
      </c>
      <c r="E348" s="9">
        <f>E395</f>
        <v>0</v>
      </c>
      <c r="F348" s="9">
        <f>F395</f>
        <v>0</v>
      </c>
      <c r="G348" s="9">
        <f>G395</f>
        <v>0</v>
      </c>
      <c r="H348" s="10">
        <f>H395</f>
        <v>0</v>
      </c>
      <c r="I348" s="2">
        <f t="shared" si="71"/>
        <v>0</v>
      </c>
    </row>
    <row r="349" spans="1:9" s="1" customFormat="1" hidden="1" x14ac:dyDescent="0.2">
      <c r="A349" s="5" t="s">
        <v>38</v>
      </c>
      <c r="B349" s="41" t="s">
        <v>46</v>
      </c>
      <c r="C349" s="6">
        <v>0</v>
      </c>
      <c r="D349" s="6">
        <f>D396</f>
        <v>0</v>
      </c>
      <c r="E349" s="6">
        <f>C349+D349</f>
        <v>0</v>
      </c>
      <c r="F349" s="6">
        <f t="shared" ref="F349:H351" si="77">F396</f>
        <v>0</v>
      </c>
      <c r="G349" s="6">
        <f t="shared" si="77"/>
        <v>0</v>
      </c>
      <c r="H349" s="7">
        <f t="shared" si="77"/>
        <v>0</v>
      </c>
      <c r="I349" s="2">
        <f t="shared" si="71"/>
        <v>0</v>
      </c>
    </row>
    <row r="350" spans="1:9" s="1" customFormat="1" hidden="1" x14ac:dyDescent="0.2">
      <c r="A350" s="5" t="s">
        <v>40</v>
      </c>
      <c r="B350" s="41" t="s">
        <v>47</v>
      </c>
      <c r="C350" s="6">
        <v>0</v>
      </c>
      <c r="D350" s="6">
        <f>D397</f>
        <v>0</v>
      </c>
      <c r="E350" s="6">
        <f>C350+D350</f>
        <v>0</v>
      </c>
      <c r="F350" s="6">
        <f t="shared" si="77"/>
        <v>0</v>
      </c>
      <c r="G350" s="6">
        <f t="shared" si="77"/>
        <v>0</v>
      </c>
      <c r="H350" s="7">
        <f t="shared" si="77"/>
        <v>0</v>
      </c>
      <c r="I350" s="2">
        <f t="shared" si="71"/>
        <v>0</v>
      </c>
    </row>
    <row r="351" spans="1:9" s="1" customFormat="1" hidden="1" x14ac:dyDescent="0.2">
      <c r="A351" s="5" t="s">
        <v>42</v>
      </c>
      <c r="B351" s="41" t="s">
        <v>48</v>
      </c>
      <c r="C351" s="6">
        <v>0</v>
      </c>
      <c r="D351" s="6">
        <f>D398</f>
        <v>0</v>
      </c>
      <c r="E351" s="6">
        <f>C351+D351</f>
        <v>0</v>
      </c>
      <c r="F351" s="6">
        <f t="shared" si="77"/>
        <v>0</v>
      </c>
      <c r="G351" s="6">
        <f t="shared" si="77"/>
        <v>0</v>
      </c>
      <c r="H351" s="7">
        <f t="shared" si="77"/>
        <v>0</v>
      </c>
      <c r="I351" s="2">
        <f t="shared" si="71"/>
        <v>0</v>
      </c>
    </row>
    <row r="352" spans="1:9" s="1" customFormat="1" hidden="1" x14ac:dyDescent="0.2">
      <c r="A352" s="16" t="s">
        <v>49</v>
      </c>
      <c r="B352" s="43" t="s">
        <v>50</v>
      </c>
      <c r="C352" s="9">
        <v>0</v>
      </c>
      <c r="D352" s="9">
        <f>SUM(D356,D357,D358)</f>
        <v>0</v>
      </c>
      <c r="E352" s="9">
        <f>SUM(E356,E357,E358)</f>
        <v>0</v>
      </c>
      <c r="F352" s="9">
        <f>SUM(F356,F357,F358)</f>
        <v>0</v>
      </c>
      <c r="G352" s="9">
        <f>SUM(G356,G357,G358)</f>
        <v>0</v>
      </c>
      <c r="H352" s="10">
        <f>SUM(H356,H357,H358)</f>
        <v>0</v>
      </c>
      <c r="I352" s="2">
        <f t="shared" si="71"/>
        <v>0</v>
      </c>
    </row>
    <row r="353" spans="1:11" s="1" customFormat="1" hidden="1" x14ac:dyDescent="0.2">
      <c r="A353" s="56" t="s">
        <v>1</v>
      </c>
      <c r="B353" s="43"/>
      <c r="C353" s="9"/>
      <c r="D353" s="9"/>
      <c r="E353" s="9"/>
      <c r="F353" s="9"/>
      <c r="G353" s="9"/>
      <c r="H353" s="10"/>
      <c r="I353" s="2">
        <f t="shared" si="71"/>
        <v>0</v>
      </c>
    </row>
    <row r="354" spans="1:11" s="1" customFormat="1" hidden="1" x14ac:dyDescent="0.2">
      <c r="A354" s="17" t="s">
        <v>36</v>
      </c>
      <c r="B354" s="39"/>
      <c r="C354" s="9">
        <v>0</v>
      </c>
      <c r="D354" s="9">
        <f>D356+D357+D358-D355</f>
        <v>0</v>
      </c>
      <c r="E354" s="9">
        <f>E356+E357+E358-E355</f>
        <v>0</v>
      </c>
      <c r="F354" s="9">
        <f>F356+F357+F358-F355</f>
        <v>0</v>
      </c>
      <c r="G354" s="9">
        <f>G356+G357+G358-G355</f>
        <v>0</v>
      </c>
      <c r="H354" s="10">
        <f>H356+H357+H358-H355</f>
        <v>0</v>
      </c>
      <c r="I354" s="2">
        <f t="shared" si="71"/>
        <v>0</v>
      </c>
    </row>
    <row r="355" spans="1:11" s="1" customFormat="1" hidden="1" x14ac:dyDescent="0.2">
      <c r="A355" s="17" t="s">
        <v>37</v>
      </c>
      <c r="B355" s="39"/>
      <c r="C355" s="9">
        <v>0</v>
      </c>
      <c r="D355" s="9">
        <f>D402</f>
        <v>0</v>
      </c>
      <c r="E355" s="9">
        <f>E402</f>
        <v>0</v>
      </c>
      <c r="F355" s="9">
        <f>F402</f>
        <v>0</v>
      </c>
      <c r="G355" s="9">
        <f>G402</f>
        <v>0</v>
      </c>
      <c r="H355" s="10">
        <f>H402</f>
        <v>0</v>
      </c>
      <c r="I355" s="2">
        <f t="shared" si="71"/>
        <v>0</v>
      </c>
    </row>
    <row r="356" spans="1:11" s="1" customFormat="1" hidden="1" x14ac:dyDescent="0.2">
      <c r="A356" s="5" t="s">
        <v>38</v>
      </c>
      <c r="B356" s="41" t="s">
        <v>51</v>
      </c>
      <c r="C356" s="6">
        <v>0</v>
      </c>
      <c r="D356" s="6">
        <f>D403</f>
        <v>0</v>
      </c>
      <c r="E356" s="6">
        <f>C356+D356</f>
        <v>0</v>
      </c>
      <c r="F356" s="6">
        <f t="shared" ref="F356:H358" si="78">F403</f>
        <v>0</v>
      </c>
      <c r="G356" s="6">
        <f t="shared" si="78"/>
        <v>0</v>
      </c>
      <c r="H356" s="7">
        <f t="shared" si="78"/>
        <v>0</v>
      </c>
      <c r="I356" s="2">
        <f t="shared" si="71"/>
        <v>0</v>
      </c>
    </row>
    <row r="357" spans="1:11" s="1" customFormat="1" hidden="1" x14ac:dyDescent="0.2">
      <c r="A357" s="5" t="s">
        <v>40</v>
      </c>
      <c r="B357" s="41" t="s">
        <v>52</v>
      </c>
      <c r="C357" s="6">
        <v>0</v>
      </c>
      <c r="D357" s="6">
        <f>D404</f>
        <v>0</v>
      </c>
      <c r="E357" s="6">
        <f>C357+D357</f>
        <v>0</v>
      </c>
      <c r="F357" s="6">
        <f t="shared" si="78"/>
        <v>0</v>
      </c>
      <c r="G357" s="6">
        <f t="shared" si="78"/>
        <v>0</v>
      </c>
      <c r="H357" s="7">
        <f t="shared" si="78"/>
        <v>0</v>
      </c>
      <c r="I357" s="2">
        <f t="shared" si="71"/>
        <v>0</v>
      </c>
    </row>
    <row r="358" spans="1:11" s="1" customFormat="1" hidden="1" x14ac:dyDescent="0.2">
      <c r="A358" s="5" t="s">
        <v>42</v>
      </c>
      <c r="B358" s="41" t="s">
        <v>53</v>
      </c>
      <c r="C358" s="6">
        <v>0</v>
      </c>
      <c r="D358" s="6">
        <f>D405</f>
        <v>0</v>
      </c>
      <c r="E358" s="6">
        <f>C358+D358</f>
        <v>0</v>
      </c>
      <c r="F358" s="6">
        <f t="shared" si="78"/>
        <v>0</v>
      </c>
      <c r="G358" s="6">
        <f t="shared" si="78"/>
        <v>0</v>
      </c>
      <c r="H358" s="7">
        <f t="shared" si="78"/>
        <v>0</v>
      </c>
      <c r="I358" s="2">
        <f t="shared" si="71"/>
        <v>0</v>
      </c>
    </row>
    <row r="359" spans="1:11" s="1" customFormat="1" hidden="1" x14ac:dyDescent="0.2">
      <c r="A359" s="57"/>
      <c r="B359" s="66"/>
      <c r="C359" s="6"/>
      <c r="D359" s="6"/>
      <c r="E359" s="6"/>
      <c r="F359" s="6"/>
      <c r="G359" s="6"/>
      <c r="H359" s="7"/>
      <c r="I359" s="2">
        <f t="shared" si="71"/>
        <v>0</v>
      </c>
    </row>
    <row r="360" spans="1:11" s="1" customFormat="1" x14ac:dyDescent="0.2">
      <c r="A360" s="11" t="s">
        <v>134</v>
      </c>
      <c r="B360" s="43" t="s">
        <v>133</v>
      </c>
      <c r="C360" s="9">
        <f>C407</f>
        <v>1831.5</v>
      </c>
      <c r="D360" s="9">
        <f>D407</f>
        <v>0</v>
      </c>
      <c r="E360" s="9">
        <f>C360+D360</f>
        <v>1831.5</v>
      </c>
      <c r="F360" s="9">
        <f>F407</f>
        <v>2082.5</v>
      </c>
      <c r="G360" s="9">
        <f>G407</f>
        <v>2082.5</v>
      </c>
      <c r="H360" s="10">
        <f>H407</f>
        <v>2082.5</v>
      </c>
      <c r="I360" s="2">
        <f t="shared" si="71"/>
        <v>8079</v>
      </c>
    </row>
    <row r="361" spans="1:11" s="1" customFormat="1" hidden="1" x14ac:dyDescent="0.2">
      <c r="A361" s="55"/>
      <c r="B361" s="66"/>
      <c r="C361" s="6"/>
      <c r="D361" s="6"/>
      <c r="E361" s="6"/>
      <c r="F361" s="6"/>
      <c r="G361" s="6"/>
      <c r="H361" s="7"/>
      <c r="I361" s="2">
        <f t="shared" si="71"/>
        <v>0</v>
      </c>
    </row>
    <row r="362" spans="1:11" s="107" customFormat="1" ht="25.5" x14ac:dyDescent="0.2">
      <c r="A362" s="117" t="s">
        <v>132</v>
      </c>
      <c r="B362" s="118"/>
      <c r="C362" s="119">
        <f t="shared" ref="C362:H362" si="79">C363</f>
        <v>3524</v>
      </c>
      <c r="D362" s="119">
        <f t="shared" si="79"/>
        <v>0</v>
      </c>
      <c r="E362" s="119">
        <f t="shared" si="79"/>
        <v>3524</v>
      </c>
      <c r="F362" s="119">
        <f t="shared" si="79"/>
        <v>2082.5</v>
      </c>
      <c r="G362" s="119">
        <f t="shared" si="79"/>
        <v>2082.5</v>
      </c>
      <c r="H362" s="120">
        <f t="shared" si="79"/>
        <v>2082.5</v>
      </c>
      <c r="I362" s="102">
        <f t="shared" si="71"/>
        <v>9771.5</v>
      </c>
    </row>
    <row r="363" spans="1:11" s="126" customFormat="1" x14ac:dyDescent="0.2">
      <c r="A363" s="121" t="s">
        <v>59</v>
      </c>
      <c r="B363" s="122"/>
      <c r="C363" s="123">
        <f t="shared" ref="C363:H363" si="80">SUM(C364,C365,C366,C367)</f>
        <v>3524</v>
      </c>
      <c r="D363" s="123">
        <f t="shared" si="80"/>
        <v>0</v>
      </c>
      <c r="E363" s="123">
        <f t="shared" si="80"/>
        <v>3524</v>
      </c>
      <c r="F363" s="123">
        <f t="shared" si="80"/>
        <v>2082.5</v>
      </c>
      <c r="G363" s="123">
        <f t="shared" si="80"/>
        <v>2082.5</v>
      </c>
      <c r="H363" s="124">
        <f t="shared" si="80"/>
        <v>2082.5</v>
      </c>
      <c r="I363" s="125">
        <f t="shared" si="71"/>
        <v>9771.5</v>
      </c>
    </row>
    <row r="364" spans="1:11" x14ac:dyDescent="0.2">
      <c r="A364" s="5" t="s">
        <v>6</v>
      </c>
      <c r="B364" s="28"/>
      <c r="C364" s="69">
        <f>1692.5+1831.5</f>
        <v>3524</v>
      </c>
      <c r="D364" s="69"/>
      <c r="E364" s="69">
        <f>SUM(C364,D364)</f>
        <v>3524</v>
      </c>
      <c r="F364" s="69">
        <f>1622.5+460</f>
        <v>2082.5</v>
      </c>
      <c r="G364" s="69">
        <f t="shared" ref="G364:H364" si="81">1622.5+460</f>
        <v>2082.5</v>
      </c>
      <c r="H364" s="108">
        <f t="shared" si="81"/>
        <v>2082.5</v>
      </c>
      <c r="I364" s="84">
        <f t="shared" si="71"/>
        <v>9771.5</v>
      </c>
      <c r="K364" s="82">
        <v>2.5899999999999999E-2</v>
      </c>
    </row>
    <row r="365" spans="1:11" s="1" customFormat="1" hidden="1" x14ac:dyDescent="0.2">
      <c r="A365" s="5" t="s">
        <v>7</v>
      </c>
      <c r="B365" s="65"/>
      <c r="C365" s="6">
        <v>0</v>
      </c>
      <c r="D365" s="6"/>
      <c r="E365" s="6">
        <f>SUM(C365,D365)</f>
        <v>0</v>
      </c>
      <c r="F365" s="6"/>
      <c r="G365" s="6"/>
      <c r="H365" s="7"/>
      <c r="I365" s="2">
        <f t="shared" si="71"/>
        <v>0</v>
      </c>
    </row>
    <row r="366" spans="1:11" s="1" customFormat="1" ht="38.25" hidden="1" x14ac:dyDescent="0.2">
      <c r="A366" s="5" t="s">
        <v>8</v>
      </c>
      <c r="B366" s="28">
        <v>420269</v>
      </c>
      <c r="C366" s="6">
        <v>0</v>
      </c>
      <c r="D366" s="6"/>
      <c r="E366" s="6">
        <f>SUM(C366,D366)</f>
        <v>0</v>
      </c>
      <c r="F366" s="6"/>
      <c r="G366" s="6"/>
      <c r="H366" s="7"/>
      <c r="I366" s="2">
        <f t="shared" si="71"/>
        <v>0</v>
      </c>
      <c r="K366" s="1">
        <v>0.12920000000000001</v>
      </c>
    </row>
    <row r="367" spans="1:11" ht="25.5" hidden="1" x14ac:dyDescent="0.2">
      <c r="A367" s="8" t="s">
        <v>9</v>
      </c>
      <c r="B367" s="29" t="s">
        <v>10</v>
      </c>
      <c r="C367" s="9">
        <f t="shared" ref="C367:H367" si="82">SUM(C368,C372,C376)</f>
        <v>0</v>
      </c>
      <c r="D367" s="9">
        <f t="shared" si="82"/>
        <v>0</v>
      </c>
      <c r="E367" s="9">
        <f t="shared" si="82"/>
        <v>0</v>
      </c>
      <c r="F367" s="9">
        <f t="shared" si="82"/>
        <v>0</v>
      </c>
      <c r="G367" s="9">
        <f t="shared" si="82"/>
        <v>0</v>
      </c>
      <c r="H367" s="10">
        <f t="shared" si="82"/>
        <v>0</v>
      </c>
      <c r="I367" s="84">
        <f t="shared" si="71"/>
        <v>0</v>
      </c>
    </row>
    <row r="368" spans="1:11" hidden="1" x14ac:dyDescent="0.2">
      <c r="A368" s="11" t="s">
        <v>11</v>
      </c>
      <c r="B368" s="30" t="s">
        <v>12</v>
      </c>
      <c r="C368" s="9">
        <f t="shared" ref="C368:H368" si="83">SUM(C369:C371)</f>
        <v>0</v>
      </c>
      <c r="D368" s="9">
        <f t="shared" si="83"/>
        <v>0</v>
      </c>
      <c r="E368" s="9">
        <f t="shared" si="83"/>
        <v>0</v>
      </c>
      <c r="F368" s="9">
        <f t="shared" si="83"/>
        <v>0</v>
      </c>
      <c r="G368" s="9">
        <f t="shared" si="83"/>
        <v>0</v>
      </c>
      <c r="H368" s="10">
        <f t="shared" si="83"/>
        <v>0</v>
      </c>
      <c r="I368" s="84">
        <f t="shared" si="71"/>
        <v>0</v>
      </c>
      <c r="K368" s="82">
        <v>0.84489999999999998</v>
      </c>
    </row>
    <row r="369" spans="1:9" hidden="1" x14ac:dyDescent="0.2">
      <c r="A369" s="12" t="s">
        <v>13</v>
      </c>
      <c r="B369" s="31" t="s">
        <v>14</v>
      </c>
      <c r="C369" s="69"/>
      <c r="D369" s="69"/>
      <c r="E369" s="69">
        <f>SUM(C369,D369)</f>
        <v>0</v>
      </c>
      <c r="F369" s="69"/>
      <c r="G369" s="69"/>
      <c r="H369" s="108"/>
      <c r="I369" s="84">
        <f t="shared" si="71"/>
        <v>0</v>
      </c>
    </row>
    <row r="370" spans="1:9" s="1" customFormat="1" hidden="1" x14ac:dyDescent="0.2">
      <c r="A370" s="12" t="s">
        <v>15</v>
      </c>
      <c r="B370" s="32" t="s">
        <v>16</v>
      </c>
      <c r="C370" s="6">
        <v>0</v>
      </c>
      <c r="D370" s="6"/>
      <c r="E370" s="6">
        <f>SUM(C370,D370)</f>
        <v>0</v>
      </c>
      <c r="F370" s="6"/>
      <c r="G370" s="6"/>
      <c r="H370" s="7"/>
      <c r="I370" s="2">
        <f t="shared" si="71"/>
        <v>0</v>
      </c>
    </row>
    <row r="371" spans="1:9" s="1" customFormat="1" hidden="1" x14ac:dyDescent="0.2">
      <c r="A371" s="12" t="s">
        <v>17</v>
      </c>
      <c r="B371" s="32" t="s">
        <v>18</v>
      </c>
      <c r="C371" s="6">
        <v>0</v>
      </c>
      <c r="D371" s="6"/>
      <c r="E371" s="6">
        <f>SUM(C371,D371)</f>
        <v>0</v>
      </c>
      <c r="F371" s="6"/>
      <c r="G371" s="6"/>
      <c r="H371" s="7"/>
      <c r="I371" s="2">
        <f t="shared" si="71"/>
        <v>0</v>
      </c>
    </row>
    <row r="372" spans="1:9" s="1" customFormat="1" hidden="1" x14ac:dyDescent="0.2">
      <c r="A372" s="11" t="s">
        <v>19</v>
      </c>
      <c r="B372" s="33" t="s">
        <v>20</v>
      </c>
      <c r="C372" s="9">
        <v>0</v>
      </c>
      <c r="D372" s="9">
        <f>SUM(D373:D375)</f>
        <v>0</v>
      </c>
      <c r="E372" s="9">
        <f>SUM(E373:E375)</f>
        <v>0</v>
      </c>
      <c r="F372" s="9">
        <f>SUM(F373:F375)</f>
        <v>0</v>
      </c>
      <c r="G372" s="9">
        <f>SUM(G373:G375)</f>
        <v>0</v>
      </c>
      <c r="H372" s="10">
        <f>SUM(H373:H375)</f>
        <v>0</v>
      </c>
      <c r="I372" s="2">
        <f t="shared" si="71"/>
        <v>0</v>
      </c>
    </row>
    <row r="373" spans="1:9" s="1" customFormat="1" hidden="1" x14ac:dyDescent="0.2">
      <c r="A373" s="12" t="s">
        <v>13</v>
      </c>
      <c r="B373" s="32" t="s">
        <v>21</v>
      </c>
      <c r="C373" s="6">
        <v>0</v>
      </c>
      <c r="D373" s="6"/>
      <c r="E373" s="6">
        <f>SUM(C373,D373)</f>
        <v>0</v>
      </c>
      <c r="F373" s="6"/>
      <c r="G373" s="6"/>
      <c r="H373" s="7"/>
      <c r="I373" s="2">
        <f t="shared" si="71"/>
        <v>0</v>
      </c>
    </row>
    <row r="374" spans="1:9" s="1" customFormat="1" hidden="1" x14ac:dyDescent="0.2">
      <c r="A374" s="12" t="s">
        <v>15</v>
      </c>
      <c r="B374" s="32" t="s">
        <v>22</v>
      </c>
      <c r="C374" s="6">
        <v>0</v>
      </c>
      <c r="D374" s="6"/>
      <c r="E374" s="6">
        <f>SUM(C374,D374)</f>
        <v>0</v>
      </c>
      <c r="F374" s="6"/>
      <c r="G374" s="6"/>
      <c r="H374" s="7"/>
      <c r="I374" s="2">
        <f t="shared" si="71"/>
        <v>0</v>
      </c>
    </row>
    <row r="375" spans="1:9" s="1" customFormat="1" hidden="1" x14ac:dyDescent="0.2">
      <c r="A375" s="12" t="s">
        <v>17</v>
      </c>
      <c r="B375" s="32" t="s">
        <v>23</v>
      </c>
      <c r="C375" s="6">
        <v>0</v>
      </c>
      <c r="D375" s="6"/>
      <c r="E375" s="6">
        <f>SUM(C375,D375)</f>
        <v>0</v>
      </c>
      <c r="F375" s="6"/>
      <c r="G375" s="6"/>
      <c r="H375" s="7"/>
      <c r="I375" s="2">
        <f t="shared" si="71"/>
        <v>0</v>
      </c>
    </row>
    <row r="376" spans="1:9" s="1" customFormat="1" hidden="1" x14ac:dyDescent="0.2">
      <c r="A376" s="11" t="s">
        <v>24</v>
      </c>
      <c r="B376" s="33" t="s">
        <v>25</v>
      </c>
      <c r="C376" s="9">
        <v>0</v>
      </c>
      <c r="D376" s="9">
        <f>SUM(D377:D379)</f>
        <v>0</v>
      </c>
      <c r="E376" s="9">
        <f>SUM(E377:E379)</f>
        <v>0</v>
      </c>
      <c r="F376" s="9">
        <f>SUM(F377:F379)</f>
        <v>0</v>
      </c>
      <c r="G376" s="9">
        <f>SUM(G377:G379)</f>
        <v>0</v>
      </c>
      <c r="H376" s="10">
        <f>SUM(H377:H379)</f>
        <v>0</v>
      </c>
      <c r="I376" s="2">
        <f t="shared" si="71"/>
        <v>0</v>
      </c>
    </row>
    <row r="377" spans="1:9" s="1" customFormat="1" hidden="1" x14ac:dyDescent="0.2">
      <c r="A377" s="12" t="s">
        <v>13</v>
      </c>
      <c r="B377" s="32" t="s">
        <v>26</v>
      </c>
      <c r="C377" s="6">
        <v>0</v>
      </c>
      <c r="D377" s="6"/>
      <c r="E377" s="6">
        <f>SUM(C377,D377)</f>
        <v>0</v>
      </c>
      <c r="F377" s="6"/>
      <c r="G377" s="6"/>
      <c r="H377" s="7"/>
      <c r="I377" s="2">
        <f t="shared" si="71"/>
        <v>0</v>
      </c>
    </row>
    <row r="378" spans="1:9" s="1" customFormat="1" hidden="1" x14ac:dyDescent="0.2">
      <c r="A378" s="12" t="s">
        <v>15</v>
      </c>
      <c r="B378" s="32" t="s">
        <v>27</v>
      </c>
      <c r="C378" s="6">
        <v>0</v>
      </c>
      <c r="D378" s="6"/>
      <c r="E378" s="6">
        <f>SUM(C378,D378)</f>
        <v>0</v>
      </c>
      <c r="F378" s="6"/>
      <c r="G378" s="6"/>
      <c r="H378" s="7"/>
      <c r="I378" s="2">
        <f t="shared" si="71"/>
        <v>0</v>
      </c>
    </row>
    <row r="379" spans="1:9" s="1" customFormat="1" hidden="1" x14ac:dyDescent="0.2">
      <c r="A379" s="12" t="s">
        <v>17</v>
      </c>
      <c r="B379" s="32" t="s">
        <v>28</v>
      </c>
      <c r="C379" s="6">
        <v>0</v>
      </c>
      <c r="D379" s="6"/>
      <c r="E379" s="6">
        <f>SUM(C379,D379)</f>
        <v>0</v>
      </c>
      <c r="F379" s="6"/>
      <c r="G379" s="6"/>
      <c r="H379" s="7"/>
      <c r="I379" s="2">
        <f t="shared" si="71"/>
        <v>0</v>
      </c>
    </row>
    <row r="380" spans="1:9" s="126" customFormat="1" x14ac:dyDescent="0.2">
      <c r="A380" s="121" t="s">
        <v>76</v>
      </c>
      <c r="B380" s="122"/>
      <c r="C380" s="123">
        <f t="shared" ref="C380:H380" si="84">SUM(C381,C384,C407)</f>
        <v>3524</v>
      </c>
      <c r="D380" s="123">
        <f t="shared" si="84"/>
        <v>0</v>
      </c>
      <c r="E380" s="123">
        <f t="shared" si="84"/>
        <v>3524</v>
      </c>
      <c r="F380" s="123">
        <f t="shared" si="84"/>
        <v>2082.5</v>
      </c>
      <c r="G380" s="123">
        <f t="shared" si="84"/>
        <v>2082.5</v>
      </c>
      <c r="H380" s="124">
        <f t="shared" si="84"/>
        <v>2082.5</v>
      </c>
      <c r="I380" s="125">
        <f t="shared" si="71"/>
        <v>9771.5</v>
      </c>
    </row>
    <row r="381" spans="1:9" hidden="1" x14ac:dyDescent="0.2">
      <c r="A381" s="16" t="s">
        <v>30</v>
      </c>
      <c r="B381" s="35">
        <v>20</v>
      </c>
      <c r="C381" s="9">
        <f t="shared" ref="C381:H381" si="85">SUM(C382)</f>
        <v>0</v>
      </c>
      <c r="D381" s="9">
        <f t="shared" si="85"/>
        <v>0</v>
      </c>
      <c r="E381" s="9">
        <f t="shared" si="85"/>
        <v>0</v>
      </c>
      <c r="F381" s="9">
        <f t="shared" si="85"/>
        <v>0</v>
      </c>
      <c r="G381" s="9">
        <f t="shared" si="85"/>
        <v>0</v>
      </c>
      <c r="H381" s="10">
        <f t="shared" si="85"/>
        <v>0</v>
      </c>
      <c r="I381" s="84">
        <f t="shared" si="71"/>
        <v>0</v>
      </c>
    </row>
    <row r="382" spans="1:9" hidden="1" x14ac:dyDescent="0.2">
      <c r="A382" s="12" t="s">
        <v>31</v>
      </c>
      <c r="B382" s="36" t="s">
        <v>32</v>
      </c>
      <c r="C382" s="69"/>
      <c r="D382" s="69"/>
      <c r="E382" s="69">
        <f>C382+D382</f>
        <v>0</v>
      </c>
      <c r="F382" s="69"/>
      <c r="G382" s="69"/>
      <c r="H382" s="108"/>
      <c r="I382" s="84">
        <f t="shared" si="71"/>
        <v>0</v>
      </c>
    </row>
    <row r="383" spans="1:9" s="1" customFormat="1" hidden="1" x14ac:dyDescent="0.2">
      <c r="A383" s="12"/>
      <c r="B383" s="31"/>
      <c r="C383" s="6"/>
      <c r="D383" s="6"/>
      <c r="E383" s="6"/>
      <c r="F383" s="6"/>
      <c r="G383" s="6"/>
      <c r="H383" s="7"/>
      <c r="I383" s="2">
        <f t="shared" si="71"/>
        <v>0</v>
      </c>
    </row>
    <row r="384" spans="1:9" ht="25.5" x14ac:dyDescent="0.2">
      <c r="A384" s="16" t="s">
        <v>33</v>
      </c>
      <c r="B384" s="37">
        <v>58</v>
      </c>
      <c r="C384" s="9">
        <f t="shared" ref="C384:H384" si="86">SUM(C385,C392,C399)</f>
        <v>1692.5</v>
      </c>
      <c r="D384" s="9">
        <f t="shared" si="86"/>
        <v>0</v>
      </c>
      <c r="E384" s="9">
        <f t="shared" si="86"/>
        <v>1692.5</v>
      </c>
      <c r="F384" s="9">
        <f t="shared" si="86"/>
        <v>0</v>
      </c>
      <c r="G384" s="9">
        <f t="shared" si="86"/>
        <v>0</v>
      </c>
      <c r="H384" s="10">
        <f t="shared" si="86"/>
        <v>0</v>
      </c>
      <c r="I384" s="84">
        <f t="shared" si="71"/>
        <v>1692.5</v>
      </c>
    </row>
    <row r="385" spans="1:11" x14ac:dyDescent="0.2">
      <c r="A385" s="16" t="s">
        <v>34</v>
      </c>
      <c r="B385" s="38" t="s">
        <v>35</v>
      </c>
      <c r="C385" s="9">
        <f t="shared" ref="C385:H385" si="87">SUM(C389,C390,C391)</f>
        <v>1692.5</v>
      </c>
      <c r="D385" s="9">
        <f t="shared" si="87"/>
        <v>0</v>
      </c>
      <c r="E385" s="9">
        <f t="shared" si="87"/>
        <v>1692.5</v>
      </c>
      <c r="F385" s="9">
        <f t="shared" si="87"/>
        <v>0</v>
      </c>
      <c r="G385" s="9">
        <f t="shared" si="87"/>
        <v>0</v>
      </c>
      <c r="H385" s="10">
        <f t="shared" si="87"/>
        <v>0</v>
      </c>
      <c r="I385" s="84">
        <f t="shared" si="71"/>
        <v>1692.5</v>
      </c>
    </row>
    <row r="386" spans="1:11" s="1" customFormat="1" hidden="1" x14ac:dyDescent="0.2">
      <c r="A386" s="17" t="s">
        <v>1</v>
      </c>
      <c r="B386" s="39"/>
      <c r="C386" s="9"/>
      <c r="D386" s="9"/>
      <c r="E386" s="9"/>
      <c r="F386" s="9"/>
      <c r="G386" s="9"/>
      <c r="H386" s="10"/>
      <c r="I386" s="2">
        <f t="shared" si="71"/>
        <v>0</v>
      </c>
    </row>
    <row r="387" spans="1:11" s="1" customFormat="1" hidden="1" x14ac:dyDescent="0.2">
      <c r="A387" s="17" t="s">
        <v>36</v>
      </c>
      <c r="B387" s="39"/>
      <c r="C387" s="9">
        <v>0</v>
      </c>
      <c r="D387" s="9">
        <f>D389+D390+D391-D388</f>
        <v>0</v>
      </c>
      <c r="E387" s="9">
        <f>E389+E390+E391-E388</f>
        <v>0</v>
      </c>
      <c r="F387" s="9">
        <f>F389+F390+F391-F388</f>
        <v>0</v>
      </c>
      <c r="G387" s="9">
        <f>G389+G390+G391-G388</f>
        <v>0</v>
      </c>
      <c r="H387" s="10">
        <f>H389+H390+H391-H388</f>
        <v>0</v>
      </c>
      <c r="I387" s="2">
        <f t="shared" si="71"/>
        <v>0</v>
      </c>
    </row>
    <row r="388" spans="1:11" x14ac:dyDescent="0.2">
      <c r="A388" s="17" t="s">
        <v>37</v>
      </c>
      <c r="B388" s="39"/>
      <c r="C388" s="9">
        <v>1692.5</v>
      </c>
      <c r="D388" s="9"/>
      <c r="E388" s="9">
        <f>C388+D388</f>
        <v>1692.5</v>
      </c>
      <c r="F388" s="9"/>
      <c r="G388" s="9"/>
      <c r="H388" s="10"/>
      <c r="I388" s="84">
        <f t="shared" si="71"/>
        <v>1692.5</v>
      </c>
    </row>
    <row r="389" spans="1:11" hidden="1" x14ac:dyDescent="0.2">
      <c r="A389" s="5" t="s">
        <v>38</v>
      </c>
      <c r="B389" s="40" t="s">
        <v>39</v>
      </c>
      <c r="C389" s="69"/>
      <c r="D389" s="69"/>
      <c r="E389" s="69">
        <f>C389+D389</f>
        <v>0</v>
      </c>
      <c r="F389" s="69"/>
      <c r="G389" s="69"/>
      <c r="H389" s="108"/>
      <c r="I389" s="84">
        <f t="shared" si="71"/>
        <v>0</v>
      </c>
      <c r="J389" s="82">
        <v>2.5899999999999999E-2</v>
      </c>
      <c r="K389" s="82">
        <v>0.12920000000000001</v>
      </c>
    </row>
    <row r="390" spans="1:11" hidden="1" x14ac:dyDescent="0.2">
      <c r="A390" s="5" t="s">
        <v>40</v>
      </c>
      <c r="B390" s="40" t="s">
        <v>41</v>
      </c>
      <c r="C390" s="69"/>
      <c r="D390" s="69"/>
      <c r="E390" s="69">
        <f>C390+D390</f>
        <v>0</v>
      </c>
      <c r="F390" s="69"/>
      <c r="G390" s="69"/>
      <c r="H390" s="108"/>
      <c r="I390" s="84">
        <f t="shared" si="71"/>
        <v>0</v>
      </c>
      <c r="J390" s="82">
        <v>0.84489999999999998</v>
      </c>
    </row>
    <row r="391" spans="1:11" x14ac:dyDescent="0.2">
      <c r="A391" s="5" t="s">
        <v>42</v>
      </c>
      <c r="B391" s="41" t="s">
        <v>43</v>
      </c>
      <c r="C391" s="69">
        <v>1692.5</v>
      </c>
      <c r="D391" s="69"/>
      <c r="E391" s="69">
        <f>C391+D391</f>
        <v>1692.5</v>
      </c>
      <c r="F391" s="69"/>
      <c r="G391" s="69"/>
      <c r="H391" s="108"/>
      <c r="I391" s="84">
        <f t="shared" si="71"/>
        <v>1692.5</v>
      </c>
    </row>
    <row r="392" spans="1:11" s="1" customFormat="1" hidden="1" x14ac:dyDescent="0.2">
      <c r="A392" s="16" t="s">
        <v>44</v>
      </c>
      <c r="B392" s="42" t="s">
        <v>45</v>
      </c>
      <c r="C392" s="9">
        <v>0</v>
      </c>
      <c r="D392" s="9">
        <f>SUM(D396,D397,D398)</f>
        <v>0</v>
      </c>
      <c r="E392" s="9">
        <f>SUM(E396,E397,E398)</f>
        <v>0</v>
      </c>
      <c r="F392" s="9">
        <f>SUM(F396,F397,F398)</f>
        <v>0</v>
      </c>
      <c r="G392" s="9">
        <f>SUM(G396,G397,G398)</f>
        <v>0</v>
      </c>
      <c r="H392" s="10">
        <f>SUM(H396,H397,H398)</f>
        <v>0</v>
      </c>
      <c r="I392" s="2">
        <f t="shared" si="71"/>
        <v>0</v>
      </c>
    </row>
    <row r="393" spans="1:11" s="1" customFormat="1" hidden="1" x14ac:dyDescent="0.2">
      <c r="A393" s="56" t="s">
        <v>1</v>
      </c>
      <c r="B393" s="42"/>
      <c r="C393" s="9"/>
      <c r="D393" s="9"/>
      <c r="E393" s="9"/>
      <c r="F393" s="9"/>
      <c r="G393" s="9"/>
      <c r="H393" s="10"/>
      <c r="I393" s="2">
        <f t="shared" si="71"/>
        <v>0</v>
      </c>
    </row>
    <row r="394" spans="1:11" s="1" customFormat="1" hidden="1" x14ac:dyDescent="0.2">
      <c r="A394" s="17" t="s">
        <v>36</v>
      </c>
      <c r="B394" s="39"/>
      <c r="C394" s="9">
        <v>0</v>
      </c>
      <c r="D394" s="9">
        <f>D396+D397+D398-D395</f>
        <v>0</v>
      </c>
      <c r="E394" s="9">
        <f>E396+E397+E398-E395</f>
        <v>0</v>
      </c>
      <c r="F394" s="9">
        <f>F396+F397+F398-F395</f>
        <v>0</v>
      </c>
      <c r="G394" s="9">
        <f>G396+G397+G398-G395</f>
        <v>0</v>
      </c>
      <c r="H394" s="10">
        <f>H396+H397+H398-H395</f>
        <v>0</v>
      </c>
      <c r="I394" s="2">
        <f t="shared" si="71"/>
        <v>0</v>
      </c>
    </row>
    <row r="395" spans="1:11" s="1" customFormat="1" hidden="1" x14ac:dyDescent="0.2">
      <c r="A395" s="17" t="s">
        <v>37</v>
      </c>
      <c r="B395" s="39"/>
      <c r="C395" s="9">
        <v>0</v>
      </c>
      <c r="D395" s="9"/>
      <c r="E395" s="9">
        <f>C395+D395</f>
        <v>0</v>
      </c>
      <c r="F395" s="9"/>
      <c r="G395" s="9"/>
      <c r="H395" s="10"/>
      <c r="I395" s="2">
        <f t="shared" si="71"/>
        <v>0</v>
      </c>
    </row>
    <row r="396" spans="1:11" s="1" customFormat="1" hidden="1" x14ac:dyDescent="0.2">
      <c r="A396" s="5" t="s">
        <v>38</v>
      </c>
      <c r="B396" s="41" t="s">
        <v>46</v>
      </c>
      <c r="C396" s="6">
        <v>0</v>
      </c>
      <c r="D396" s="6"/>
      <c r="E396" s="6">
        <f>C396+D396</f>
        <v>0</v>
      </c>
      <c r="F396" s="6"/>
      <c r="G396" s="6"/>
      <c r="H396" s="7"/>
      <c r="I396" s="2">
        <f t="shared" si="71"/>
        <v>0</v>
      </c>
    </row>
    <row r="397" spans="1:11" s="1" customFormat="1" hidden="1" x14ac:dyDescent="0.2">
      <c r="A397" s="5" t="s">
        <v>40</v>
      </c>
      <c r="B397" s="41" t="s">
        <v>47</v>
      </c>
      <c r="C397" s="6">
        <v>0</v>
      </c>
      <c r="D397" s="6"/>
      <c r="E397" s="6">
        <f>C397+D397</f>
        <v>0</v>
      </c>
      <c r="F397" s="6"/>
      <c r="G397" s="6"/>
      <c r="H397" s="7"/>
      <c r="I397" s="2">
        <f t="shared" si="71"/>
        <v>0</v>
      </c>
    </row>
    <row r="398" spans="1:11" s="1" customFormat="1" hidden="1" x14ac:dyDescent="0.2">
      <c r="A398" s="5" t="s">
        <v>42</v>
      </c>
      <c r="B398" s="41" t="s">
        <v>48</v>
      </c>
      <c r="C398" s="6">
        <v>0</v>
      </c>
      <c r="D398" s="6"/>
      <c r="E398" s="6">
        <f>C398+D398</f>
        <v>0</v>
      </c>
      <c r="F398" s="6"/>
      <c r="G398" s="6"/>
      <c r="H398" s="7"/>
      <c r="I398" s="2">
        <f t="shared" ref="I398:I461" si="88">SUM(E398:H398)</f>
        <v>0</v>
      </c>
    </row>
    <row r="399" spans="1:11" s="1" customFormat="1" hidden="1" x14ac:dyDescent="0.2">
      <c r="A399" s="16" t="s">
        <v>49</v>
      </c>
      <c r="B399" s="43" t="s">
        <v>50</v>
      </c>
      <c r="C399" s="9">
        <v>0</v>
      </c>
      <c r="D399" s="9">
        <f>SUM(D403,D404,D405)</f>
        <v>0</v>
      </c>
      <c r="E399" s="9">
        <f>SUM(E403,E404,E405)</f>
        <v>0</v>
      </c>
      <c r="F399" s="9">
        <f>SUM(F403,F404,F405)</f>
        <v>0</v>
      </c>
      <c r="G399" s="9">
        <f>SUM(G403,G404,G405)</f>
        <v>0</v>
      </c>
      <c r="H399" s="10">
        <f>SUM(H403,H404,H405)</f>
        <v>0</v>
      </c>
      <c r="I399" s="2">
        <f t="shared" si="88"/>
        <v>0</v>
      </c>
    </row>
    <row r="400" spans="1:11" s="1" customFormat="1" hidden="1" x14ac:dyDescent="0.2">
      <c r="A400" s="56" t="s">
        <v>1</v>
      </c>
      <c r="B400" s="43"/>
      <c r="C400" s="9"/>
      <c r="D400" s="9"/>
      <c r="E400" s="9"/>
      <c r="F400" s="9"/>
      <c r="G400" s="9"/>
      <c r="H400" s="10"/>
      <c r="I400" s="2">
        <f t="shared" si="88"/>
        <v>0</v>
      </c>
    </row>
    <row r="401" spans="1:9" s="1" customFormat="1" hidden="1" x14ac:dyDescent="0.2">
      <c r="A401" s="17" t="s">
        <v>36</v>
      </c>
      <c r="B401" s="39"/>
      <c r="C401" s="9">
        <v>0</v>
      </c>
      <c r="D401" s="9">
        <f>D403+D404+D405-D402</f>
        <v>0</v>
      </c>
      <c r="E401" s="9">
        <f>E403+E404+E405-E402</f>
        <v>0</v>
      </c>
      <c r="F401" s="9">
        <f>F403+F404+F405-F402</f>
        <v>0</v>
      </c>
      <c r="G401" s="9">
        <f>G403+G404+G405-G402</f>
        <v>0</v>
      </c>
      <c r="H401" s="10">
        <f>H403+H404+H405-H402</f>
        <v>0</v>
      </c>
      <c r="I401" s="2">
        <f t="shared" si="88"/>
        <v>0</v>
      </c>
    </row>
    <row r="402" spans="1:9" s="1" customFormat="1" hidden="1" x14ac:dyDescent="0.2">
      <c r="A402" s="17" t="s">
        <v>37</v>
      </c>
      <c r="B402" s="39"/>
      <c r="C402" s="9">
        <v>0</v>
      </c>
      <c r="D402" s="9"/>
      <c r="E402" s="9">
        <f>C402+D402</f>
        <v>0</v>
      </c>
      <c r="F402" s="9"/>
      <c r="G402" s="9"/>
      <c r="H402" s="10"/>
      <c r="I402" s="2">
        <f t="shared" si="88"/>
        <v>0</v>
      </c>
    </row>
    <row r="403" spans="1:9" s="1" customFormat="1" hidden="1" x14ac:dyDescent="0.2">
      <c r="A403" s="5" t="s">
        <v>38</v>
      </c>
      <c r="B403" s="41" t="s">
        <v>51</v>
      </c>
      <c r="C403" s="6">
        <v>0</v>
      </c>
      <c r="D403" s="6"/>
      <c r="E403" s="6">
        <f>C403+D403</f>
        <v>0</v>
      </c>
      <c r="F403" s="6"/>
      <c r="G403" s="6"/>
      <c r="H403" s="7"/>
      <c r="I403" s="2">
        <f t="shared" si="88"/>
        <v>0</v>
      </c>
    </row>
    <row r="404" spans="1:9" s="1" customFormat="1" hidden="1" x14ac:dyDescent="0.2">
      <c r="A404" s="5" t="s">
        <v>40</v>
      </c>
      <c r="B404" s="41" t="s">
        <v>52</v>
      </c>
      <c r="C404" s="6">
        <v>0</v>
      </c>
      <c r="D404" s="6"/>
      <c r="E404" s="6">
        <f>C404+D404</f>
        <v>0</v>
      </c>
      <c r="F404" s="6"/>
      <c r="G404" s="6"/>
      <c r="H404" s="7"/>
      <c r="I404" s="2">
        <f t="shared" si="88"/>
        <v>0</v>
      </c>
    </row>
    <row r="405" spans="1:9" s="1" customFormat="1" hidden="1" x14ac:dyDescent="0.2">
      <c r="A405" s="5" t="s">
        <v>42</v>
      </c>
      <c r="B405" s="41" t="s">
        <v>53</v>
      </c>
      <c r="C405" s="6">
        <v>0</v>
      </c>
      <c r="D405" s="6"/>
      <c r="E405" s="6">
        <f>C405+D405</f>
        <v>0</v>
      </c>
      <c r="F405" s="6"/>
      <c r="G405" s="6"/>
      <c r="H405" s="7"/>
      <c r="I405" s="2">
        <f t="shared" si="88"/>
        <v>0</v>
      </c>
    </row>
    <row r="406" spans="1:9" s="1" customFormat="1" hidden="1" x14ac:dyDescent="0.2">
      <c r="A406" s="57"/>
      <c r="B406" s="66"/>
      <c r="C406" s="6"/>
      <c r="D406" s="6"/>
      <c r="E406" s="6"/>
      <c r="F406" s="6"/>
      <c r="G406" s="6"/>
      <c r="H406" s="7"/>
      <c r="I406" s="2">
        <f t="shared" si="88"/>
        <v>0</v>
      </c>
    </row>
    <row r="407" spans="1:9" s="1" customFormat="1" x14ac:dyDescent="0.2">
      <c r="A407" s="11" t="s">
        <v>134</v>
      </c>
      <c r="B407" s="43" t="s">
        <v>133</v>
      </c>
      <c r="C407" s="9">
        <v>1831.5</v>
      </c>
      <c r="D407" s="9"/>
      <c r="E407" s="9">
        <f>C407+D407</f>
        <v>1831.5</v>
      </c>
      <c r="F407" s="9">
        <f t="shared" ref="F407:H407" si="89">1622.5+460</f>
        <v>2082.5</v>
      </c>
      <c r="G407" s="9">
        <f t="shared" si="89"/>
        <v>2082.5</v>
      </c>
      <c r="H407" s="10">
        <f t="shared" si="89"/>
        <v>2082.5</v>
      </c>
      <c r="I407" s="2">
        <f t="shared" si="88"/>
        <v>8079</v>
      </c>
    </row>
    <row r="408" spans="1:9" s="1" customFormat="1" hidden="1" x14ac:dyDescent="0.2">
      <c r="A408" s="57"/>
      <c r="B408" s="66"/>
      <c r="C408" s="6"/>
      <c r="D408" s="6"/>
      <c r="E408" s="6"/>
      <c r="F408" s="6"/>
      <c r="G408" s="6"/>
      <c r="H408" s="7"/>
      <c r="I408" s="2">
        <f t="shared" si="88"/>
        <v>0</v>
      </c>
    </row>
    <row r="409" spans="1:9" s="1" customFormat="1" hidden="1" x14ac:dyDescent="0.2">
      <c r="A409" s="11" t="s">
        <v>54</v>
      </c>
      <c r="B409" s="43"/>
      <c r="C409" s="9">
        <v>0</v>
      </c>
      <c r="D409" s="9">
        <f>D362-D380</f>
        <v>0</v>
      </c>
      <c r="E409" s="9">
        <f>E362-E380</f>
        <v>0</v>
      </c>
      <c r="F409" s="9">
        <f>F362-F380</f>
        <v>0</v>
      </c>
      <c r="G409" s="9">
        <f>G362-G380</f>
        <v>0</v>
      </c>
      <c r="H409" s="10">
        <f>H362-H380</f>
        <v>0</v>
      </c>
      <c r="I409" s="2">
        <f t="shared" si="88"/>
        <v>0</v>
      </c>
    </row>
    <row r="410" spans="1:9" s="1" customFormat="1" hidden="1" x14ac:dyDescent="0.2">
      <c r="A410" s="55"/>
      <c r="B410" s="66"/>
      <c r="C410" s="6"/>
      <c r="D410" s="6"/>
      <c r="E410" s="6"/>
      <c r="F410" s="6"/>
      <c r="G410" s="6"/>
      <c r="H410" s="7"/>
      <c r="I410" s="2">
        <f t="shared" si="88"/>
        <v>0</v>
      </c>
    </row>
    <row r="411" spans="1:9" x14ac:dyDescent="0.2">
      <c r="A411" s="127" t="s">
        <v>79</v>
      </c>
      <c r="B411" s="128" t="s">
        <v>4</v>
      </c>
      <c r="C411" s="129">
        <f t="shared" ref="C411:H411" si="90">SUM(C441,C490,C538,C587)</f>
        <v>150</v>
      </c>
      <c r="D411" s="129">
        <f t="shared" si="90"/>
        <v>0</v>
      </c>
      <c r="E411" s="129">
        <f t="shared" si="90"/>
        <v>150</v>
      </c>
      <c r="F411" s="129">
        <f t="shared" si="90"/>
        <v>0</v>
      </c>
      <c r="G411" s="129">
        <f t="shared" si="90"/>
        <v>0</v>
      </c>
      <c r="H411" s="130">
        <f t="shared" si="90"/>
        <v>0</v>
      </c>
      <c r="I411" s="84">
        <f t="shared" si="88"/>
        <v>150</v>
      </c>
    </row>
    <row r="412" spans="1:9" x14ac:dyDescent="0.2">
      <c r="A412" s="113" t="s">
        <v>80</v>
      </c>
      <c r="B412" s="114"/>
      <c r="C412" s="115">
        <f t="shared" ref="C412:H412" si="91">SUM(C413,C416,C439)</f>
        <v>150</v>
      </c>
      <c r="D412" s="115">
        <f t="shared" si="91"/>
        <v>0</v>
      </c>
      <c r="E412" s="115">
        <f t="shared" si="91"/>
        <v>150</v>
      </c>
      <c r="F412" s="115">
        <f t="shared" si="91"/>
        <v>0</v>
      </c>
      <c r="G412" s="115">
        <f t="shared" si="91"/>
        <v>0</v>
      </c>
      <c r="H412" s="116">
        <f t="shared" si="91"/>
        <v>0</v>
      </c>
      <c r="I412" s="84">
        <f t="shared" si="88"/>
        <v>150</v>
      </c>
    </row>
    <row r="413" spans="1:9" s="1" customFormat="1" hidden="1" x14ac:dyDescent="0.2">
      <c r="A413" s="16" t="s">
        <v>30</v>
      </c>
      <c r="B413" s="35">
        <v>20</v>
      </c>
      <c r="C413" s="9">
        <v>0</v>
      </c>
      <c r="D413" s="9">
        <f>SUM(D414)</f>
        <v>0</v>
      </c>
      <c r="E413" s="9">
        <f>SUM(E414)</f>
        <v>0</v>
      </c>
      <c r="F413" s="9">
        <f>SUM(F414)</f>
        <v>0</v>
      </c>
      <c r="G413" s="9">
        <f>SUM(G414)</f>
        <v>0</v>
      </c>
      <c r="H413" s="10">
        <f>SUM(H414)</f>
        <v>0</v>
      </c>
      <c r="I413" s="2">
        <f t="shared" si="88"/>
        <v>0</v>
      </c>
    </row>
    <row r="414" spans="1:9" s="1" customFormat="1" hidden="1" x14ac:dyDescent="0.2">
      <c r="A414" s="12" t="s">
        <v>31</v>
      </c>
      <c r="B414" s="36" t="s">
        <v>32</v>
      </c>
      <c r="C414" s="6">
        <v>0</v>
      </c>
      <c r="D414" s="6">
        <f>SUM(D461,D510,D558,D607)</f>
        <v>0</v>
      </c>
      <c r="E414" s="6">
        <f>C414+D414</f>
        <v>0</v>
      </c>
      <c r="F414" s="6">
        <f>SUM(F461,F510,F558,F607)</f>
        <v>0</v>
      </c>
      <c r="G414" s="6">
        <f>SUM(G461,G510,G558,G607)</f>
        <v>0</v>
      </c>
      <c r="H414" s="7">
        <f>SUM(H461,H510,H558,H607)</f>
        <v>0</v>
      </c>
      <c r="I414" s="2">
        <f t="shared" si="88"/>
        <v>0</v>
      </c>
    </row>
    <row r="415" spans="1:9" s="1" customFormat="1" hidden="1" x14ac:dyDescent="0.2">
      <c r="A415" s="12"/>
      <c r="B415" s="31"/>
      <c r="C415" s="6"/>
      <c r="D415" s="6"/>
      <c r="E415" s="6"/>
      <c r="F415" s="6"/>
      <c r="G415" s="6"/>
      <c r="H415" s="7"/>
      <c r="I415" s="2">
        <f t="shared" si="88"/>
        <v>0</v>
      </c>
    </row>
    <row r="416" spans="1:9" ht="25.5" x14ac:dyDescent="0.2">
      <c r="A416" s="16" t="s">
        <v>33</v>
      </c>
      <c r="B416" s="37">
        <v>58</v>
      </c>
      <c r="C416" s="9">
        <f t="shared" ref="C416:H416" si="92">SUM(C417,C424,C431)</f>
        <v>150</v>
      </c>
      <c r="D416" s="9">
        <f t="shared" si="92"/>
        <v>0</v>
      </c>
      <c r="E416" s="9">
        <f t="shared" si="92"/>
        <v>150</v>
      </c>
      <c r="F416" s="9">
        <f t="shared" si="92"/>
        <v>0</v>
      </c>
      <c r="G416" s="9">
        <f t="shared" si="92"/>
        <v>0</v>
      </c>
      <c r="H416" s="10">
        <f t="shared" si="92"/>
        <v>0</v>
      </c>
      <c r="I416" s="84">
        <f t="shared" si="88"/>
        <v>150</v>
      </c>
    </row>
    <row r="417" spans="1:9" x14ac:dyDescent="0.2">
      <c r="A417" s="16" t="s">
        <v>34</v>
      </c>
      <c r="B417" s="38" t="s">
        <v>35</v>
      </c>
      <c r="C417" s="9">
        <f t="shared" ref="C417:H417" si="93">SUM(C421,C422,C423)</f>
        <v>150</v>
      </c>
      <c r="D417" s="9">
        <f t="shared" si="93"/>
        <v>0</v>
      </c>
      <c r="E417" s="9">
        <f t="shared" si="93"/>
        <v>150</v>
      </c>
      <c r="F417" s="9">
        <f t="shared" si="93"/>
        <v>0</v>
      </c>
      <c r="G417" s="9">
        <f t="shared" si="93"/>
        <v>0</v>
      </c>
      <c r="H417" s="10">
        <f t="shared" si="93"/>
        <v>0</v>
      </c>
      <c r="I417" s="84">
        <f t="shared" si="88"/>
        <v>150</v>
      </c>
    </row>
    <row r="418" spans="1:9" s="1" customFormat="1" hidden="1" x14ac:dyDescent="0.2">
      <c r="A418" s="17" t="s">
        <v>1</v>
      </c>
      <c r="B418" s="39"/>
      <c r="C418" s="9"/>
      <c r="D418" s="9"/>
      <c r="E418" s="9"/>
      <c r="F418" s="9"/>
      <c r="G418" s="9"/>
      <c r="H418" s="10"/>
      <c r="I418" s="2">
        <f t="shared" si="88"/>
        <v>0</v>
      </c>
    </row>
    <row r="419" spans="1:9" s="1" customFormat="1" hidden="1" x14ac:dyDescent="0.2">
      <c r="A419" s="17" t="s">
        <v>36</v>
      </c>
      <c r="B419" s="39"/>
      <c r="C419" s="9">
        <v>0</v>
      </c>
      <c r="D419" s="9">
        <f>D421+D422+D423-D420</f>
        <v>0</v>
      </c>
      <c r="E419" s="9">
        <f>E421+E422+E423-E420</f>
        <v>0</v>
      </c>
      <c r="F419" s="9">
        <f>F421+F422+F423-F420</f>
        <v>0</v>
      </c>
      <c r="G419" s="9">
        <f>G421+G422+G423-G420</f>
        <v>0</v>
      </c>
      <c r="H419" s="10">
        <f>H421+H422+H423-H420</f>
        <v>0</v>
      </c>
      <c r="I419" s="2">
        <f t="shared" si="88"/>
        <v>0</v>
      </c>
    </row>
    <row r="420" spans="1:9" x14ac:dyDescent="0.2">
      <c r="A420" s="17" t="s">
        <v>37</v>
      </c>
      <c r="B420" s="39"/>
      <c r="C420" s="9">
        <f t="shared" ref="C420:H420" si="94">SUM(C467,C516,C564,C613)</f>
        <v>150</v>
      </c>
      <c r="D420" s="9">
        <f t="shared" si="94"/>
        <v>0</v>
      </c>
      <c r="E420" s="9">
        <f t="shared" si="94"/>
        <v>150</v>
      </c>
      <c r="F420" s="9">
        <f t="shared" si="94"/>
        <v>0</v>
      </c>
      <c r="G420" s="9">
        <f t="shared" si="94"/>
        <v>0</v>
      </c>
      <c r="H420" s="10">
        <f t="shared" si="94"/>
        <v>0</v>
      </c>
      <c r="I420" s="84">
        <f t="shared" si="88"/>
        <v>150</v>
      </c>
    </row>
    <row r="421" spans="1:9" hidden="1" x14ac:dyDescent="0.2">
      <c r="A421" s="5" t="s">
        <v>38</v>
      </c>
      <c r="B421" s="40" t="s">
        <v>39</v>
      </c>
      <c r="C421" s="69">
        <f t="shared" ref="C421:D423" si="95">SUM(C468,C517,C565,C614)</f>
        <v>0</v>
      </c>
      <c r="D421" s="69">
        <f t="shared" si="95"/>
        <v>0</v>
      </c>
      <c r="E421" s="69">
        <f>C421+D421</f>
        <v>0</v>
      </c>
      <c r="F421" s="69">
        <f t="shared" ref="F421:H423" si="96">SUM(F468,F517,F565,F614)</f>
        <v>0</v>
      </c>
      <c r="G421" s="69">
        <f t="shared" si="96"/>
        <v>0</v>
      </c>
      <c r="H421" s="108">
        <f t="shared" si="96"/>
        <v>0</v>
      </c>
      <c r="I421" s="84">
        <f t="shared" si="88"/>
        <v>0</v>
      </c>
    </row>
    <row r="422" spans="1:9" hidden="1" x14ac:dyDescent="0.2">
      <c r="A422" s="5" t="s">
        <v>40</v>
      </c>
      <c r="B422" s="40" t="s">
        <v>41</v>
      </c>
      <c r="C422" s="69">
        <f t="shared" si="95"/>
        <v>0</v>
      </c>
      <c r="D422" s="69">
        <f t="shared" si="95"/>
        <v>0</v>
      </c>
      <c r="E422" s="69">
        <f>C422+D422</f>
        <v>0</v>
      </c>
      <c r="F422" s="69">
        <f t="shared" si="96"/>
        <v>0</v>
      </c>
      <c r="G422" s="69">
        <f t="shared" si="96"/>
        <v>0</v>
      </c>
      <c r="H422" s="108">
        <f t="shared" si="96"/>
        <v>0</v>
      </c>
      <c r="I422" s="84">
        <f t="shared" si="88"/>
        <v>0</v>
      </c>
    </row>
    <row r="423" spans="1:9" x14ac:dyDescent="0.2">
      <c r="A423" s="5" t="s">
        <v>42</v>
      </c>
      <c r="B423" s="41" t="s">
        <v>43</v>
      </c>
      <c r="C423" s="69">
        <f t="shared" si="95"/>
        <v>150</v>
      </c>
      <c r="D423" s="69">
        <f t="shared" si="95"/>
        <v>0</v>
      </c>
      <c r="E423" s="69">
        <f>C423+D423</f>
        <v>150</v>
      </c>
      <c r="F423" s="69">
        <f t="shared" si="96"/>
        <v>0</v>
      </c>
      <c r="G423" s="69">
        <f t="shared" si="96"/>
        <v>0</v>
      </c>
      <c r="H423" s="108">
        <f t="shared" si="96"/>
        <v>0</v>
      </c>
      <c r="I423" s="84">
        <f t="shared" si="88"/>
        <v>150</v>
      </c>
    </row>
    <row r="424" spans="1:9" hidden="1" x14ac:dyDescent="0.2">
      <c r="A424" s="16" t="s">
        <v>44</v>
      </c>
      <c r="B424" s="42" t="s">
        <v>45</v>
      </c>
      <c r="C424" s="9">
        <f t="shared" ref="C424:H424" si="97">SUM(C428,C429,C430)</f>
        <v>0</v>
      </c>
      <c r="D424" s="9">
        <f t="shared" si="97"/>
        <v>0</v>
      </c>
      <c r="E424" s="9">
        <f t="shared" si="97"/>
        <v>0</v>
      </c>
      <c r="F424" s="9">
        <f t="shared" si="97"/>
        <v>0</v>
      </c>
      <c r="G424" s="9">
        <f t="shared" si="97"/>
        <v>0</v>
      </c>
      <c r="H424" s="10">
        <f t="shared" si="97"/>
        <v>0</v>
      </c>
      <c r="I424" s="84">
        <f t="shared" si="88"/>
        <v>0</v>
      </c>
    </row>
    <row r="425" spans="1:9" s="1" customFormat="1" hidden="1" x14ac:dyDescent="0.2">
      <c r="A425" s="56" t="s">
        <v>1</v>
      </c>
      <c r="B425" s="42"/>
      <c r="C425" s="9"/>
      <c r="D425" s="9"/>
      <c r="E425" s="9"/>
      <c r="F425" s="9"/>
      <c r="G425" s="9"/>
      <c r="H425" s="10"/>
      <c r="I425" s="2">
        <f t="shared" si="88"/>
        <v>0</v>
      </c>
    </row>
    <row r="426" spans="1:9" hidden="1" x14ac:dyDescent="0.2">
      <c r="A426" s="17" t="s">
        <v>36</v>
      </c>
      <c r="B426" s="39"/>
      <c r="C426" s="9">
        <f t="shared" ref="C426:H426" si="98">C428+C429+C430-C427</f>
        <v>0</v>
      </c>
      <c r="D426" s="9">
        <f t="shared" si="98"/>
        <v>0</v>
      </c>
      <c r="E426" s="9">
        <f t="shared" si="98"/>
        <v>0</v>
      </c>
      <c r="F426" s="9">
        <f t="shared" si="98"/>
        <v>0</v>
      </c>
      <c r="G426" s="9">
        <f t="shared" si="98"/>
        <v>0</v>
      </c>
      <c r="H426" s="10">
        <f t="shared" si="98"/>
        <v>0</v>
      </c>
      <c r="I426" s="84">
        <f t="shared" si="88"/>
        <v>0</v>
      </c>
    </row>
    <row r="427" spans="1:9" s="1" customFormat="1" hidden="1" x14ac:dyDescent="0.2">
      <c r="A427" s="17" t="s">
        <v>37</v>
      </c>
      <c r="B427" s="39"/>
      <c r="C427" s="9">
        <v>0</v>
      </c>
      <c r="D427" s="9">
        <f>SUM(D474,D523,D571,D620)</f>
        <v>0</v>
      </c>
      <c r="E427" s="9">
        <f>SUM(E474,E523,E571,E620)</f>
        <v>0</v>
      </c>
      <c r="F427" s="9">
        <f>SUM(F474,F523,F571,F620)</f>
        <v>0</v>
      </c>
      <c r="G427" s="9">
        <f>SUM(G474,G523,G571,G620)</f>
        <v>0</v>
      </c>
      <c r="H427" s="10">
        <f>SUM(H474,H523,H571,H620)</f>
        <v>0</v>
      </c>
      <c r="I427" s="2">
        <f t="shared" si="88"/>
        <v>0</v>
      </c>
    </row>
    <row r="428" spans="1:9" hidden="1" x14ac:dyDescent="0.2">
      <c r="A428" s="5" t="s">
        <v>38</v>
      </c>
      <c r="B428" s="41" t="s">
        <v>46</v>
      </c>
      <c r="C428" s="69">
        <f>SUM(C475,C524,C572,C621)</f>
        <v>0</v>
      </c>
      <c r="D428" s="69">
        <f>SUM(D475,D524,D572,D621)</f>
        <v>0</v>
      </c>
      <c r="E428" s="69">
        <f>C428+D428</f>
        <v>0</v>
      </c>
      <c r="F428" s="69">
        <f t="shared" ref="F428:H430" si="99">SUM(F475,F524,F572,F621)</f>
        <v>0</v>
      </c>
      <c r="G428" s="69">
        <f t="shared" si="99"/>
        <v>0</v>
      </c>
      <c r="H428" s="108">
        <f t="shared" si="99"/>
        <v>0</v>
      </c>
      <c r="I428" s="84">
        <f t="shared" si="88"/>
        <v>0</v>
      </c>
    </row>
    <row r="429" spans="1:9" hidden="1" x14ac:dyDescent="0.2">
      <c r="A429" s="5" t="s">
        <v>40</v>
      </c>
      <c r="B429" s="41" t="s">
        <v>47</v>
      </c>
      <c r="C429" s="69">
        <f>SUM(C476,C525,C573,C622)</f>
        <v>0</v>
      </c>
      <c r="D429" s="69">
        <f>SUM(D476,D525,D573,D622)</f>
        <v>0</v>
      </c>
      <c r="E429" s="69">
        <f>C429+D429</f>
        <v>0</v>
      </c>
      <c r="F429" s="69">
        <f t="shared" si="99"/>
        <v>0</v>
      </c>
      <c r="G429" s="69">
        <f t="shared" si="99"/>
        <v>0</v>
      </c>
      <c r="H429" s="108">
        <f t="shared" si="99"/>
        <v>0</v>
      </c>
      <c r="I429" s="84">
        <f t="shared" si="88"/>
        <v>0</v>
      </c>
    </row>
    <row r="430" spans="1:9" s="1" customFormat="1" hidden="1" x14ac:dyDescent="0.2">
      <c r="A430" s="5" t="s">
        <v>42</v>
      </c>
      <c r="B430" s="41" t="s">
        <v>48</v>
      </c>
      <c r="C430" s="6">
        <v>0</v>
      </c>
      <c r="D430" s="6">
        <f>SUM(D477,D526,D574,D623)</f>
        <v>0</v>
      </c>
      <c r="E430" s="6">
        <f>C430+D430</f>
        <v>0</v>
      </c>
      <c r="F430" s="6">
        <f t="shared" si="99"/>
        <v>0</v>
      </c>
      <c r="G430" s="6">
        <f t="shared" si="99"/>
        <v>0</v>
      </c>
      <c r="H430" s="7">
        <f t="shared" si="99"/>
        <v>0</v>
      </c>
      <c r="I430" s="2">
        <f t="shared" si="88"/>
        <v>0</v>
      </c>
    </row>
    <row r="431" spans="1:9" s="1" customFormat="1" hidden="1" x14ac:dyDescent="0.2">
      <c r="A431" s="16" t="s">
        <v>49</v>
      </c>
      <c r="B431" s="43" t="s">
        <v>50</v>
      </c>
      <c r="C431" s="9">
        <v>0</v>
      </c>
      <c r="D431" s="9">
        <f>SUM(D435,D436,D437)</f>
        <v>0</v>
      </c>
      <c r="E431" s="9">
        <f>SUM(E435,E436,E437)</f>
        <v>0</v>
      </c>
      <c r="F431" s="9">
        <f>SUM(F435,F436,F437)</f>
        <v>0</v>
      </c>
      <c r="G431" s="9">
        <f>SUM(G435,G436,G437)</f>
        <v>0</v>
      </c>
      <c r="H431" s="10">
        <f>SUM(H435,H436,H437)</f>
        <v>0</v>
      </c>
      <c r="I431" s="2">
        <f t="shared" si="88"/>
        <v>0</v>
      </c>
    </row>
    <row r="432" spans="1:9" s="1" customFormat="1" hidden="1" x14ac:dyDescent="0.2">
      <c r="A432" s="56" t="s">
        <v>1</v>
      </c>
      <c r="B432" s="43"/>
      <c r="C432" s="9"/>
      <c r="D432" s="9"/>
      <c r="E432" s="9"/>
      <c r="F432" s="9"/>
      <c r="G432" s="9"/>
      <c r="H432" s="10"/>
      <c r="I432" s="2">
        <f t="shared" si="88"/>
        <v>0</v>
      </c>
    </row>
    <row r="433" spans="1:11" s="1" customFormat="1" hidden="1" x14ac:dyDescent="0.2">
      <c r="A433" s="17" t="s">
        <v>36</v>
      </c>
      <c r="B433" s="39"/>
      <c r="C433" s="9">
        <v>0</v>
      </c>
      <c r="D433" s="9">
        <f>D435+D436+D437-D434</f>
        <v>0</v>
      </c>
      <c r="E433" s="9">
        <f>E435+E436+E437-E434</f>
        <v>0</v>
      </c>
      <c r="F433" s="9">
        <f>F435+F436+F437-F434</f>
        <v>0</v>
      </c>
      <c r="G433" s="9">
        <f>G435+G436+G437-G434</f>
        <v>0</v>
      </c>
      <c r="H433" s="10">
        <f>H435+H436+H437-H434</f>
        <v>0</v>
      </c>
      <c r="I433" s="2">
        <f t="shared" si="88"/>
        <v>0</v>
      </c>
    </row>
    <row r="434" spans="1:11" s="1" customFormat="1" hidden="1" x14ac:dyDescent="0.2">
      <c r="A434" s="17" t="s">
        <v>37</v>
      </c>
      <c r="B434" s="39"/>
      <c r="C434" s="9">
        <v>0</v>
      </c>
      <c r="D434" s="9">
        <f>SUM(D481,D530,D578,D627)</f>
        <v>0</v>
      </c>
      <c r="E434" s="9">
        <f>SUM(E481,E530,E578,E627)</f>
        <v>0</v>
      </c>
      <c r="F434" s="9">
        <f>SUM(F481,F530,F578,F627)</f>
        <v>0</v>
      </c>
      <c r="G434" s="9">
        <f>SUM(G481,G530,G578,G627)</f>
        <v>0</v>
      </c>
      <c r="H434" s="10">
        <f>SUM(H481,H530,H578,H627)</f>
        <v>0</v>
      </c>
      <c r="I434" s="2">
        <f t="shared" si="88"/>
        <v>0</v>
      </c>
    </row>
    <row r="435" spans="1:11" s="1" customFormat="1" hidden="1" x14ac:dyDescent="0.2">
      <c r="A435" s="5" t="s">
        <v>38</v>
      </c>
      <c r="B435" s="41" t="s">
        <v>51</v>
      </c>
      <c r="C435" s="6">
        <v>0</v>
      </c>
      <c r="D435" s="6">
        <f>SUM(D482,D531,D579,D628)</f>
        <v>0</v>
      </c>
      <c r="E435" s="6">
        <f>C435+D435</f>
        <v>0</v>
      </c>
      <c r="F435" s="6">
        <f t="shared" ref="F435:H437" si="100">SUM(F482,F531,F579,F628)</f>
        <v>0</v>
      </c>
      <c r="G435" s="6">
        <f t="shared" si="100"/>
        <v>0</v>
      </c>
      <c r="H435" s="7">
        <f t="shared" si="100"/>
        <v>0</v>
      </c>
      <c r="I435" s="2">
        <f t="shared" si="88"/>
        <v>0</v>
      </c>
    </row>
    <row r="436" spans="1:11" s="1" customFormat="1" hidden="1" x14ac:dyDescent="0.2">
      <c r="A436" s="5" t="s">
        <v>40</v>
      </c>
      <c r="B436" s="41" t="s">
        <v>52</v>
      </c>
      <c r="C436" s="6">
        <v>0</v>
      </c>
      <c r="D436" s="6">
        <f>SUM(D483,D532,D580,D629)</f>
        <v>0</v>
      </c>
      <c r="E436" s="6">
        <f>C436+D436</f>
        <v>0</v>
      </c>
      <c r="F436" s="6">
        <f t="shared" si="100"/>
        <v>0</v>
      </c>
      <c r="G436" s="6">
        <f t="shared" si="100"/>
        <v>0</v>
      </c>
      <c r="H436" s="7">
        <f t="shared" si="100"/>
        <v>0</v>
      </c>
      <c r="I436" s="2">
        <f t="shared" si="88"/>
        <v>0</v>
      </c>
    </row>
    <row r="437" spans="1:11" s="1" customFormat="1" hidden="1" x14ac:dyDescent="0.2">
      <c r="A437" s="5" t="s">
        <v>42</v>
      </c>
      <c r="B437" s="41" t="s">
        <v>53</v>
      </c>
      <c r="C437" s="6">
        <v>0</v>
      </c>
      <c r="D437" s="6">
        <f>SUM(D484,D533,D581,D630)</f>
        <v>0</v>
      </c>
      <c r="E437" s="6">
        <f>C437+D437</f>
        <v>0</v>
      </c>
      <c r="F437" s="6">
        <f t="shared" si="100"/>
        <v>0</v>
      </c>
      <c r="G437" s="6">
        <f t="shared" si="100"/>
        <v>0</v>
      </c>
      <c r="H437" s="7">
        <f t="shared" si="100"/>
        <v>0</v>
      </c>
      <c r="I437" s="2">
        <f t="shared" si="88"/>
        <v>0</v>
      </c>
    </row>
    <row r="438" spans="1:11" s="1" customFormat="1" hidden="1" x14ac:dyDescent="0.2">
      <c r="A438" s="57"/>
      <c r="B438" s="66"/>
      <c r="C438" s="6"/>
      <c r="D438" s="6"/>
      <c r="E438" s="6"/>
      <c r="F438" s="6"/>
      <c r="G438" s="6"/>
      <c r="H438" s="7"/>
      <c r="I438" s="2">
        <f t="shared" si="88"/>
        <v>0</v>
      </c>
    </row>
    <row r="439" spans="1:11" s="1" customFormat="1" hidden="1" x14ac:dyDescent="0.2">
      <c r="A439" s="11" t="s">
        <v>134</v>
      </c>
      <c r="B439" s="43" t="s">
        <v>133</v>
      </c>
      <c r="C439" s="9">
        <v>0</v>
      </c>
      <c r="D439" s="9">
        <f>SUM(D486,D535,D583,D632)</f>
        <v>0</v>
      </c>
      <c r="E439" s="9">
        <f>C439+D439</f>
        <v>0</v>
      </c>
      <c r="F439" s="9">
        <f>SUM(F486,F535,F583,F632)</f>
        <v>0</v>
      </c>
      <c r="G439" s="9">
        <f>SUM(G486,G535,G583,G632)</f>
        <v>0</v>
      </c>
      <c r="H439" s="10">
        <f>SUM(H486,H535,H583,H632)</f>
        <v>0</v>
      </c>
      <c r="I439" s="2">
        <f t="shared" si="88"/>
        <v>0</v>
      </c>
    </row>
    <row r="440" spans="1:11" s="1" customFormat="1" hidden="1" x14ac:dyDescent="0.2">
      <c r="A440" s="55"/>
      <c r="B440" s="66"/>
      <c r="C440" s="6"/>
      <c r="D440" s="6"/>
      <c r="E440" s="6"/>
      <c r="F440" s="6"/>
      <c r="G440" s="6"/>
      <c r="H440" s="7"/>
      <c r="I440" s="2">
        <f t="shared" si="88"/>
        <v>0</v>
      </c>
    </row>
    <row r="441" spans="1:11" s="107" customFormat="1" ht="25.5" x14ac:dyDescent="0.2">
      <c r="A441" s="117" t="s">
        <v>64</v>
      </c>
      <c r="B441" s="118"/>
      <c r="C441" s="119">
        <f t="shared" ref="C441:H441" si="101">C442</f>
        <v>150</v>
      </c>
      <c r="D441" s="119">
        <f t="shared" si="101"/>
        <v>0</v>
      </c>
      <c r="E441" s="119">
        <f t="shared" si="101"/>
        <v>150</v>
      </c>
      <c r="F441" s="119">
        <f t="shared" si="101"/>
        <v>0</v>
      </c>
      <c r="G441" s="119">
        <f t="shared" si="101"/>
        <v>0</v>
      </c>
      <c r="H441" s="120">
        <f t="shared" si="101"/>
        <v>0</v>
      </c>
      <c r="I441" s="102">
        <f t="shared" si="88"/>
        <v>150</v>
      </c>
    </row>
    <row r="442" spans="1:11" x14ac:dyDescent="0.2">
      <c r="A442" s="113" t="s">
        <v>59</v>
      </c>
      <c r="B442" s="114"/>
      <c r="C442" s="115">
        <f t="shared" ref="C442:H442" si="102">SUM(C443,C444,C445,C446)</f>
        <v>150</v>
      </c>
      <c r="D442" s="115">
        <f t="shared" si="102"/>
        <v>0</v>
      </c>
      <c r="E442" s="115">
        <f t="shared" si="102"/>
        <v>150</v>
      </c>
      <c r="F442" s="115">
        <f t="shared" si="102"/>
        <v>0</v>
      </c>
      <c r="G442" s="115">
        <f t="shared" si="102"/>
        <v>0</v>
      </c>
      <c r="H442" s="116">
        <f t="shared" si="102"/>
        <v>0</v>
      </c>
      <c r="I442" s="84">
        <f t="shared" si="88"/>
        <v>150</v>
      </c>
    </row>
    <row r="443" spans="1:11" x14ac:dyDescent="0.2">
      <c r="A443" s="5" t="s">
        <v>6</v>
      </c>
      <c r="B443" s="28"/>
      <c r="C443" s="69">
        <v>150</v>
      </c>
      <c r="D443" s="69"/>
      <c r="E443" s="69">
        <f>C443+D443</f>
        <v>150</v>
      </c>
      <c r="F443" s="69"/>
      <c r="G443" s="69"/>
      <c r="H443" s="108"/>
      <c r="I443" s="84">
        <f t="shared" si="88"/>
        <v>150</v>
      </c>
    </row>
    <row r="444" spans="1:11" s="1" customFormat="1" hidden="1" x14ac:dyDescent="0.2">
      <c r="A444" s="5" t="s">
        <v>7</v>
      </c>
      <c r="B444" s="65"/>
      <c r="C444" s="6">
        <v>0</v>
      </c>
      <c r="D444" s="6"/>
      <c r="E444" s="6">
        <f>C444+D444</f>
        <v>0</v>
      </c>
      <c r="F444" s="6"/>
      <c r="G444" s="6"/>
      <c r="H444" s="7"/>
      <c r="I444" s="2">
        <f t="shared" si="88"/>
        <v>0</v>
      </c>
      <c r="J444" s="1">
        <v>0.98</v>
      </c>
    </row>
    <row r="445" spans="1:11" ht="38.25" hidden="1" x14ac:dyDescent="0.2">
      <c r="A445" s="5" t="s">
        <v>8</v>
      </c>
      <c r="B445" s="28">
        <v>420269</v>
      </c>
      <c r="C445" s="69"/>
      <c r="D445" s="69"/>
      <c r="E445" s="69">
        <f>C445+D445</f>
        <v>0</v>
      </c>
      <c r="F445" s="69"/>
      <c r="G445" s="69"/>
      <c r="H445" s="108"/>
      <c r="I445" s="84">
        <f t="shared" si="88"/>
        <v>0</v>
      </c>
      <c r="J445" s="82">
        <v>0.13</v>
      </c>
      <c r="K445" s="82">
        <f>J445/J444</f>
        <v>0.1326530612244898</v>
      </c>
    </row>
    <row r="446" spans="1:11" ht="25.5" hidden="1" x14ac:dyDescent="0.2">
      <c r="A446" s="8" t="s">
        <v>9</v>
      </c>
      <c r="B446" s="29" t="s">
        <v>10</v>
      </c>
      <c r="C446" s="9">
        <f t="shared" ref="C446:H446" si="103">SUM(C447,C451,C455)</f>
        <v>0</v>
      </c>
      <c r="D446" s="9">
        <f t="shared" si="103"/>
        <v>0</v>
      </c>
      <c r="E446" s="9">
        <f t="shared" si="103"/>
        <v>0</v>
      </c>
      <c r="F446" s="9">
        <f t="shared" si="103"/>
        <v>0</v>
      </c>
      <c r="G446" s="9">
        <f t="shared" si="103"/>
        <v>0</v>
      </c>
      <c r="H446" s="10">
        <f t="shared" si="103"/>
        <v>0</v>
      </c>
      <c r="I446" s="84">
        <f t="shared" si="88"/>
        <v>0</v>
      </c>
    </row>
    <row r="447" spans="1:11" hidden="1" x14ac:dyDescent="0.2">
      <c r="A447" s="11" t="s">
        <v>11</v>
      </c>
      <c r="B447" s="30" t="s">
        <v>12</v>
      </c>
      <c r="C447" s="9">
        <f t="shared" ref="C447:H447" si="104">SUM(C448:C450)</f>
        <v>0</v>
      </c>
      <c r="D447" s="9">
        <f t="shared" si="104"/>
        <v>0</v>
      </c>
      <c r="E447" s="9">
        <f t="shared" si="104"/>
        <v>0</v>
      </c>
      <c r="F447" s="9">
        <f t="shared" si="104"/>
        <v>0</v>
      </c>
      <c r="G447" s="9">
        <f t="shared" si="104"/>
        <v>0</v>
      </c>
      <c r="H447" s="10">
        <f t="shared" si="104"/>
        <v>0</v>
      </c>
      <c r="I447" s="84">
        <f t="shared" si="88"/>
        <v>0</v>
      </c>
    </row>
    <row r="448" spans="1:11" hidden="1" x14ac:dyDescent="0.2">
      <c r="A448" s="12" t="s">
        <v>13</v>
      </c>
      <c r="B448" s="31" t="s">
        <v>14</v>
      </c>
      <c r="C448" s="69"/>
      <c r="D448" s="69"/>
      <c r="E448" s="69">
        <f>C448+D448</f>
        <v>0</v>
      </c>
      <c r="F448" s="69"/>
      <c r="G448" s="69"/>
      <c r="H448" s="108"/>
      <c r="I448" s="84">
        <f t="shared" si="88"/>
        <v>0</v>
      </c>
      <c r="J448" s="82">
        <v>0.85</v>
      </c>
      <c r="K448" s="82">
        <f>J448/J444</f>
        <v>0.86734693877551017</v>
      </c>
    </row>
    <row r="449" spans="1:11" hidden="1" x14ac:dyDescent="0.2">
      <c r="A449" s="12" t="s">
        <v>15</v>
      </c>
      <c r="B449" s="32" t="s">
        <v>16</v>
      </c>
      <c r="C449" s="69"/>
      <c r="D449" s="69"/>
      <c r="E449" s="69">
        <f>C449+D449</f>
        <v>0</v>
      </c>
      <c r="F449" s="69"/>
      <c r="G449" s="69"/>
      <c r="H449" s="108"/>
      <c r="I449" s="84">
        <f t="shared" si="88"/>
        <v>0</v>
      </c>
    </row>
    <row r="450" spans="1:11" s="1" customFormat="1" hidden="1" x14ac:dyDescent="0.2">
      <c r="A450" s="12" t="s">
        <v>17</v>
      </c>
      <c r="B450" s="32" t="s">
        <v>18</v>
      </c>
      <c r="C450" s="6"/>
      <c r="D450" s="6"/>
      <c r="E450" s="6">
        <f>C450+D450</f>
        <v>0</v>
      </c>
      <c r="F450" s="6"/>
      <c r="G450" s="6"/>
      <c r="H450" s="7"/>
      <c r="I450" s="2">
        <f t="shared" si="88"/>
        <v>0</v>
      </c>
    </row>
    <row r="451" spans="1:11" s="1" customFormat="1" hidden="1" x14ac:dyDescent="0.2">
      <c r="A451" s="11" t="s">
        <v>19</v>
      </c>
      <c r="B451" s="33" t="s">
        <v>20</v>
      </c>
      <c r="C451" s="9">
        <v>0</v>
      </c>
      <c r="D451" s="9">
        <f>SUM(D452:D454)</f>
        <v>0</v>
      </c>
      <c r="E451" s="9">
        <f>SUM(E452:E454)</f>
        <v>0</v>
      </c>
      <c r="F451" s="9">
        <f>SUM(F452:F454)</f>
        <v>0</v>
      </c>
      <c r="G451" s="9">
        <f>SUM(G452:G454)</f>
        <v>0</v>
      </c>
      <c r="H451" s="10">
        <f>SUM(H452:H454)</f>
        <v>0</v>
      </c>
      <c r="I451" s="2">
        <f t="shared" si="88"/>
        <v>0</v>
      </c>
    </row>
    <row r="452" spans="1:11" s="1" customFormat="1" hidden="1" x14ac:dyDescent="0.2">
      <c r="A452" s="12" t="s">
        <v>13</v>
      </c>
      <c r="B452" s="32" t="s">
        <v>21</v>
      </c>
      <c r="C452" s="6">
        <v>0</v>
      </c>
      <c r="D452" s="6"/>
      <c r="E452" s="6">
        <f>C452+D452</f>
        <v>0</v>
      </c>
      <c r="F452" s="6"/>
      <c r="G452" s="6"/>
      <c r="H452" s="7"/>
      <c r="I452" s="2">
        <f t="shared" si="88"/>
        <v>0</v>
      </c>
      <c r="J452" s="1">
        <v>0.85</v>
      </c>
      <c r="K452" s="1">
        <f>J452/J444</f>
        <v>0.86734693877551017</v>
      </c>
    </row>
    <row r="453" spans="1:11" s="1" customFormat="1" hidden="1" x14ac:dyDescent="0.2">
      <c r="A453" s="12" t="s">
        <v>15</v>
      </c>
      <c r="B453" s="32" t="s">
        <v>22</v>
      </c>
      <c r="C453" s="6">
        <v>0</v>
      </c>
      <c r="D453" s="6"/>
      <c r="E453" s="6">
        <f>C453+D453</f>
        <v>0</v>
      </c>
      <c r="F453" s="6"/>
      <c r="G453" s="6"/>
      <c r="H453" s="7"/>
      <c r="I453" s="2">
        <f t="shared" si="88"/>
        <v>0</v>
      </c>
    </row>
    <row r="454" spans="1:11" s="1" customFormat="1" hidden="1" x14ac:dyDescent="0.2">
      <c r="A454" s="12" t="s">
        <v>17</v>
      </c>
      <c r="B454" s="32" t="s">
        <v>23</v>
      </c>
      <c r="C454" s="6">
        <v>0</v>
      </c>
      <c r="D454" s="6"/>
      <c r="E454" s="6">
        <f>C454+D454</f>
        <v>0</v>
      </c>
      <c r="F454" s="6"/>
      <c r="G454" s="6"/>
      <c r="H454" s="7"/>
      <c r="I454" s="2">
        <f t="shared" si="88"/>
        <v>0</v>
      </c>
    </row>
    <row r="455" spans="1:11" s="1" customFormat="1" hidden="1" x14ac:dyDescent="0.2">
      <c r="A455" s="11" t="s">
        <v>24</v>
      </c>
      <c r="B455" s="33" t="s">
        <v>25</v>
      </c>
      <c r="C455" s="9">
        <v>0</v>
      </c>
      <c r="D455" s="9">
        <v>0</v>
      </c>
      <c r="E455" s="9">
        <v>0</v>
      </c>
      <c r="F455" s="9">
        <v>0</v>
      </c>
      <c r="G455" s="9">
        <v>0</v>
      </c>
      <c r="H455" s="10">
        <v>0</v>
      </c>
      <c r="I455" s="2">
        <f t="shared" si="88"/>
        <v>0</v>
      </c>
    </row>
    <row r="456" spans="1:11" s="1" customFormat="1" hidden="1" x14ac:dyDescent="0.2">
      <c r="A456" s="12" t="s">
        <v>13</v>
      </c>
      <c r="B456" s="32" t="s">
        <v>26</v>
      </c>
      <c r="C456" s="6">
        <v>0</v>
      </c>
      <c r="D456" s="6"/>
      <c r="E456" s="6">
        <f>C456+D456</f>
        <v>0</v>
      </c>
      <c r="F456" s="6"/>
      <c r="G456" s="6"/>
      <c r="H456" s="7"/>
      <c r="I456" s="2">
        <f t="shared" si="88"/>
        <v>0</v>
      </c>
    </row>
    <row r="457" spans="1:11" s="1" customFormat="1" hidden="1" x14ac:dyDescent="0.2">
      <c r="A457" s="12" t="s">
        <v>15</v>
      </c>
      <c r="B457" s="32" t="s">
        <v>27</v>
      </c>
      <c r="C457" s="6">
        <v>0</v>
      </c>
      <c r="D457" s="6"/>
      <c r="E457" s="6">
        <f>C457+D457</f>
        <v>0</v>
      </c>
      <c r="F457" s="6"/>
      <c r="G457" s="6"/>
      <c r="H457" s="7"/>
      <c r="I457" s="2">
        <f t="shared" si="88"/>
        <v>0</v>
      </c>
    </row>
    <row r="458" spans="1:11" s="1" customFormat="1" hidden="1" x14ac:dyDescent="0.2">
      <c r="A458" s="12" t="s">
        <v>17</v>
      </c>
      <c r="B458" s="32" t="s">
        <v>28</v>
      </c>
      <c r="C458" s="6">
        <v>0</v>
      </c>
      <c r="D458" s="6"/>
      <c r="E458" s="6">
        <f>C458+D458</f>
        <v>0</v>
      </c>
      <c r="F458" s="6"/>
      <c r="G458" s="6"/>
      <c r="H458" s="7"/>
      <c r="I458" s="2">
        <f t="shared" si="88"/>
        <v>0</v>
      </c>
    </row>
    <row r="459" spans="1:11" x14ac:dyDescent="0.2">
      <c r="A459" s="113" t="s">
        <v>76</v>
      </c>
      <c r="B459" s="114"/>
      <c r="C459" s="115">
        <f t="shared" ref="C459:H459" si="105">SUM(C460,C463,C486)</f>
        <v>150</v>
      </c>
      <c r="D459" s="115">
        <f t="shared" si="105"/>
        <v>0</v>
      </c>
      <c r="E459" s="115">
        <f t="shared" si="105"/>
        <v>150</v>
      </c>
      <c r="F459" s="115">
        <f t="shared" si="105"/>
        <v>0</v>
      </c>
      <c r="G459" s="115">
        <f t="shared" si="105"/>
        <v>0</v>
      </c>
      <c r="H459" s="116">
        <f t="shared" si="105"/>
        <v>0</v>
      </c>
      <c r="I459" s="84">
        <f t="shared" si="88"/>
        <v>150</v>
      </c>
    </row>
    <row r="460" spans="1:11" s="1" customFormat="1" hidden="1" x14ac:dyDescent="0.2">
      <c r="A460" s="16" t="s">
        <v>30</v>
      </c>
      <c r="B460" s="35">
        <v>20</v>
      </c>
      <c r="C460" s="9">
        <v>0</v>
      </c>
      <c r="D460" s="9">
        <f>SUM(D461)</f>
        <v>0</v>
      </c>
      <c r="E460" s="9">
        <f>SUM(E461)</f>
        <v>0</v>
      </c>
      <c r="F460" s="9">
        <f>SUM(F461)</f>
        <v>0</v>
      </c>
      <c r="G460" s="9">
        <f>SUM(G461)</f>
        <v>0</v>
      </c>
      <c r="H460" s="10">
        <f>SUM(H461)</f>
        <v>0</v>
      </c>
      <c r="I460" s="2">
        <f t="shared" si="88"/>
        <v>0</v>
      </c>
    </row>
    <row r="461" spans="1:11" s="1" customFormat="1" hidden="1" x14ac:dyDescent="0.2">
      <c r="A461" s="12" t="s">
        <v>31</v>
      </c>
      <c r="B461" s="36" t="s">
        <v>32</v>
      </c>
      <c r="C461" s="6">
        <v>0</v>
      </c>
      <c r="D461" s="6"/>
      <c r="E461" s="6">
        <f>C461+D461</f>
        <v>0</v>
      </c>
      <c r="F461" s="6"/>
      <c r="G461" s="6"/>
      <c r="H461" s="7"/>
      <c r="I461" s="2">
        <f t="shared" si="88"/>
        <v>0</v>
      </c>
    </row>
    <row r="462" spans="1:11" s="1" customFormat="1" hidden="1" x14ac:dyDescent="0.2">
      <c r="A462" s="12"/>
      <c r="B462" s="31"/>
      <c r="C462" s="6"/>
      <c r="D462" s="6"/>
      <c r="E462" s="6"/>
      <c r="F462" s="6"/>
      <c r="G462" s="6"/>
      <c r="H462" s="7"/>
      <c r="I462" s="2">
        <f t="shared" ref="I462:I525" si="106">SUM(E462:H462)</f>
        <v>0</v>
      </c>
    </row>
    <row r="463" spans="1:11" ht="25.5" x14ac:dyDescent="0.2">
      <c r="A463" s="16" t="s">
        <v>33</v>
      </c>
      <c r="B463" s="37">
        <v>58</v>
      </c>
      <c r="C463" s="9">
        <f t="shared" ref="C463:H463" si="107">SUM(C464,C471,C478)</f>
        <v>150</v>
      </c>
      <c r="D463" s="9">
        <f t="shared" si="107"/>
        <v>0</v>
      </c>
      <c r="E463" s="9">
        <f t="shared" si="107"/>
        <v>150</v>
      </c>
      <c r="F463" s="9">
        <f t="shared" si="107"/>
        <v>0</v>
      </c>
      <c r="G463" s="9">
        <f t="shared" si="107"/>
        <v>0</v>
      </c>
      <c r="H463" s="10">
        <f t="shared" si="107"/>
        <v>0</v>
      </c>
      <c r="I463" s="84">
        <f t="shared" si="106"/>
        <v>150</v>
      </c>
    </row>
    <row r="464" spans="1:11" x14ac:dyDescent="0.2">
      <c r="A464" s="16" t="s">
        <v>34</v>
      </c>
      <c r="B464" s="38" t="s">
        <v>35</v>
      </c>
      <c r="C464" s="9">
        <f t="shared" ref="C464:H464" si="108">SUM(C468,C469,C470)</f>
        <v>150</v>
      </c>
      <c r="D464" s="9">
        <f t="shared" si="108"/>
        <v>0</v>
      </c>
      <c r="E464" s="9">
        <f t="shared" si="108"/>
        <v>150</v>
      </c>
      <c r="F464" s="9">
        <f t="shared" si="108"/>
        <v>0</v>
      </c>
      <c r="G464" s="9">
        <f t="shared" si="108"/>
        <v>0</v>
      </c>
      <c r="H464" s="10">
        <f t="shared" si="108"/>
        <v>0</v>
      </c>
      <c r="I464" s="84">
        <f t="shared" si="106"/>
        <v>150</v>
      </c>
    </row>
    <row r="465" spans="1:11" s="1" customFormat="1" hidden="1" x14ac:dyDescent="0.2">
      <c r="A465" s="17" t="s">
        <v>1</v>
      </c>
      <c r="B465" s="39"/>
      <c r="C465" s="9"/>
      <c r="D465" s="9"/>
      <c r="E465" s="9"/>
      <c r="F465" s="9"/>
      <c r="G465" s="9"/>
      <c r="H465" s="10"/>
      <c r="I465" s="2">
        <f t="shared" si="106"/>
        <v>0</v>
      </c>
    </row>
    <row r="466" spans="1:11" s="1" customFormat="1" hidden="1" x14ac:dyDescent="0.2">
      <c r="A466" s="17" t="s">
        <v>36</v>
      </c>
      <c r="B466" s="39"/>
      <c r="C466" s="9">
        <v>0</v>
      </c>
      <c r="D466" s="9">
        <f>D468+D469+D470-D467</f>
        <v>0</v>
      </c>
      <c r="E466" s="9">
        <f>E468+E469+E470-E467</f>
        <v>0</v>
      </c>
      <c r="F466" s="9">
        <f>F468+F469+F470-F467</f>
        <v>0</v>
      </c>
      <c r="G466" s="9">
        <f>G468+G469+G470-G467</f>
        <v>0</v>
      </c>
      <c r="H466" s="10">
        <f>H468+H469+H470-H467</f>
        <v>0</v>
      </c>
      <c r="I466" s="2">
        <f t="shared" si="106"/>
        <v>0</v>
      </c>
    </row>
    <row r="467" spans="1:11" x14ac:dyDescent="0.2">
      <c r="A467" s="17" t="s">
        <v>37</v>
      </c>
      <c r="B467" s="39"/>
      <c r="C467" s="9">
        <v>150</v>
      </c>
      <c r="D467" s="9"/>
      <c r="E467" s="9">
        <f>C467+D467</f>
        <v>150</v>
      </c>
      <c r="F467" s="9"/>
      <c r="G467" s="9"/>
      <c r="H467" s="10"/>
      <c r="I467" s="84">
        <f t="shared" si="106"/>
        <v>150</v>
      </c>
    </row>
    <row r="468" spans="1:11" hidden="1" x14ac:dyDescent="0.2">
      <c r="A468" s="5" t="s">
        <v>38</v>
      </c>
      <c r="B468" s="40" t="s">
        <v>39</v>
      </c>
      <c r="C468" s="69"/>
      <c r="D468" s="69"/>
      <c r="E468" s="69">
        <f>C468+D468</f>
        <v>0</v>
      </c>
      <c r="F468" s="69"/>
      <c r="G468" s="69"/>
      <c r="H468" s="108"/>
      <c r="I468" s="84">
        <f t="shared" si="106"/>
        <v>0</v>
      </c>
      <c r="K468" s="82">
        <v>0.15</v>
      </c>
    </row>
    <row r="469" spans="1:11" hidden="1" x14ac:dyDescent="0.2">
      <c r="A469" s="5" t="s">
        <v>40</v>
      </c>
      <c r="B469" s="40" t="s">
        <v>41</v>
      </c>
      <c r="C469" s="69"/>
      <c r="D469" s="69"/>
      <c r="E469" s="69">
        <f>C469+D469</f>
        <v>0</v>
      </c>
      <c r="F469" s="69"/>
      <c r="G469" s="69"/>
      <c r="H469" s="108"/>
      <c r="I469" s="84">
        <f t="shared" si="106"/>
        <v>0</v>
      </c>
      <c r="K469" s="82">
        <v>0.85</v>
      </c>
    </row>
    <row r="470" spans="1:11" x14ac:dyDescent="0.2">
      <c r="A470" s="5" t="s">
        <v>42</v>
      </c>
      <c r="B470" s="41" t="s">
        <v>43</v>
      </c>
      <c r="C470" s="69">
        <v>150</v>
      </c>
      <c r="D470" s="69"/>
      <c r="E470" s="69">
        <f>C470+D470</f>
        <v>150</v>
      </c>
      <c r="F470" s="69"/>
      <c r="G470" s="69"/>
      <c r="H470" s="108"/>
      <c r="I470" s="84">
        <f t="shared" si="106"/>
        <v>150</v>
      </c>
    </row>
    <row r="471" spans="1:11" s="1" customFormat="1" hidden="1" x14ac:dyDescent="0.2">
      <c r="A471" s="16" t="s">
        <v>44</v>
      </c>
      <c r="B471" s="42" t="s">
        <v>45</v>
      </c>
      <c r="C471" s="9">
        <v>0</v>
      </c>
      <c r="D471" s="9">
        <f>SUM(D475,D476,D477)</f>
        <v>0</v>
      </c>
      <c r="E471" s="9">
        <f>SUM(E475,E476,E477)</f>
        <v>0</v>
      </c>
      <c r="F471" s="9">
        <f>SUM(F475,F476,F477)</f>
        <v>0</v>
      </c>
      <c r="G471" s="9">
        <f>SUM(G475,G476,G477)</f>
        <v>0</v>
      </c>
      <c r="H471" s="10">
        <f>SUM(H475,H476,H477)</f>
        <v>0</v>
      </c>
      <c r="I471" s="2">
        <f t="shared" si="106"/>
        <v>0</v>
      </c>
    </row>
    <row r="472" spans="1:11" s="1" customFormat="1" hidden="1" x14ac:dyDescent="0.2">
      <c r="A472" s="56" t="s">
        <v>1</v>
      </c>
      <c r="B472" s="42"/>
      <c r="C472" s="9"/>
      <c r="D472" s="9"/>
      <c r="E472" s="9"/>
      <c r="F472" s="9"/>
      <c r="G472" s="9"/>
      <c r="H472" s="10"/>
      <c r="I472" s="2">
        <f t="shared" si="106"/>
        <v>0</v>
      </c>
    </row>
    <row r="473" spans="1:11" s="1" customFormat="1" hidden="1" x14ac:dyDescent="0.2">
      <c r="A473" s="17" t="s">
        <v>36</v>
      </c>
      <c r="B473" s="39"/>
      <c r="C473" s="9">
        <v>0</v>
      </c>
      <c r="D473" s="9">
        <f>D475+D476+D477-D474</f>
        <v>0</v>
      </c>
      <c r="E473" s="9">
        <f>E475+E476+E477-E474</f>
        <v>0</v>
      </c>
      <c r="F473" s="9">
        <f>F475+F476+F477-F474</f>
        <v>0</v>
      </c>
      <c r="G473" s="9">
        <f>G475+G476+G477-G474</f>
        <v>0</v>
      </c>
      <c r="H473" s="10">
        <f>H475+H476+H477-H474</f>
        <v>0</v>
      </c>
      <c r="I473" s="2">
        <f t="shared" si="106"/>
        <v>0</v>
      </c>
    </row>
    <row r="474" spans="1:11" s="1" customFormat="1" hidden="1" x14ac:dyDescent="0.2">
      <c r="A474" s="17" t="s">
        <v>37</v>
      </c>
      <c r="B474" s="39"/>
      <c r="C474" s="9">
        <v>0</v>
      </c>
      <c r="D474" s="9"/>
      <c r="E474" s="9">
        <f>C474+D474</f>
        <v>0</v>
      </c>
      <c r="F474" s="9"/>
      <c r="G474" s="9"/>
      <c r="H474" s="10"/>
      <c r="I474" s="2">
        <f t="shared" si="106"/>
        <v>0</v>
      </c>
    </row>
    <row r="475" spans="1:11" s="1" customFormat="1" hidden="1" x14ac:dyDescent="0.2">
      <c r="A475" s="5" t="s">
        <v>38</v>
      </c>
      <c r="B475" s="41" t="s">
        <v>46</v>
      </c>
      <c r="C475" s="6">
        <v>0</v>
      </c>
      <c r="D475" s="6"/>
      <c r="E475" s="6">
        <f>C475+D475</f>
        <v>0</v>
      </c>
      <c r="F475" s="6"/>
      <c r="G475" s="6"/>
      <c r="H475" s="7"/>
      <c r="I475" s="2">
        <f t="shared" si="106"/>
        <v>0</v>
      </c>
      <c r="K475" s="1">
        <v>0.15</v>
      </c>
    </row>
    <row r="476" spans="1:11" s="1" customFormat="1" hidden="1" x14ac:dyDescent="0.2">
      <c r="A476" s="5" t="s">
        <v>40</v>
      </c>
      <c r="B476" s="41" t="s">
        <v>47</v>
      </c>
      <c r="C476" s="6">
        <v>0</v>
      </c>
      <c r="D476" s="6"/>
      <c r="E476" s="6">
        <f>C476+D476</f>
        <v>0</v>
      </c>
      <c r="F476" s="6"/>
      <c r="G476" s="6"/>
      <c r="H476" s="7"/>
      <c r="I476" s="2">
        <f t="shared" si="106"/>
        <v>0</v>
      </c>
      <c r="K476" s="1">
        <v>0.85</v>
      </c>
    </row>
    <row r="477" spans="1:11" s="1" customFormat="1" hidden="1" x14ac:dyDescent="0.2">
      <c r="A477" s="5" t="s">
        <v>42</v>
      </c>
      <c r="B477" s="41" t="s">
        <v>48</v>
      </c>
      <c r="C477" s="6">
        <v>0</v>
      </c>
      <c r="D477" s="6"/>
      <c r="E477" s="6">
        <f>C477+D477</f>
        <v>0</v>
      </c>
      <c r="F477" s="6"/>
      <c r="G477" s="6"/>
      <c r="H477" s="7"/>
      <c r="I477" s="2">
        <f t="shared" si="106"/>
        <v>0</v>
      </c>
    </row>
    <row r="478" spans="1:11" s="1" customFormat="1" hidden="1" x14ac:dyDescent="0.2">
      <c r="A478" s="16" t="s">
        <v>49</v>
      </c>
      <c r="B478" s="43" t="s">
        <v>50</v>
      </c>
      <c r="C478" s="9">
        <v>0</v>
      </c>
      <c r="D478" s="9">
        <f>SUM(D482,D483,D484)</f>
        <v>0</v>
      </c>
      <c r="E478" s="9">
        <f>SUM(E482,E483,E484)</f>
        <v>0</v>
      </c>
      <c r="F478" s="9">
        <f>SUM(F482,F483,F484)</f>
        <v>0</v>
      </c>
      <c r="G478" s="9">
        <f>SUM(G482,G483,G484)</f>
        <v>0</v>
      </c>
      <c r="H478" s="10">
        <f>SUM(H482,H483,H484)</f>
        <v>0</v>
      </c>
      <c r="I478" s="2">
        <f t="shared" si="106"/>
        <v>0</v>
      </c>
    </row>
    <row r="479" spans="1:11" s="1" customFormat="1" hidden="1" x14ac:dyDescent="0.2">
      <c r="A479" s="56" t="s">
        <v>1</v>
      </c>
      <c r="B479" s="43"/>
      <c r="C479" s="9"/>
      <c r="D479" s="9"/>
      <c r="E479" s="9"/>
      <c r="F479" s="9"/>
      <c r="G479" s="9"/>
      <c r="H479" s="10"/>
      <c r="I479" s="2">
        <f t="shared" si="106"/>
        <v>0</v>
      </c>
    </row>
    <row r="480" spans="1:11" s="1" customFormat="1" hidden="1" x14ac:dyDescent="0.2">
      <c r="A480" s="17" t="s">
        <v>36</v>
      </c>
      <c r="B480" s="39"/>
      <c r="C480" s="9">
        <v>0</v>
      </c>
      <c r="D480" s="9">
        <f>D482+D483+D484-D481</f>
        <v>0</v>
      </c>
      <c r="E480" s="9">
        <f>E482+E483+E484-E481</f>
        <v>0</v>
      </c>
      <c r="F480" s="9">
        <f>F482+F483+F484-F481</f>
        <v>0</v>
      </c>
      <c r="G480" s="9">
        <f>G482+G483+G484-G481</f>
        <v>0</v>
      </c>
      <c r="H480" s="10">
        <f>H482+H483+H484-H481</f>
        <v>0</v>
      </c>
      <c r="I480" s="2">
        <f t="shared" si="106"/>
        <v>0</v>
      </c>
    </row>
    <row r="481" spans="1:11" s="1" customFormat="1" hidden="1" x14ac:dyDescent="0.2">
      <c r="A481" s="17" t="s">
        <v>37</v>
      </c>
      <c r="B481" s="39"/>
      <c r="C481" s="9">
        <v>0</v>
      </c>
      <c r="D481" s="9"/>
      <c r="E481" s="9">
        <f>C481+D481</f>
        <v>0</v>
      </c>
      <c r="F481" s="9"/>
      <c r="G481" s="9"/>
      <c r="H481" s="10"/>
      <c r="I481" s="2">
        <f t="shared" si="106"/>
        <v>0</v>
      </c>
    </row>
    <row r="482" spans="1:11" s="1" customFormat="1" hidden="1" x14ac:dyDescent="0.2">
      <c r="A482" s="5" t="s">
        <v>38</v>
      </c>
      <c r="B482" s="41" t="s">
        <v>51</v>
      </c>
      <c r="C482" s="6">
        <v>0</v>
      </c>
      <c r="D482" s="6"/>
      <c r="E482" s="6">
        <f>C482+D482</f>
        <v>0</v>
      </c>
      <c r="F482" s="6"/>
      <c r="G482" s="6"/>
      <c r="H482" s="7"/>
      <c r="I482" s="2">
        <f t="shared" si="106"/>
        <v>0</v>
      </c>
      <c r="K482" s="1">
        <v>0.15</v>
      </c>
    </row>
    <row r="483" spans="1:11" s="1" customFormat="1" hidden="1" x14ac:dyDescent="0.2">
      <c r="A483" s="5" t="s">
        <v>40</v>
      </c>
      <c r="B483" s="41" t="s">
        <v>52</v>
      </c>
      <c r="C483" s="6">
        <v>0</v>
      </c>
      <c r="D483" s="6"/>
      <c r="E483" s="6">
        <f>C483+D483</f>
        <v>0</v>
      </c>
      <c r="F483" s="6"/>
      <c r="G483" s="6"/>
      <c r="H483" s="7"/>
      <c r="I483" s="2">
        <f t="shared" si="106"/>
        <v>0</v>
      </c>
      <c r="K483" s="1">
        <v>0.85</v>
      </c>
    </row>
    <row r="484" spans="1:11" s="1" customFormat="1" hidden="1" x14ac:dyDescent="0.2">
      <c r="A484" s="5" t="s">
        <v>42</v>
      </c>
      <c r="B484" s="41" t="s">
        <v>53</v>
      </c>
      <c r="C484" s="6">
        <v>0</v>
      </c>
      <c r="D484" s="6"/>
      <c r="E484" s="6">
        <f>C484+D484</f>
        <v>0</v>
      </c>
      <c r="F484" s="6"/>
      <c r="G484" s="6"/>
      <c r="H484" s="7"/>
      <c r="I484" s="2">
        <f t="shared" si="106"/>
        <v>0</v>
      </c>
    </row>
    <row r="485" spans="1:11" s="1" customFormat="1" hidden="1" x14ac:dyDescent="0.2">
      <c r="A485" s="57"/>
      <c r="B485" s="66"/>
      <c r="C485" s="6"/>
      <c r="D485" s="6"/>
      <c r="E485" s="6"/>
      <c r="F485" s="6"/>
      <c r="G485" s="6"/>
      <c r="H485" s="7"/>
      <c r="I485" s="2">
        <f t="shared" si="106"/>
        <v>0</v>
      </c>
    </row>
    <row r="486" spans="1:11" s="1" customFormat="1" hidden="1" x14ac:dyDescent="0.2">
      <c r="A486" s="11" t="s">
        <v>134</v>
      </c>
      <c r="B486" s="43" t="s">
        <v>133</v>
      </c>
      <c r="C486" s="9">
        <v>0</v>
      </c>
      <c r="D486" s="9"/>
      <c r="E486" s="9">
        <f>C486+D486</f>
        <v>0</v>
      </c>
      <c r="F486" s="9"/>
      <c r="G486" s="9"/>
      <c r="H486" s="10"/>
      <c r="I486" s="2">
        <f t="shared" si="106"/>
        <v>0</v>
      </c>
    </row>
    <row r="487" spans="1:11" s="1" customFormat="1" hidden="1" x14ac:dyDescent="0.2">
      <c r="A487" s="57"/>
      <c r="B487" s="66"/>
      <c r="C487" s="6"/>
      <c r="D487" s="6"/>
      <c r="E487" s="6"/>
      <c r="F487" s="6"/>
      <c r="G487" s="6"/>
      <c r="H487" s="7"/>
      <c r="I487" s="2">
        <f t="shared" si="106"/>
        <v>0</v>
      </c>
    </row>
    <row r="488" spans="1:11" s="1" customFormat="1" hidden="1" x14ac:dyDescent="0.2">
      <c r="A488" s="11" t="s">
        <v>54</v>
      </c>
      <c r="B488" s="43"/>
      <c r="C488" s="9">
        <v>0</v>
      </c>
      <c r="D488" s="9">
        <f>D441-D459</f>
        <v>0</v>
      </c>
      <c r="E488" s="9">
        <f>E441-E459</f>
        <v>0</v>
      </c>
      <c r="F488" s="9">
        <f>F441-F459</f>
        <v>0</v>
      </c>
      <c r="G488" s="9">
        <f>G441-G459</f>
        <v>0</v>
      </c>
      <c r="H488" s="10">
        <f>H441-H459</f>
        <v>0</v>
      </c>
      <c r="I488" s="2">
        <f t="shared" si="106"/>
        <v>0</v>
      </c>
    </row>
    <row r="489" spans="1:11" s="1" customFormat="1" hidden="1" x14ac:dyDescent="0.2">
      <c r="A489" s="55"/>
      <c r="B489" s="66"/>
      <c r="C489" s="6"/>
      <c r="D489" s="6"/>
      <c r="E489" s="6"/>
      <c r="F489" s="6"/>
      <c r="G489" s="6"/>
      <c r="H489" s="7"/>
      <c r="I489" s="2">
        <f t="shared" si="106"/>
        <v>0</v>
      </c>
    </row>
    <row r="490" spans="1:11" s="107" customFormat="1" ht="25.5" hidden="1" x14ac:dyDescent="0.2">
      <c r="A490" s="117" t="s">
        <v>65</v>
      </c>
      <c r="B490" s="118"/>
      <c r="C490" s="119">
        <f t="shared" ref="C490:H490" si="109">C491</f>
        <v>0</v>
      </c>
      <c r="D490" s="119">
        <f t="shared" si="109"/>
        <v>0</v>
      </c>
      <c r="E490" s="119">
        <f t="shared" si="109"/>
        <v>0</v>
      </c>
      <c r="F490" s="119">
        <f t="shared" si="109"/>
        <v>0</v>
      </c>
      <c r="G490" s="119">
        <f t="shared" si="109"/>
        <v>0</v>
      </c>
      <c r="H490" s="120">
        <f t="shared" si="109"/>
        <v>0</v>
      </c>
      <c r="I490" s="102">
        <f t="shared" si="106"/>
        <v>0</v>
      </c>
    </row>
    <row r="491" spans="1:11" hidden="1" x14ac:dyDescent="0.2">
      <c r="A491" s="113" t="s">
        <v>59</v>
      </c>
      <c r="B491" s="114"/>
      <c r="C491" s="115">
        <f t="shared" ref="C491:H491" si="110">SUM(C492,C493,C494,C495)</f>
        <v>0</v>
      </c>
      <c r="D491" s="115">
        <f t="shared" si="110"/>
        <v>0</v>
      </c>
      <c r="E491" s="115">
        <f t="shared" si="110"/>
        <v>0</v>
      </c>
      <c r="F491" s="115">
        <f t="shared" si="110"/>
        <v>0</v>
      </c>
      <c r="G491" s="115">
        <f t="shared" si="110"/>
        <v>0</v>
      </c>
      <c r="H491" s="116">
        <f t="shared" si="110"/>
        <v>0</v>
      </c>
      <c r="I491" s="84">
        <f t="shared" si="106"/>
        <v>0</v>
      </c>
    </row>
    <row r="492" spans="1:11" hidden="1" x14ac:dyDescent="0.2">
      <c r="A492" s="5" t="s">
        <v>6</v>
      </c>
      <c r="B492" s="28"/>
      <c r="C492" s="69"/>
      <c r="D492" s="69"/>
      <c r="E492" s="69">
        <f>C492+D492</f>
        <v>0</v>
      </c>
      <c r="F492" s="69"/>
      <c r="G492" s="69"/>
      <c r="H492" s="108"/>
      <c r="I492" s="84">
        <f t="shared" si="106"/>
        <v>0</v>
      </c>
    </row>
    <row r="493" spans="1:11" s="1" customFormat="1" hidden="1" x14ac:dyDescent="0.2">
      <c r="A493" s="5" t="s">
        <v>7</v>
      </c>
      <c r="B493" s="65"/>
      <c r="C493" s="6">
        <v>0</v>
      </c>
      <c r="D493" s="6"/>
      <c r="E493" s="6">
        <f>C493+D493</f>
        <v>0</v>
      </c>
      <c r="F493" s="6"/>
      <c r="G493" s="6"/>
      <c r="H493" s="7"/>
      <c r="I493" s="2">
        <f t="shared" si="106"/>
        <v>0</v>
      </c>
      <c r="J493" s="1">
        <v>0.98</v>
      </c>
    </row>
    <row r="494" spans="1:11" ht="38.25" hidden="1" x14ac:dyDescent="0.2">
      <c r="A494" s="5" t="s">
        <v>8</v>
      </c>
      <c r="B494" s="28">
        <v>420269</v>
      </c>
      <c r="C494" s="69"/>
      <c r="D494" s="69"/>
      <c r="E494" s="69">
        <f>C494+D494</f>
        <v>0</v>
      </c>
      <c r="F494" s="69"/>
      <c r="G494" s="69"/>
      <c r="H494" s="108"/>
      <c r="I494" s="84">
        <f t="shared" si="106"/>
        <v>0</v>
      </c>
      <c r="J494" s="82">
        <v>0.13</v>
      </c>
      <c r="K494" s="82">
        <f>J494/J493</f>
        <v>0.1326530612244898</v>
      </c>
    </row>
    <row r="495" spans="1:11" ht="25.5" hidden="1" x14ac:dyDescent="0.2">
      <c r="A495" s="8" t="s">
        <v>9</v>
      </c>
      <c r="B495" s="29" t="s">
        <v>10</v>
      </c>
      <c r="C495" s="9">
        <f t="shared" ref="C495:H495" si="111">SUM(C496,C500,C504)</f>
        <v>0</v>
      </c>
      <c r="D495" s="9">
        <f t="shared" si="111"/>
        <v>0</v>
      </c>
      <c r="E495" s="9">
        <f t="shared" si="111"/>
        <v>0</v>
      </c>
      <c r="F495" s="9">
        <f t="shared" si="111"/>
        <v>0</v>
      </c>
      <c r="G495" s="9">
        <f t="shared" si="111"/>
        <v>0</v>
      </c>
      <c r="H495" s="10">
        <f t="shared" si="111"/>
        <v>0</v>
      </c>
      <c r="I495" s="84">
        <f t="shared" si="106"/>
        <v>0</v>
      </c>
    </row>
    <row r="496" spans="1:11" s="1" customFormat="1" hidden="1" x14ac:dyDescent="0.2">
      <c r="A496" s="11" t="s">
        <v>11</v>
      </c>
      <c r="B496" s="30" t="s">
        <v>12</v>
      </c>
      <c r="C496" s="9">
        <v>0</v>
      </c>
      <c r="D496" s="9">
        <f>SUM(D497:D499)</f>
        <v>0</v>
      </c>
      <c r="E496" s="9">
        <f>SUM(E497:E499)</f>
        <v>0</v>
      </c>
      <c r="F496" s="9">
        <f>SUM(F497:F499)</f>
        <v>0</v>
      </c>
      <c r="G496" s="9">
        <f>SUM(G497:G499)</f>
        <v>0</v>
      </c>
      <c r="H496" s="10">
        <f>SUM(H497:H499)</f>
        <v>0</v>
      </c>
      <c r="I496" s="2">
        <f t="shared" si="106"/>
        <v>0</v>
      </c>
    </row>
    <row r="497" spans="1:11" s="1" customFormat="1" hidden="1" x14ac:dyDescent="0.2">
      <c r="A497" s="12" t="s">
        <v>13</v>
      </c>
      <c r="B497" s="31" t="s">
        <v>14</v>
      </c>
      <c r="C497" s="6">
        <v>0</v>
      </c>
      <c r="D497" s="6"/>
      <c r="E497" s="6">
        <f>C497+D497</f>
        <v>0</v>
      </c>
      <c r="F497" s="6"/>
      <c r="G497" s="6"/>
      <c r="H497" s="7"/>
      <c r="I497" s="2">
        <f t="shared" si="106"/>
        <v>0</v>
      </c>
    </row>
    <row r="498" spans="1:11" s="1" customFormat="1" hidden="1" x14ac:dyDescent="0.2">
      <c r="A498" s="12" t="s">
        <v>15</v>
      </c>
      <c r="B498" s="32" t="s">
        <v>16</v>
      </c>
      <c r="C498" s="6">
        <v>0</v>
      </c>
      <c r="D498" s="6"/>
      <c r="E498" s="6">
        <f>C498+D498</f>
        <v>0</v>
      </c>
      <c r="F498" s="6"/>
      <c r="G498" s="6"/>
      <c r="H498" s="7"/>
      <c r="I498" s="2">
        <f t="shared" si="106"/>
        <v>0</v>
      </c>
    </row>
    <row r="499" spans="1:11" s="1" customFormat="1" hidden="1" x14ac:dyDescent="0.2">
      <c r="A499" s="12" t="s">
        <v>17</v>
      </c>
      <c r="B499" s="32" t="s">
        <v>18</v>
      </c>
      <c r="C499" s="6">
        <v>0</v>
      </c>
      <c r="D499" s="6"/>
      <c r="E499" s="6">
        <f>C499+D499</f>
        <v>0</v>
      </c>
      <c r="F499" s="6"/>
      <c r="G499" s="6"/>
      <c r="H499" s="7"/>
      <c r="I499" s="2">
        <f t="shared" si="106"/>
        <v>0</v>
      </c>
    </row>
    <row r="500" spans="1:11" hidden="1" x14ac:dyDescent="0.2">
      <c r="A500" s="11" t="s">
        <v>19</v>
      </c>
      <c r="B500" s="33" t="s">
        <v>20</v>
      </c>
      <c r="C500" s="9">
        <f t="shared" ref="C500:H500" si="112">SUM(C501:C503)</f>
        <v>0</v>
      </c>
      <c r="D500" s="9">
        <f t="shared" si="112"/>
        <v>0</v>
      </c>
      <c r="E500" s="9">
        <f t="shared" si="112"/>
        <v>0</v>
      </c>
      <c r="F500" s="9">
        <f t="shared" si="112"/>
        <v>0</v>
      </c>
      <c r="G500" s="9">
        <f t="shared" si="112"/>
        <v>0</v>
      </c>
      <c r="H500" s="10">
        <f t="shared" si="112"/>
        <v>0</v>
      </c>
      <c r="I500" s="84">
        <f t="shared" si="106"/>
        <v>0</v>
      </c>
    </row>
    <row r="501" spans="1:11" hidden="1" x14ac:dyDescent="0.2">
      <c r="A501" s="12" t="s">
        <v>13</v>
      </c>
      <c r="B501" s="32" t="s">
        <v>21</v>
      </c>
      <c r="C501" s="69"/>
      <c r="D501" s="69"/>
      <c r="E501" s="69">
        <f>C501+D501</f>
        <v>0</v>
      </c>
      <c r="F501" s="69"/>
      <c r="G501" s="69"/>
      <c r="H501" s="108"/>
      <c r="I501" s="84">
        <f t="shared" si="106"/>
        <v>0</v>
      </c>
      <c r="J501" s="82">
        <v>0.85</v>
      </c>
      <c r="K501" s="82">
        <f>J501/J493</f>
        <v>0.86734693877551017</v>
      </c>
    </row>
    <row r="502" spans="1:11" hidden="1" x14ac:dyDescent="0.2">
      <c r="A502" s="12" t="s">
        <v>15</v>
      </c>
      <c r="B502" s="32" t="s">
        <v>22</v>
      </c>
      <c r="C502" s="69"/>
      <c r="D502" s="69"/>
      <c r="E502" s="69">
        <f>C502+D502</f>
        <v>0</v>
      </c>
      <c r="F502" s="69"/>
      <c r="G502" s="69"/>
      <c r="H502" s="108"/>
      <c r="I502" s="84">
        <f t="shared" si="106"/>
        <v>0</v>
      </c>
    </row>
    <row r="503" spans="1:11" s="1" customFormat="1" hidden="1" x14ac:dyDescent="0.2">
      <c r="A503" s="12" t="s">
        <v>17</v>
      </c>
      <c r="B503" s="32" t="s">
        <v>23</v>
      </c>
      <c r="C503" s="6">
        <v>0</v>
      </c>
      <c r="D503" s="6"/>
      <c r="E503" s="6">
        <f>C503+D503</f>
        <v>0</v>
      </c>
      <c r="F503" s="6"/>
      <c r="G503" s="6"/>
      <c r="H503" s="7"/>
      <c r="I503" s="2">
        <f t="shared" si="106"/>
        <v>0</v>
      </c>
    </row>
    <row r="504" spans="1:11" s="1" customFormat="1" hidden="1" x14ac:dyDescent="0.2">
      <c r="A504" s="11" t="s">
        <v>24</v>
      </c>
      <c r="B504" s="33" t="s">
        <v>25</v>
      </c>
      <c r="C504" s="9">
        <v>0</v>
      </c>
      <c r="D504" s="9">
        <v>0</v>
      </c>
      <c r="E504" s="9">
        <v>0</v>
      </c>
      <c r="F504" s="9">
        <v>0</v>
      </c>
      <c r="G504" s="9">
        <v>0</v>
      </c>
      <c r="H504" s="10">
        <v>0</v>
      </c>
      <c r="I504" s="2">
        <f t="shared" si="106"/>
        <v>0</v>
      </c>
    </row>
    <row r="505" spans="1:11" s="1" customFormat="1" hidden="1" x14ac:dyDescent="0.2">
      <c r="A505" s="12" t="s">
        <v>13</v>
      </c>
      <c r="B505" s="32" t="s">
        <v>26</v>
      </c>
      <c r="C505" s="6">
        <v>0</v>
      </c>
      <c r="D505" s="6"/>
      <c r="E505" s="6">
        <f>C505+D505</f>
        <v>0</v>
      </c>
      <c r="F505" s="6"/>
      <c r="G505" s="6"/>
      <c r="H505" s="7"/>
      <c r="I505" s="2">
        <f t="shared" si="106"/>
        <v>0</v>
      </c>
    </row>
    <row r="506" spans="1:11" s="1" customFormat="1" hidden="1" x14ac:dyDescent="0.2">
      <c r="A506" s="12" t="s">
        <v>15</v>
      </c>
      <c r="B506" s="32" t="s">
        <v>27</v>
      </c>
      <c r="C506" s="6">
        <v>0</v>
      </c>
      <c r="D506" s="6"/>
      <c r="E506" s="6">
        <f>C506+D506</f>
        <v>0</v>
      </c>
      <c r="F506" s="6"/>
      <c r="G506" s="6"/>
      <c r="H506" s="7"/>
      <c r="I506" s="2">
        <f t="shared" si="106"/>
        <v>0</v>
      </c>
    </row>
    <row r="507" spans="1:11" s="1" customFormat="1" hidden="1" x14ac:dyDescent="0.2">
      <c r="A507" s="12" t="s">
        <v>17</v>
      </c>
      <c r="B507" s="32" t="s">
        <v>28</v>
      </c>
      <c r="C507" s="6">
        <v>0</v>
      </c>
      <c r="D507" s="6"/>
      <c r="E507" s="6">
        <f>C507+D507</f>
        <v>0</v>
      </c>
      <c r="F507" s="6"/>
      <c r="G507" s="6"/>
      <c r="H507" s="7"/>
      <c r="I507" s="2">
        <f t="shared" si="106"/>
        <v>0</v>
      </c>
    </row>
    <row r="508" spans="1:11" hidden="1" x14ac:dyDescent="0.2">
      <c r="A508" s="113" t="s">
        <v>76</v>
      </c>
      <c r="B508" s="114"/>
      <c r="C508" s="115">
        <f t="shared" ref="C508:H508" si="113">SUM(C509,C512,C535)</f>
        <v>0</v>
      </c>
      <c r="D508" s="115">
        <f t="shared" si="113"/>
        <v>0</v>
      </c>
      <c r="E508" s="115">
        <f t="shared" si="113"/>
        <v>0</v>
      </c>
      <c r="F508" s="115">
        <f t="shared" si="113"/>
        <v>0</v>
      </c>
      <c r="G508" s="115">
        <f t="shared" si="113"/>
        <v>0</v>
      </c>
      <c r="H508" s="116">
        <f t="shared" si="113"/>
        <v>0</v>
      </c>
      <c r="I508" s="84">
        <f t="shared" si="106"/>
        <v>0</v>
      </c>
    </row>
    <row r="509" spans="1:11" s="1" customFormat="1" hidden="1" x14ac:dyDescent="0.2">
      <c r="A509" s="16" t="s">
        <v>30</v>
      </c>
      <c r="B509" s="35">
        <v>20</v>
      </c>
      <c r="C509" s="9">
        <v>0</v>
      </c>
      <c r="D509" s="9">
        <f>SUM(D510)</f>
        <v>0</v>
      </c>
      <c r="E509" s="9">
        <f>SUM(E510)</f>
        <v>0</v>
      </c>
      <c r="F509" s="9">
        <f>SUM(F510)</f>
        <v>0</v>
      </c>
      <c r="G509" s="9">
        <f>SUM(G510)</f>
        <v>0</v>
      </c>
      <c r="H509" s="10">
        <f>SUM(H510)</f>
        <v>0</v>
      </c>
      <c r="I509" s="2">
        <f t="shared" si="106"/>
        <v>0</v>
      </c>
    </row>
    <row r="510" spans="1:11" s="1" customFormat="1" hidden="1" x14ac:dyDescent="0.2">
      <c r="A510" s="12" t="s">
        <v>31</v>
      </c>
      <c r="B510" s="36" t="s">
        <v>32</v>
      </c>
      <c r="C510" s="6">
        <v>0</v>
      </c>
      <c r="D510" s="6"/>
      <c r="E510" s="6">
        <f>C510+D510</f>
        <v>0</v>
      </c>
      <c r="F510" s="6"/>
      <c r="G510" s="6"/>
      <c r="H510" s="7"/>
      <c r="I510" s="2">
        <f t="shared" si="106"/>
        <v>0</v>
      </c>
    </row>
    <row r="511" spans="1:11" s="1" customFormat="1" hidden="1" x14ac:dyDescent="0.2">
      <c r="A511" s="12"/>
      <c r="B511" s="31"/>
      <c r="C511" s="6"/>
      <c r="D511" s="6"/>
      <c r="E511" s="6"/>
      <c r="F511" s="6"/>
      <c r="G511" s="6"/>
      <c r="H511" s="7"/>
      <c r="I511" s="2">
        <f t="shared" si="106"/>
        <v>0</v>
      </c>
    </row>
    <row r="512" spans="1:11" ht="25.5" hidden="1" x14ac:dyDescent="0.2">
      <c r="A512" s="16" t="s">
        <v>33</v>
      </c>
      <c r="B512" s="37">
        <v>58</v>
      </c>
      <c r="C512" s="9">
        <f t="shared" ref="C512:H512" si="114">SUM(C513,C520,C527)</f>
        <v>0</v>
      </c>
      <c r="D512" s="9">
        <f t="shared" si="114"/>
        <v>0</v>
      </c>
      <c r="E512" s="9">
        <f t="shared" si="114"/>
        <v>0</v>
      </c>
      <c r="F512" s="9">
        <f t="shared" si="114"/>
        <v>0</v>
      </c>
      <c r="G512" s="9">
        <f t="shared" si="114"/>
        <v>0</v>
      </c>
      <c r="H512" s="10">
        <f t="shared" si="114"/>
        <v>0</v>
      </c>
      <c r="I512" s="84">
        <f t="shared" si="106"/>
        <v>0</v>
      </c>
    </row>
    <row r="513" spans="1:11" s="1" customFormat="1" hidden="1" x14ac:dyDescent="0.2">
      <c r="A513" s="16" t="s">
        <v>34</v>
      </c>
      <c r="B513" s="38" t="s">
        <v>35</v>
      </c>
      <c r="C513" s="9">
        <v>0</v>
      </c>
      <c r="D513" s="9">
        <f>SUM(D517,D518,D519)</f>
        <v>0</v>
      </c>
      <c r="E513" s="9">
        <f>SUM(E517,E518,E519)</f>
        <v>0</v>
      </c>
      <c r="F513" s="9">
        <f>SUM(F517,F518,F519)</f>
        <v>0</v>
      </c>
      <c r="G513" s="9">
        <f>SUM(G517,G518,G519)</f>
        <v>0</v>
      </c>
      <c r="H513" s="10">
        <f>SUM(H517,H518,H519)</f>
        <v>0</v>
      </c>
      <c r="I513" s="2">
        <f t="shared" si="106"/>
        <v>0</v>
      </c>
    </row>
    <row r="514" spans="1:11" s="1" customFormat="1" hidden="1" x14ac:dyDescent="0.2">
      <c r="A514" s="17" t="s">
        <v>1</v>
      </c>
      <c r="B514" s="39"/>
      <c r="C514" s="9"/>
      <c r="D514" s="9"/>
      <c r="E514" s="9"/>
      <c r="F514" s="9"/>
      <c r="G514" s="9"/>
      <c r="H514" s="10"/>
      <c r="I514" s="2">
        <f t="shared" si="106"/>
        <v>0</v>
      </c>
    </row>
    <row r="515" spans="1:11" s="1" customFormat="1" hidden="1" x14ac:dyDescent="0.2">
      <c r="A515" s="17" t="s">
        <v>36</v>
      </c>
      <c r="B515" s="39"/>
      <c r="C515" s="9">
        <v>0</v>
      </c>
      <c r="D515" s="9">
        <f>D517+D518+D519-D516</f>
        <v>0</v>
      </c>
      <c r="E515" s="9">
        <f>E517+E518+E519-E516</f>
        <v>0</v>
      </c>
      <c r="F515" s="9">
        <f>F517+F518+F519-F516</f>
        <v>0</v>
      </c>
      <c r="G515" s="9">
        <f>G517+G518+G519-G516</f>
        <v>0</v>
      </c>
      <c r="H515" s="10">
        <f>H517+H518+H519-H516</f>
        <v>0</v>
      </c>
      <c r="I515" s="2">
        <f t="shared" si="106"/>
        <v>0</v>
      </c>
    </row>
    <row r="516" spans="1:11" s="1" customFormat="1" hidden="1" x14ac:dyDescent="0.2">
      <c r="A516" s="17" t="s">
        <v>37</v>
      </c>
      <c r="B516" s="39"/>
      <c r="C516" s="9">
        <v>0</v>
      </c>
      <c r="D516" s="9"/>
      <c r="E516" s="9">
        <f>C516+D516</f>
        <v>0</v>
      </c>
      <c r="F516" s="9"/>
      <c r="G516" s="9"/>
      <c r="H516" s="10"/>
      <c r="I516" s="2">
        <f t="shared" si="106"/>
        <v>0</v>
      </c>
    </row>
    <row r="517" spans="1:11" s="1" customFormat="1" hidden="1" x14ac:dyDescent="0.2">
      <c r="A517" s="5" t="s">
        <v>38</v>
      </c>
      <c r="B517" s="40" t="s">
        <v>39</v>
      </c>
      <c r="C517" s="6">
        <v>0</v>
      </c>
      <c r="D517" s="6"/>
      <c r="E517" s="6">
        <f>C517+D517</f>
        <v>0</v>
      </c>
      <c r="F517" s="6"/>
      <c r="G517" s="6"/>
      <c r="H517" s="7"/>
      <c r="I517" s="2">
        <f t="shared" si="106"/>
        <v>0</v>
      </c>
      <c r="K517" s="1">
        <v>0.15</v>
      </c>
    </row>
    <row r="518" spans="1:11" s="1" customFormat="1" hidden="1" x14ac:dyDescent="0.2">
      <c r="A518" s="5" t="s">
        <v>40</v>
      </c>
      <c r="B518" s="40" t="s">
        <v>41</v>
      </c>
      <c r="C518" s="6">
        <v>0</v>
      </c>
      <c r="D518" s="6"/>
      <c r="E518" s="6">
        <f>C518+D518</f>
        <v>0</v>
      </c>
      <c r="F518" s="6"/>
      <c r="G518" s="6"/>
      <c r="H518" s="7"/>
      <c r="I518" s="2">
        <f t="shared" si="106"/>
        <v>0</v>
      </c>
      <c r="K518" s="1">
        <v>0.85</v>
      </c>
    </row>
    <row r="519" spans="1:11" s="1" customFormat="1" hidden="1" x14ac:dyDescent="0.2">
      <c r="A519" s="5" t="s">
        <v>42</v>
      </c>
      <c r="B519" s="41" t="s">
        <v>43</v>
      </c>
      <c r="C519" s="6">
        <v>0</v>
      </c>
      <c r="D519" s="6"/>
      <c r="E519" s="6">
        <f>C519+D519</f>
        <v>0</v>
      </c>
      <c r="F519" s="6"/>
      <c r="G519" s="6"/>
      <c r="H519" s="7"/>
      <c r="I519" s="2">
        <f t="shared" si="106"/>
        <v>0</v>
      </c>
    </row>
    <row r="520" spans="1:11" hidden="1" x14ac:dyDescent="0.2">
      <c r="A520" s="16" t="s">
        <v>44</v>
      </c>
      <c r="B520" s="42" t="s">
        <v>45</v>
      </c>
      <c r="C520" s="9">
        <f t="shared" ref="C520:H520" si="115">SUM(C524,C525,C526)</f>
        <v>0</v>
      </c>
      <c r="D520" s="9">
        <f t="shared" si="115"/>
        <v>0</v>
      </c>
      <c r="E520" s="9">
        <f t="shared" si="115"/>
        <v>0</v>
      </c>
      <c r="F520" s="9">
        <f t="shared" si="115"/>
        <v>0</v>
      </c>
      <c r="G520" s="9">
        <f t="shared" si="115"/>
        <v>0</v>
      </c>
      <c r="H520" s="10">
        <f t="shared" si="115"/>
        <v>0</v>
      </c>
      <c r="I520" s="84">
        <f t="shared" si="106"/>
        <v>0</v>
      </c>
    </row>
    <row r="521" spans="1:11" s="1" customFormat="1" hidden="1" x14ac:dyDescent="0.2">
      <c r="A521" s="56" t="s">
        <v>1</v>
      </c>
      <c r="B521" s="42"/>
      <c r="C521" s="9"/>
      <c r="D521" s="9"/>
      <c r="E521" s="9"/>
      <c r="F521" s="9"/>
      <c r="G521" s="9"/>
      <c r="H521" s="10"/>
      <c r="I521" s="2">
        <f t="shared" si="106"/>
        <v>0</v>
      </c>
    </row>
    <row r="522" spans="1:11" hidden="1" x14ac:dyDescent="0.2">
      <c r="A522" s="17" t="s">
        <v>36</v>
      </c>
      <c r="B522" s="39"/>
      <c r="C522" s="9">
        <f t="shared" ref="C522:H522" si="116">C524+C525+C526-C523</f>
        <v>0</v>
      </c>
      <c r="D522" s="9">
        <f t="shared" si="116"/>
        <v>0</v>
      </c>
      <c r="E522" s="9">
        <f t="shared" si="116"/>
        <v>0</v>
      </c>
      <c r="F522" s="9">
        <f t="shared" si="116"/>
        <v>0</v>
      </c>
      <c r="G522" s="9">
        <f t="shared" si="116"/>
        <v>0</v>
      </c>
      <c r="H522" s="10">
        <f t="shared" si="116"/>
        <v>0</v>
      </c>
      <c r="I522" s="84">
        <f t="shared" si="106"/>
        <v>0</v>
      </c>
    </row>
    <row r="523" spans="1:11" s="1" customFormat="1" hidden="1" x14ac:dyDescent="0.2">
      <c r="A523" s="17" t="s">
        <v>37</v>
      </c>
      <c r="B523" s="39"/>
      <c r="C523" s="9">
        <v>0</v>
      </c>
      <c r="D523" s="9"/>
      <c r="E523" s="9">
        <f>C523+D523</f>
        <v>0</v>
      </c>
      <c r="F523" s="9"/>
      <c r="G523" s="9"/>
      <c r="H523" s="10"/>
      <c r="I523" s="2">
        <f t="shared" si="106"/>
        <v>0</v>
      </c>
    </row>
    <row r="524" spans="1:11" hidden="1" x14ac:dyDescent="0.2">
      <c r="A524" s="5" t="s">
        <v>38</v>
      </c>
      <c r="B524" s="41" t="s">
        <v>46</v>
      </c>
      <c r="C524" s="69"/>
      <c r="D524" s="69"/>
      <c r="E524" s="69">
        <f>C524+D524</f>
        <v>0</v>
      </c>
      <c r="F524" s="69"/>
      <c r="G524" s="69"/>
      <c r="H524" s="108"/>
      <c r="I524" s="84">
        <f t="shared" si="106"/>
        <v>0</v>
      </c>
      <c r="K524" s="82">
        <v>0.15</v>
      </c>
    </row>
    <row r="525" spans="1:11" hidden="1" x14ac:dyDescent="0.2">
      <c r="A525" s="5" t="s">
        <v>40</v>
      </c>
      <c r="B525" s="41" t="s">
        <v>47</v>
      </c>
      <c r="C525" s="69"/>
      <c r="D525" s="69"/>
      <c r="E525" s="69">
        <f>C525+D525</f>
        <v>0</v>
      </c>
      <c r="F525" s="69"/>
      <c r="G525" s="69"/>
      <c r="H525" s="108"/>
      <c r="I525" s="84">
        <f t="shared" si="106"/>
        <v>0</v>
      </c>
      <c r="K525" s="82">
        <v>0.85</v>
      </c>
    </row>
    <row r="526" spans="1:11" s="1" customFormat="1" hidden="1" x14ac:dyDescent="0.2">
      <c r="A526" s="5" t="s">
        <v>42</v>
      </c>
      <c r="B526" s="41" t="s">
        <v>48</v>
      </c>
      <c r="C526" s="6">
        <v>0</v>
      </c>
      <c r="D526" s="6"/>
      <c r="E526" s="6">
        <f>C526+D526</f>
        <v>0</v>
      </c>
      <c r="F526" s="6"/>
      <c r="G526" s="6"/>
      <c r="H526" s="7"/>
      <c r="I526" s="2">
        <f t="shared" ref="I526:I589" si="117">SUM(E526:H526)</f>
        <v>0</v>
      </c>
    </row>
    <row r="527" spans="1:11" s="1" customFormat="1" hidden="1" x14ac:dyDescent="0.2">
      <c r="A527" s="16" t="s">
        <v>49</v>
      </c>
      <c r="B527" s="43" t="s">
        <v>50</v>
      </c>
      <c r="C527" s="9">
        <v>0</v>
      </c>
      <c r="D527" s="9">
        <f>SUM(D531,D532,D533)</f>
        <v>0</v>
      </c>
      <c r="E527" s="9">
        <f>SUM(E531,E532,E533)</f>
        <v>0</v>
      </c>
      <c r="F527" s="9">
        <f>SUM(F531,F532,F533)</f>
        <v>0</v>
      </c>
      <c r="G527" s="9">
        <f>SUM(G531,G532,G533)</f>
        <v>0</v>
      </c>
      <c r="H527" s="10">
        <f>SUM(H531,H532,H533)</f>
        <v>0</v>
      </c>
      <c r="I527" s="2">
        <f t="shared" si="117"/>
        <v>0</v>
      </c>
    </row>
    <row r="528" spans="1:11" s="1" customFormat="1" hidden="1" x14ac:dyDescent="0.2">
      <c r="A528" s="56" t="s">
        <v>1</v>
      </c>
      <c r="B528" s="43"/>
      <c r="C528" s="9"/>
      <c r="D528" s="9"/>
      <c r="E528" s="9"/>
      <c r="F528" s="9"/>
      <c r="G528" s="9"/>
      <c r="H528" s="10"/>
      <c r="I528" s="2">
        <f t="shared" si="117"/>
        <v>0</v>
      </c>
    </row>
    <row r="529" spans="1:11" s="1" customFormat="1" hidden="1" x14ac:dyDescent="0.2">
      <c r="A529" s="17" t="s">
        <v>36</v>
      </c>
      <c r="B529" s="39"/>
      <c r="C529" s="9">
        <v>0</v>
      </c>
      <c r="D529" s="9">
        <f>D531+D532+D533-D530</f>
        <v>0</v>
      </c>
      <c r="E529" s="9">
        <f>E531+E532+E533-E530</f>
        <v>0</v>
      </c>
      <c r="F529" s="9">
        <f>F531+F532+F533-F530</f>
        <v>0</v>
      </c>
      <c r="G529" s="9">
        <f>G531+G532+G533-G530</f>
        <v>0</v>
      </c>
      <c r="H529" s="10">
        <f>H531+H532+H533-H530</f>
        <v>0</v>
      </c>
      <c r="I529" s="2">
        <f t="shared" si="117"/>
        <v>0</v>
      </c>
    </row>
    <row r="530" spans="1:11" s="1" customFormat="1" hidden="1" x14ac:dyDescent="0.2">
      <c r="A530" s="17" t="s">
        <v>37</v>
      </c>
      <c r="B530" s="39"/>
      <c r="C530" s="9">
        <v>0</v>
      </c>
      <c r="D530" s="9"/>
      <c r="E530" s="9">
        <f>C530+D530</f>
        <v>0</v>
      </c>
      <c r="F530" s="9"/>
      <c r="G530" s="9"/>
      <c r="H530" s="10"/>
      <c r="I530" s="2">
        <f t="shared" si="117"/>
        <v>0</v>
      </c>
    </row>
    <row r="531" spans="1:11" s="1" customFormat="1" hidden="1" x14ac:dyDescent="0.2">
      <c r="A531" s="5" t="s">
        <v>38</v>
      </c>
      <c r="B531" s="41" t="s">
        <v>51</v>
      </c>
      <c r="C531" s="6">
        <v>0</v>
      </c>
      <c r="D531" s="6"/>
      <c r="E531" s="6">
        <f>C531+D531</f>
        <v>0</v>
      </c>
      <c r="F531" s="6"/>
      <c r="G531" s="6"/>
      <c r="H531" s="7"/>
      <c r="I531" s="2">
        <f t="shared" si="117"/>
        <v>0</v>
      </c>
      <c r="K531" s="1">
        <v>0.15</v>
      </c>
    </row>
    <row r="532" spans="1:11" s="1" customFormat="1" hidden="1" x14ac:dyDescent="0.2">
      <c r="A532" s="5" t="s">
        <v>40</v>
      </c>
      <c r="B532" s="41" t="s">
        <v>52</v>
      </c>
      <c r="C532" s="6">
        <v>0</v>
      </c>
      <c r="D532" s="6"/>
      <c r="E532" s="6">
        <f>C532+D532</f>
        <v>0</v>
      </c>
      <c r="F532" s="6"/>
      <c r="G532" s="6"/>
      <c r="H532" s="7"/>
      <c r="I532" s="2">
        <f t="shared" si="117"/>
        <v>0</v>
      </c>
      <c r="K532" s="1">
        <v>0.85</v>
      </c>
    </row>
    <row r="533" spans="1:11" s="1" customFormat="1" hidden="1" x14ac:dyDescent="0.2">
      <c r="A533" s="5" t="s">
        <v>42</v>
      </c>
      <c r="B533" s="41" t="s">
        <v>53</v>
      </c>
      <c r="C533" s="6">
        <v>0</v>
      </c>
      <c r="D533" s="6"/>
      <c r="E533" s="6">
        <f>C533+D533</f>
        <v>0</v>
      </c>
      <c r="F533" s="6"/>
      <c r="G533" s="6"/>
      <c r="H533" s="7"/>
      <c r="I533" s="2">
        <f t="shared" si="117"/>
        <v>0</v>
      </c>
    </row>
    <row r="534" spans="1:11" s="1" customFormat="1" hidden="1" x14ac:dyDescent="0.2">
      <c r="A534" s="57"/>
      <c r="B534" s="66"/>
      <c r="C534" s="6"/>
      <c r="D534" s="6"/>
      <c r="E534" s="6"/>
      <c r="F534" s="6"/>
      <c r="G534" s="6"/>
      <c r="H534" s="7"/>
      <c r="I534" s="2">
        <f t="shared" si="117"/>
        <v>0</v>
      </c>
    </row>
    <row r="535" spans="1:11" s="1" customFormat="1" hidden="1" x14ac:dyDescent="0.2">
      <c r="A535" s="11" t="s">
        <v>134</v>
      </c>
      <c r="B535" s="43" t="s">
        <v>133</v>
      </c>
      <c r="C535" s="9">
        <v>0</v>
      </c>
      <c r="D535" s="9"/>
      <c r="E535" s="9">
        <f>C535+D535</f>
        <v>0</v>
      </c>
      <c r="F535" s="9"/>
      <c r="G535" s="9"/>
      <c r="H535" s="10"/>
      <c r="I535" s="2">
        <f t="shared" si="117"/>
        <v>0</v>
      </c>
    </row>
    <row r="536" spans="1:11" s="1" customFormat="1" hidden="1" x14ac:dyDescent="0.2">
      <c r="A536" s="57"/>
      <c r="B536" s="66"/>
      <c r="C536" s="6"/>
      <c r="D536" s="6"/>
      <c r="E536" s="6"/>
      <c r="F536" s="6"/>
      <c r="G536" s="6"/>
      <c r="H536" s="7"/>
      <c r="I536" s="2">
        <f t="shared" si="117"/>
        <v>0</v>
      </c>
    </row>
    <row r="537" spans="1:11" s="1" customFormat="1" hidden="1" x14ac:dyDescent="0.2">
      <c r="A537" s="11" t="s">
        <v>54</v>
      </c>
      <c r="B537" s="43"/>
      <c r="C537" s="9">
        <v>0</v>
      </c>
      <c r="D537" s="9">
        <f>D490-D508</f>
        <v>0</v>
      </c>
      <c r="E537" s="9">
        <f>E490-E508</f>
        <v>0</v>
      </c>
      <c r="F537" s="9">
        <f>F490-F508</f>
        <v>0</v>
      </c>
      <c r="G537" s="9">
        <f>G490-G508</f>
        <v>0</v>
      </c>
      <c r="H537" s="10">
        <f>H490-H508</f>
        <v>0</v>
      </c>
      <c r="I537" s="2">
        <f t="shared" si="117"/>
        <v>0</v>
      </c>
    </row>
    <row r="538" spans="1:11" s="107" customFormat="1" ht="25.5" hidden="1" x14ac:dyDescent="0.2">
      <c r="A538" s="117" t="s">
        <v>66</v>
      </c>
      <c r="B538" s="118"/>
      <c r="C538" s="119">
        <f t="shared" ref="C538:H538" si="118">C539</f>
        <v>0</v>
      </c>
      <c r="D538" s="119">
        <f t="shared" si="118"/>
        <v>0</v>
      </c>
      <c r="E538" s="119">
        <f t="shared" si="118"/>
        <v>0</v>
      </c>
      <c r="F538" s="119">
        <f t="shared" si="118"/>
        <v>0</v>
      </c>
      <c r="G538" s="119">
        <f t="shared" si="118"/>
        <v>0</v>
      </c>
      <c r="H538" s="120">
        <f t="shared" si="118"/>
        <v>0</v>
      </c>
      <c r="I538" s="102">
        <f t="shared" si="117"/>
        <v>0</v>
      </c>
    </row>
    <row r="539" spans="1:11" hidden="1" x14ac:dyDescent="0.2">
      <c r="A539" s="113" t="s">
        <v>59</v>
      </c>
      <c r="B539" s="114"/>
      <c r="C539" s="115">
        <f t="shared" ref="C539:H539" si="119">SUM(C540,C541,C542,C543)</f>
        <v>0</v>
      </c>
      <c r="D539" s="115">
        <f t="shared" si="119"/>
        <v>0</v>
      </c>
      <c r="E539" s="115">
        <f t="shared" si="119"/>
        <v>0</v>
      </c>
      <c r="F539" s="115">
        <f t="shared" si="119"/>
        <v>0</v>
      </c>
      <c r="G539" s="115">
        <f t="shared" si="119"/>
        <v>0</v>
      </c>
      <c r="H539" s="116">
        <f t="shared" si="119"/>
        <v>0</v>
      </c>
      <c r="I539" s="84">
        <f t="shared" si="117"/>
        <v>0</v>
      </c>
    </row>
    <row r="540" spans="1:11" hidden="1" x14ac:dyDescent="0.2">
      <c r="A540" s="5" t="s">
        <v>6</v>
      </c>
      <c r="B540" s="28"/>
      <c r="C540" s="69"/>
      <c r="D540" s="69"/>
      <c r="E540" s="69">
        <f>C540+D540</f>
        <v>0</v>
      </c>
      <c r="F540" s="69"/>
      <c r="G540" s="69"/>
      <c r="H540" s="108"/>
      <c r="I540" s="84">
        <f t="shared" si="117"/>
        <v>0</v>
      </c>
    </row>
    <row r="541" spans="1:11" s="1" customFormat="1" hidden="1" x14ac:dyDescent="0.2">
      <c r="A541" s="5" t="s">
        <v>7</v>
      </c>
      <c r="B541" s="65"/>
      <c r="C541" s="6">
        <v>0</v>
      </c>
      <c r="D541" s="6"/>
      <c r="E541" s="6">
        <f>C541+D541</f>
        <v>0</v>
      </c>
      <c r="F541" s="6"/>
      <c r="G541" s="6"/>
      <c r="H541" s="7"/>
      <c r="I541" s="2">
        <f t="shared" si="117"/>
        <v>0</v>
      </c>
      <c r="J541" s="1">
        <v>0.98</v>
      </c>
    </row>
    <row r="542" spans="1:11" ht="38.25" hidden="1" x14ac:dyDescent="0.2">
      <c r="A542" s="5" t="s">
        <v>8</v>
      </c>
      <c r="B542" s="28">
        <v>420269</v>
      </c>
      <c r="C542" s="69"/>
      <c r="D542" s="69"/>
      <c r="E542" s="69">
        <f>C542+D542</f>
        <v>0</v>
      </c>
      <c r="F542" s="69"/>
      <c r="G542" s="69"/>
      <c r="H542" s="108"/>
      <c r="I542" s="84">
        <f t="shared" si="117"/>
        <v>0</v>
      </c>
      <c r="J542" s="82">
        <v>0.13</v>
      </c>
      <c r="K542" s="82">
        <f>J542/J541</f>
        <v>0.1326530612244898</v>
      </c>
    </row>
    <row r="543" spans="1:11" ht="25.5" hidden="1" x14ac:dyDescent="0.2">
      <c r="A543" s="8" t="s">
        <v>9</v>
      </c>
      <c r="B543" s="29" t="s">
        <v>10</v>
      </c>
      <c r="C543" s="9">
        <f t="shared" ref="C543:H543" si="120">SUM(C544,C548,C552)</f>
        <v>0</v>
      </c>
      <c r="D543" s="9">
        <f t="shared" si="120"/>
        <v>0</v>
      </c>
      <c r="E543" s="9">
        <f t="shared" si="120"/>
        <v>0</v>
      </c>
      <c r="F543" s="9">
        <f t="shared" si="120"/>
        <v>0</v>
      </c>
      <c r="G543" s="9">
        <f t="shared" si="120"/>
        <v>0</v>
      </c>
      <c r="H543" s="10">
        <f t="shared" si="120"/>
        <v>0</v>
      </c>
      <c r="I543" s="84">
        <f t="shared" si="117"/>
        <v>0</v>
      </c>
    </row>
    <row r="544" spans="1:11" s="1" customFormat="1" hidden="1" x14ac:dyDescent="0.2">
      <c r="A544" s="11" t="s">
        <v>11</v>
      </c>
      <c r="B544" s="30" t="s">
        <v>12</v>
      </c>
      <c r="C544" s="9">
        <v>0</v>
      </c>
      <c r="D544" s="9">
        <f>SUM(D545:D547)</f>
        <v>0</v>
      </c>
      <c r="E544" s="9">
        <f>SUM(E545:E547)</f>
        <v>0</v>
      </c>
      <c r="F544" s="9">
        <f>SUM(F545:F547)</f>
        <v>0</v>
      </c>
      <c r="G544" s="9">
        <f>SUM(G545:G547)</f>
        <v>0</v>
      </c>
      <c r="H544" s="10">
        <f>SUM(H545:H547)</f>
        <v>0</v>
      </c>
      <c r="I544" s="2">
        <f t="shared" si="117"/>
        <v>0</v>
      </c>
    </row>
    <row r="545" spans="1:11" s="1" customFormat="1" hidden="1" x14ac:dyDescent="0.2">
      <c r="A545" s="12" t="s">
        <v>13</v>
      </c>
      <c r="B545" s="31" t="s">
        <v>14</v>
      </c>
      <c r="C545" s="6">
        <v>0</v>
      </c>
      <c r="D545" s="6"/>
      <c r="E545" s="6">
        <f>C545+D545</f>
        <v>0</v>
      </c>
      <c r="F545" s="6"/>
      <c r="G545" s="6"/>
      <c r="H545" s="7"/>
      <c r="I545" s="2">
        <f t="shared" si="117"/>
        <v>0</v>
      </c>
    </row>
    <row r="546" spans="1:11" s="1" customFormat="1" hidden="1" x14ac:dyDescent="0.2">
      <c r="A546" s="12" t="s">
        <v>15</v>
      </c>
      <c r="B546" s="32" t="s">
        <v>16</v>
      </c>
      <c r="C546" s="6">
        <v>0</v>
      </c>
      <c r="D546" s="6"/>
      <c r="E546" s="6">
        <f>C546+D546</f>
        <v>0</v>
      </c>
      <c r="F546" s="6"/>
      <c r="G546" s="6"/>
      <c r="H546" s="7"/>
      <c r="I546" s="2">
        <f t="shared" si="117"/>
        <v>0</v>
      </c>
    </row>
    <row r="547" spans="1:11" s="1" customFormat="1" hidden="1" x14ac:dyDescent="0.2">
      <c r="A547" s="12" t="s">
        <v>17</v>
      </c>
      <c r="B547" s="32" t="s">
        <v>18</v>
      </c>
      <c r="C547" s="6">
        <v>0</v>
      </c>
      <c r="D547" s="6"/>
      <c r="E547" s="6">
        <f>C547+D547</f>
        <v>0</v>
      </c>
      <c r="F547" s="6"/>
      <c r="G547" s="6"/>
      <c r="H547" s="7"/>
      <c r="I547" s="2">
        <f t="shared" si="117"/>
        <v>0</v>
      </c>
    </row>
    <row r="548" spans="1:11" hidden="1" x14ac:dyDescent="0.2">
      <c r="A548" s="11" t="s">
        <v>19</v>
      </c>
      <c r="B548" s="33" t="s">
        <v>20</v>
      </c>
      <c r="C548" s="9">
        <f t="shared" ref="C548:H548" si="121">SUM(C549:C551)</f>
        <v>0</v>
      </c>
      <c r="D548" s="9">
        <f t="shared" si="121"/>
        <v>0</v>
      </c>
      <c r="E548" s="9">
        <f t="shared" si="121"/>
        <v>0</v>
      </c>
      <c r="F548" s="9">
        <f t="shared" si="121"/>
        <v>0</v>
      </c>
      <c r="G548" s="9">
        <f t="shared" si="121"/>
        <v>0</v>
      </c>
      <c r="H548" s="10">
        <f t="shared" si="121"/>
        <v>0</v>
      </c>
      <c r="I548" s="84">
        <f t="shared" si="117"/>
        <v>0</v>
      </c>
    </row>
    <row r="549" spans="1:11" hidden="1" x14ac:dyDescent="0.2">
      <c r="A549" s="12" t="s">
        <v>13</v>
      </c>
      <c r="B549" s="32" t="s">
        <v>21</v>
      </c>
      <c r="C549" s="69"/>
      <c r="D549" s="69"/>
      <c r="E549" s="69">
        <f>C549+D549</f>
        <v>0</v>
      </c>
      <c r="F549" s="69"/>
      <c r="G549" s="69"/>
      <c r="H549" s="108"/>
      <c r="I549" s="84">
        <f t="shared" si="117"/>
        <v>0</v>
      </c>
      <c r="J549" s="82">
        <v>0.85</v>
      </c>
      <c r="K549" s="82">
        <f>J549/J541</f>
        <v>0.86734693877551017</v>
      </c>
    </row>
    <row r="550" spans="1:11" hidden="1" x14ac:dyDescent="0.2">
      <c r="A550" s="12" t="s">
        <v>15</v>
      </c>
      <c r="B550" s="32" t="s">
        <v>22</v>
      </c>
      <c r="C550" s="69"/>
      <c r="D550" s="69"/>
      <c r="E550" s="69">
        <f>C550+D550</f>
        <v>0</v>
      </c>
      <c r="F550" s="69"/>
      <c r="G550" s="69"/>
      <c r="H550" s="108"/>
      <c r="I550" s="84">
        <f t="shared" si="117"/>
        <v>0</v>
      </c>
    </row>
    <row r="551" spans="1:11" s="1" customFormat="1" hidden="1" x14ac:dyDescent="0.2">
      <c r="A551" s="12" t="s">
        <v>17</v>
      </c>
      <c r="B551" s="32" t="s">
        <v>23</v>
      </c>
      <c r="C551" s="6">
        <v>0</v>
      </c>
      <c r="D551" s="6"/>
      <c r="E551" s="6">
        <f>C551+D551</f>
        <v>0</v>
      </c>
      <c r="F551" s="6"/>
      <c r="G551" s="6"/>
      <c r="H551" s="7"/>
      <c r="I551" s="2">
        <f t="shared" si="117"/>
        <v>0</v>
      </c>
    </row>
    <row r="552" spans="1:11" s="1" customFormat="1" hidden="1" x14ac:dyDescent="0.2">
      <c r="A552" s="11" t="s">
        <v>24</v>
      </c>
      <c r="B552" s="33" t="s">
        <v>25</v>
      </c>
      <c r="C552" s="9">
        <v>0</v>
      </c>
      <c r="D552" s="9">
        <v>0</v>
      </c>
      <c r="E552" s="9">
        <v>0</v>
      </c>
      <c r="F552" s="9">
        <v>0</v>
      </c>
      <c r="G552" s="9">
        <v>0</v>
      </c>
      <c r="H552" s="10">
        <v>0</v>
      </c>
      <c r="I552" s="2">
        <f t="shared" si="117"/>
        <v>0</v>
      </c>
    </row>
    <row r="553" spans="1:11" s="1" customFormat="1" hidden="1" x14ac:dyDescent="0.2">
      <c r="A553" s="12" t="s">
        <v>13</v>
      </c>
      <c r="B553" s="32" t="s">
        <v>26</v>
      </c>
      <c r="C553" s="6">
        <v>0</v>
      </c>
      <c r="D553" s="6"/>
      <c r="E553" s="6">
        <f>C553+D553</f>
        <v>0</v>
      </c>
      <c r="F553" s="6"/>
      <c r="G553" s="6"/>
      <c r="H553" s="7"/>
      <c r="I553" s="2">
        <f t="shared" si="117"/>
        <v>0</v>
      </c>
    </row>
    <row r="554" spans="1:11" s="1" customFormat="1" hidden="1" x14ac:dyDescent="0.2">
      <c r="A554" s="12" t="s">
        <v>15</v>
      </c>
      <c r="B554" s="32" t="s">
        <v>27</v>
      </c>
      <c r="C554" s="6">
        <v>0</v>
      </c>
      <c r="D554" s="6"/>
      <c r="E554" s="6">
        <f>C554+D554</f>
        <v>0</v>
      </c>
      <c r="F554" s="6"/>
      <c r="G554" s="6"/>
      <c r="H554" s="7"/>
      <c r="I554" s="2">
        <f t="shared" si="117"/>
        <v>0</v>
      </c>
    </row>
    <row r="555" spans="1:11" s="1" customFormat="1" hidden="1" x14ac:dyDescent="0.2">
      <c r="A555" s="12" t="s">
        <v>17</v>
      </c>
      <c r="B555" s="32" t="s">
        <v>28</v>
      </c>
      <c r="C555" s="6">
        <v>0</v>
      </c>
      <c r="D555" s="6"/>
      <c r="E555" s="6">
        <f>C555+D555</f>
        <v>0</v>
      </c>
      <c r="F555" s="6"/>
      <c r="G555" s="6"/>
      <c r="H555" s="7"/>
      <c r="I555" s="2">
        <f t="shared" si="117"/>
        <v>0</v>
      </c>
    </row>
    <row r="556" spans="1:11" hidden="1" x14ac:dyDescent="0.2">
      <c r="A556" s="113" t="s">
        <v>76</v>
      </c>
      <c r="B556" s="114"/>
      <c r="C556" s="115">
        <f t="shared" ref="C556:H556" si="122">SUM(C557,C560,C583)</f>
        <v>0</v>
      </c>
      <c r="D556" s="115">
        <f t="shared" si="122"/>
        <v>0</v>
      </c>
      <c r="E556" s="115">
        <f t="shared" si="122"/>
        <v>0</v>
      </c>
      <c r="F556" s="115">
        <f t="shared" si="122"/>
        <v>0</v>
      </c>
      <c r="G556" s="115">
        <f t="shared" si="122"/>
        <v>0</v>
      </c>
      <c r="H556" s="116">
        <f t="shared" si="122"/>
        <v>0</v>
      </c>
      <c r="I556" s="84">
        <f t="shared" si="117"/>
        <v>0</v>
      </c>
    </row>
    <row r="557" spans="1:11" s="1" customFormat="1" hidden="1" x14ac:dyDescent="0.2">
      <c r="A557" s="16" t="s">
        <v>30</v>
      </c>
      <c r="B557" s="35">
        <v>20</v>
      </c>
      <c r="C557" s="9">
        <v>0</v>
      </c>
      <c r="D557" s="9">
        <f>SUM(D558)</f>
        <v>0</v>
      </c>
      <c r="E557" s="9">
        <f>SUM(E558)</f>
        <v>0</v>
      </c>
      <c r="F557" s="9">
        <f>SUM(F558)</f>
        <v>0</v>
      </c>
      <c r="G557" s="9">
        <f>SUM(G558)</f>
        <v>0</v>
      </c>
      <c r="H557" s="10">
        <f>SUM(H558)</f>
        <v>0</v>
      </c>
      <c r="I557" s="2">
        <f t="shared" si="117"/>
        <v>0</v>
      </c>
    </row>
    <row r="558" spans="1:11" s="1" customFormat="1" hidden="1" x14ac:dyDescent="0.2">
      <c r="A558" s="12" t="s">
        <v>31</v>
      </c>
      <c r="B558" s="36" t="s">
        <v>32</v>
      </c>
      <c r="C558" s="6">
        <v>0</v>
      </c>
      <c r="D558" s="6"/>
      <c r="E558" s="6">
        <f>C558+D558</f>
        <v>0</v>
      </c>
      <c r="F558" s="6"/>
      <c r="G558" s="6"/>
      <c r="H558" s="7"/>
      <c r="I558" s="2">
        <f t="shared" si="117"/>
        <v>0</v>
      </c>
    </row>
    <row r="559" spans="1:11" s="1" customFormat="1" hidden="1" x14ac:dyDescent="0.2">
      <c r="A559" s="12"/>
      <c r="B559" s="31"/>
      <c r="C559" s="6"/>
      <c r="D559" s="6"/>
      <c r="E559" s="6"/>
      <c r="F559" s="6"/>
      <c r="G559" s="6"/>
      <c r="H559" s="7"/>
      <c r="I559" s="2">
        <f t="shared" si="117"/>
        <v>0</v>
      </c>
    </row>
    <row r="560" spans="1:11" ht="25.5" hidden="1" x14ac:dyDescent="0.2">
      <c r="A560" s="16" t="s">
        <v>33</v>
      </c>
      <c r="B560" s="37">
        <v>58</v>
      </c>
      <c r="C560" s="9">
        <f t="shared" ref="C560:H560" si="123">SUM(C561,C568,C575)</f>
        <v>0</v>
      </c>
      <c r="D560" s="9">
        <f t="shared" si="123"/>
        <v>0</v>
      </c>
      <c r="E560" s="9">
        <f t="shared" si="123"/>
        <v>0</v>
      </c>
      <c r="F560" s="9">
        <f t="shared" si="123"/>
        <v>0</v>
      </c>
      <c r="G560" s="9">
        <f t="shared" si="123"/>
        <v>0</v>
      </c>
      <c r="H560" s="10">
        <f t="shared" si="123"/>
        <v>0</v>
      </c>
      <c r="I560" s="84">
        <f t="shared" si="117"/>
        <v>0</v>
      </c>
    </row>
    <row r="561" spans="1:11" s="1" customFormat="1" hidden="1" x14ac:dyDescent="0.2">
      <c r="A561" s="16" t="s">
        <v>34</v>
      </c>
      <c r="B561" s="38" t="s">
        <v>35</v>
      </c>
      <c r="C561" s="9">
        <v>0</v>
      </c>
      <c r="D561" s="9">
        <f>SUM(D565,D566,D567)</f>
        <v>0</v>
      </c>
      <c r="E561" s="9">
        <f>SUM(E565,E566,E567)</f>
        <v>0</v>
      </c>
      <c r="F561" s="9">
        <f>SUM(F565,F566,F567)</f>
        <v>0</v>
      </c>
      <c r="G561" s="9">
        <f>SUM(G565,G566,G567)</f>
        <v>0</v>
      </c>
      <c r="H561" s="10">
        <f>SUM(H565,H566,H567)</f>
        <v>0</v>
      </c>
      <c r="I561" s="2">
        <f t="shared" si="117"/>
        <v>0</v>
      </c>
    </row>
    <row r="562" spans="1:11" s="1" customFormat="1" hidden="1" x14ac:dyDescent="0.2">
      <c r="A562" s="17" t="s">
        <v>1</v>
      </c>
      <c r="B562" s="39"/>
      <c r="C562" s="9"/>
      <c r="D562" s="9"/>
      <c r="E562" s="9"/>
      <c r="F562" s="9"/>
      <c r="G562" s="9"/>
      <c r="H562" s="10"/>
      <c r="I562" s="2">
        <f t="shared" si="117"/>
        <v>0</v>
      </c>
    </row>
    <row r="563" spans="1:11" s="1" customFormat="1" hidden="1" x14ac:dyDescent="0.2">
      <c r="A563" s="17" t="s">
        <v>36</v>
      </c>
      <c r="B563" s="39"/>
      <c r="C563" s="9">
        <v>0</v>
      </c>
      <c r="D563" s="9">
        <f>D565+D566+D567-D564</f>
        <v>0</v>
      </c>
      <c r="E563" s="9">
        <f>E565+E566+E567-E564</f>
        <v>0</v>
      </c>
      <c r="F563" s="9">
        <f>F565+F566+F567-F564</f>
        <v>0</v>
      </c>
      <c r="G563" s="9">
        <f>G565+G566+G567-G564</f>
        <v>0</v>
      </c>
      <c r="H563" s="10">
        <f>H565+H566+H567-H564</f>
        <v>0</v>
      </c>
      <c r="I563" s="2">
        <f t="shared" si="117"/>
        <v>0</v>
      </c>
    </row>
    <row r="564" spans="1:11" s="1" customFormat="1" hidden="1" x14ac:dyDescent="0.2">
      <c r="A564" s="17" t="s">
        <v>37</v>
      </c>
      <c r="B564" s="39"/>
      <c r="C564" s="9">
        <v>0</v>
      </c>
      <c r="D564" s="9"/>
      <c r="E564" s="9">
        <f>C564+D564</f>
        <v>0</v>
      </c>
      <c r="F564" s="9"/>
      <c r="G564" s="9"/>
      <c r="H564" s="10"/>
      <c r="I564" s="2">
        <f t="shared" si="117"/>
        <v>0</v>
      </c>
    </row>
    <row r="565" spans="1:11" s="1" customFormat="1" hidden="1" x14ac:dyDescent="0.2">
      <c r="A565" s="5" t="s">
        <v>38</v>
      </c>
      <c r="B565" s="40" t="s">
        <v>39</v>
      </c>
      <c r="C565" s="6">
        <v>0</v>
      </c>
      <c r="D565" s="6"/>
      <c r="E565" s="6">
        <f>C565+D565</f>
        <v>0</v>
      </c>
      <c r="F565" s="6"/>
      <c r="G565" s="6"/>
      <c r="H565" s="7"/>
      <c r="I565" s="2">
        <f t="shared" si="117"/>
        <v>0</v>
      </c>
      <c r="K565" s="1">
        <v>0.15</v>
      </c>
    </row>
    <row r="566" spans="1:11" s="1" customFormat="1" hidden="1" x14ac:dyDescent="0.2">
      <c r="A566" s="5" t="s">
        <v>40</v>
      </c>
      <c r="B566" s="40" t="s">
        <v>41</v>
      </c>
      <c r="C566" s="6">
        <v>0</v>
      </c>
      <c r="D566" s="6"/>
      <c r="E566" s="6">
        <f>C566+D566</f>
        <v>0</v>
      </c>
      <c r="F566" s="6"/>
      <c r="G566" s="6"/>
      <c r="H566" s="7"/>
      <c r="I566" s="2">
        <f t="shared" si="117"/>
        <v>0</v>
      </c>
      <c r="K566" s="1">
        <v>0.85</v>
      </c>
    </row>
    <row r="567" spans="1:11" s="1" customFormat="1" hidden="1" x14ac:dyDescent="0.2">
      <c r="A567" s="5" t="s">
        <v>42</v>
      </c>
      <c r="B567" s="41" t="s">
        <v>43</v>
      </c>
      <c r="C567" s="6">
        <v>0</v>
      </c>
      <c r="D567" s="6"/>
      <c r="E567" s="6">
        <f>C567+D567</f>
        <v>0</v>
      </c>
      <c r="F567" s="6"/>
      <c r="G567" s="6"/>
      <c r="H567" s="7"/>
      <c r="I567" s="2">
        <f t="shared" si="117"/>
        <v>0</v>
      </c>
    </row>
    <row r="568" spans="1:11" hidden="1" x14ac:dyDescent="0.2">
      <c r="A568" s="16" t="s">
        <v>44</v>
      </c>
      <c r="B568" s="42" t="s">
        <v>45</v>
      </c>
      <c r="C568" s="9">
        <f t="shared" ref="C568:H568" si="124">SUM(C572,C573,C574)</f>
        <v>0</v>
      </c>
      <c r="D568" s="9">
        <f t="shared" si="124"/>
        <v>0</v>
      </c>
      <c r="E568" s="9">
        <f t="shared" si="124"/>
        <v>0</v>
      </c>
      <c r="F568" s="9">
        <f t="shared" si="124"/>
        <v>0</v>
      </c>
      <c r="G568" s="9">
        <f t="shared" si="124"/>
        <v>0</v>
      </c>
      <c r="H568" s="10">
        <f t="shared" si="124"/>
        <v>0</v>
      </c>
      <c r="I568" s="84">
        <f t="shared" si="117"/>
        <v>0</v>
      </c>
    </row>
    <row r="569" spans="1:11" s="1" customFormat="1" hidden="1" x14ac:dyDescent="0.2">
      <c r="A569" s="56" t="s">
        <v>1</v>
      </c>
      <c r="B569" s="42"/>
      <c r="C569" s="9"/>
      <c r="D569" s="9"/>
      <c r="E569" s="9"/>
      <c r="F569" s="9"/>
      <c r="G569" s="9"/>
      <c r="H569" s="10"/>
      <c r="I569" s="2">
        <f t="shared" si="117"/>
        <v>0</v>
      </c>
    </row>
    <row r="570" spans="1:11" hidden="1" x14ac:dyDescent="0.2">
      <c r="A570" s="17" t="s">
        <v>36</v>
      </c>
      <c r="B570" s="39"/>
      <c r="C570" s="9">
        <f t="shared" ref="C570:H570" si="125">C572+C573+C574-C571</f>
        <v>0</v>
      </c>
      <c r="D570" s="9">
        <f t="shared" si="125"/>
        <v>0</v>
      </c>
      <c r="E570" s="9">
        <f t="shared" si="125"/>
        <v>0</v>
      </c>
      <c r="F570" s="9">
        <f t="shared" si="125"/>
        <v>0</v>
      </c>
      <c r="G570" s="9">
        <f t="shared" si="125"/>
        <v>0</v>
      </c>
      <c r="H570" s="10">
        <f t="shared" si="125"/>
        <v>0</v>
      </c>
      <c r="I570" s="84">
        <f t="shared" si="117"/>
        <v>0</v>
      </c>
    </row>
    <row r="571" spans="1:11" s="1" customFormat="1" hidden="1" x14ac:dyDescent="0.2">
      <c r="A571" s="17" t="s">
        <v>37</v>
      </c>
      <c r="B571" s="39"/>
      <c r="C571" s="9">
        <v>0</v>
      </c>
      <c r="D571" s="9"/>
      <c r="E571" s="9">
        <f>C571+D571</f>
        <v>0</v>
      </c>
      <c r="F571" s="9"/>
      <c r="G571" s="9"/>
      <c r="H571" s="10"/>
      <c r="I571" s="2">
        <f t="shared" si="117"/>
        <v>0</v>
      </c>
    </row>
    <row r="572" spans="1:11" hidden="1" x14ac:dyDescent="0.2">
      <c r="A572" s="5" t="s">
        <v>38</v>
      </c>
      <c r="B572" s="41" t="s">
        <v>46</v>
      </c>
      <c r="C572" s="69"/>
      <c r="D572" s="69"/>
      <c r="E572" s="69">
        <f>C572+D572</f>
        <v>0</v>
      </c>
      <c r="F572" s="69"/>
      <c r="G572" s="69"/>
      <c r="H572" s="108"/>
      <c r="I572" s="84">
        <f t="shared" si="117"/>
        <v>0</v>
      </c>
      <c r="K572" s="82">
        <v>0.15</v>
      </c>
    </row>
    <row r="573" spans="1:11" hidden="1" x14ac:dyDescent="0.2">
      <c r="A573" s="5" t="s">
        <v>40</v>
      </c>
      <c r="B573" s="41" t="s">
        <v>47</v>
      </c>
      <c r="C573" s="69"/>
      <c r="D573" s="69"/>
      <c r="E573" s="69">
        <f>C573+D573</f>
        <v>0</v>
      </c>
      <c r="F573" s="69"/>
      <c r="G573" s="69"/>
      <c r="H573" s="108"/>
      <c r="I573" s="84">
        <f t="shared" si="117"/>
        <v>0</v>
      </c>
      <c r="K573" s="82">
        <v>0.85</v>
      </c>
    </row>
    <row r="574" spans="1:11" s="1" customFormat="1" hidden="1" x14ac:dyDescent="0.2">
      <c r="A574" s="5" t="s">
        <v>42</v>
      </c>
      <c r="B574" s="41" t="s">
        <v>48</v>
      </c>
      <c r="C574" s="6">
        <v>0</v>
      </c>
      <c r="D574" s="6"/>
      <c r="E574" s="6">
        <f>C574+D574</f>
        <v>0</v>
      </c>
      <c r="F574" s="6"/>
      <c r="G574" s="6"/>
      <c r="H574" s="7"/>
      <c r="I574" s="2">
        <f t="shared" si="117"/>
        <v>0</v>
      </c>
    </row>
    <row r="575" spans="1:11" s="1" customFormat="1" hidden="1" x14ac:dyDescent="0.2">
      <c r="A575" s="16" t="s">
        <v>49</v>
      </c>
      <c r="B575" s="43" t="s">
        <v>50</v>
      </c>
      <c r="C575" s="9">
        <v>0</v>
      </c>
      <c r="D575" s="9">
        <f>SUM(D579,D580,D581)</f>
        <v>0</v>
      </c>
      <c r="E575" s="9">
        <f>SUM(E579,E580,E581)</f>
        <v>0</v>
      </c>
      <c r="F575" s="9">
        <f>SUM(F579,F580,F581)</f>
        <v>0</v>
      </c>
      <c r="G575" s="9">
        <f>SUM(G579,G580,G581)</f>
        <v>0</v>
      </c>
      <c r="H575" s="10">
        <f>SUM(H579,H580,H581)</f>
        <v>0</v>
      </c>
      <c r="I575" s="2">
        <f t="shared" si="117"/>
        <v>0</v>
      </c>
    </row>
    <row r="576" spans="1:11" s="1" customFormat="1" hidden="1" x14ac:dyDescent="0.2">
      <c r="A576" s="56" t="s">
        <v>1</v>
      </c>
      <c r="B576" s="43"/>
      <c r="C576" s="9"/>
      <c r="D576" s="9"/>
      <c r="E576" s="9"/>
      <c r="F576" s="9"/>
      <c r="G576" s="9"/>
      <c r="H576" s="10"/>
      <c r="I576" s="2">
        <f t="shared" si="117"/>
        <v>0</v>
      </c>
    </row>
    <row r="577" spans="1:11" s="1" customFormat="1" hidden="1" x14ac:dyDescent="0.2">
      <c r="A577" s="17" t="s">
        <v>36</v>
      </c>
      <c r="B577" s="39"/>
      <c r="C577" s="9">
        <v>0</v>
      </c>
      <c r="D577" s="9">
        <f>D579+D580+D581-D578</f>
        <v>0</v>
      </c>
      <c r="E577" s="9">
        <f>E579+E580+E581-E578</f>
        <v>0</v>
      </c>
      <c r="F577" s="9">
        <f>F579+F580+F581-F578</f>
        <v>0</v>
      </c>
      <c r="G577" s="9">
        <f>G579+G580+G581-G578</f>
        <v>0</v>
      </c>
      <c r="H577" s="10">
        <f>H579+H580+H581-H578</f>
        <v>0</v>
      </c>
      <c r="I577" s="2">
        <f t="shared" si="117"/>
        <v>0</v>
      </c>
    </row>
    <row r="578" spans="1:11" s="1" customFormat="1" hidden="1" x14ac:dyDescent="0.2">
      <c r="A578" s="17" t="s">
        <v>37</v>
      </c>
      <c r="B578" s="39"/>
      <c r="C578" s="9">
        <v>0</v>
      </c>
      <c r="D578" s="9"/>
      <c r="E578" s="9">
        <f>C578+D578</f>
        <v>0</v>
      </c>
      <c r="F578" s="9"/>
      <c r="G578" s="9"/>
      <c r="H578" s="10"/>
      <c r="I578" s="2">
        <f t="shared" si="117"/>
        <v>0</v>
      </c>
    </row>
    <row r="579" spans="1:11" s="1" customFormat="1" hidden="1" x14ac:dyDescent="0.2">
      <c r="A579" s="5" t="s">
        <v>38</v>
      </c>
      <c r="B579" s="41" t="s">
        <v>51</v>
      </c>
      <c r="C579" s="6">
        <v>0</v>
      </c>
      <c r="D579" s="6"/>
      <c r="E579" s="6">
        <f>C579+D579</f>
        <v>0</v>
      </c>
      <c r="F579" s="6"/>
      <c r="G579" s="6"/>
      <c r="H579" s="7"/>
      <c r="I579" s="2">
        <f t="shared" si="117"/>
        <v>0</v>
      </c>
      <c r="K579" s="1">
        <v>0.15</v>
      </c>
    </row>
    <row r="580" spans="1:11" s="1" customFormat="1" hidden="1" x14ac:dyDescent="0.2">
      <c r="A580" s="5" t="s">
        <v>40</v>
      </c>
      <c r="B580" s="41" t="s">
        <v>52</v>
      </c>
      <c r="C580" s="6">
        <v>0</v>
      </c>
      <c r="D580" s="6"/>
      <c r="E580" s="6">
        <f>C580+D580</f>
        <v>0</v>
      </c>
      <c r="F580" s="6"/>
      <c r="G580" s="6"/>
      <c r="H580" s="7"/>
      <c r="I580" s="2">
        <f t="shared" si="117"/>
        <v>0</v>
      </c>
      <c r="K580" s="1">
        <v>0.85</v>
      </c>
    </row>
    <row r="581" spans="1:11" s="1" customFormat="1" hidden="1" x14ac:dyDescent="0.2">
      <c r="A581" s="5" t="s">
        <v>42</v>
      </c>
      <c r="B581" s="41" t="s">
        <v>53</v>
      </c>
      <c r="C581" s="6">
        <v>0</v>
      </c>
      <c r="D581" s="6"/>
      <c r="E581" s="6">
        <f>C581+D581</f>
        <v>0</v>
      </c>
      <c r="F581" s="6"/>
      <c r="G581" s="6"/>
      <c r="H581" s="7"/>
      <c r="I581" s="2">
        <f t="shared" si="117"/>
        <v>0</v>
      </c>
    </row>
    <row r="582" spans="1:11" s="1" customFormat="1" hidden="1" x14ac:dyDescent="0.2">
      <c r="A582" s="57"/>
      <c r="B582" s="66"/>
      <c r="C582" s="6"/>
      <c r="D582" s="6"/>
      <c r="E582" s="6"/>
      <c r="F582" s="6"/>
      <c r="G582" s="6"/>
      <c r="H582" s="7"/>
      <c r="I582" s="2">
        <f t="shared" si="117"/>
        <v>0</v>
      </c>
    </row>
    <row r="583" spans="1:11" s="1" customFormat="1" hidden="1" x14ac:dyDescent="0.2">
      <c r="A583" s="11" t="s">
        <v>134</v>
      </c>
      <c r="B583" s="43" t="s">
        <v>133</v>
      </c>
      <c r="C583" s="9">
        <v>0</v>
      </c>
      <c r="D583" s="9"/>
      <c r="E583" s="9">
        <f>C583+D583</f>
        <v>0</v>
      </c>
      <c r="F583" s="9"/>
      <c r="G583" s="9"/>
      <c r="H583" s="10"/>
      <c r="I583" s="2">
        <f t="shared" si="117"/>
        <v>0</v>
      </c>
    </row>
    <row r="584" spans="1:11" s="1" customFormat="1" hidden="1" x14ac:dyDescent="0.2">
      <c r="A584" s="57"/>
      <c r="B584" s="66"/>
      <c r="C584" s="6"/>
      <c r="D584" s="6"/>
      <c r="E584" s="6"/>
      <c r="F584" s="6"/>
      <c r="G584" s="6"/>
      <c r="H584" s="7"/>
      <c r="I584" s="2">
        <f t="shared" si="117"/>
        <v>0</v>
      </c>
    </row>
    <row r="585" spans="1:11" s="1" customFormat="1" hidden="1" x14ac:dyDescent="0.2">
      <c r="A585" s="11" t="s">
        <v>54</v>
      </c>
      <c r="B585" s="43"/>
      <c r="C585" s="9">
        <v>0</v>
      </c>
      <c r="D585" s="9">
        <f>D538-D556</f>
        <v>0</v>
      </c>
      <c r="E585" s="9">
        <f>E538-E556</f>
        <v>0</v>
      </c>
      <c r="F585" s="9">
        <f>F538-F556</f>
        <v>0</v>
      </c>
      <c r="G585" s="9">
        <f>G538-G556</f>
        <v>0</v>
      </c>
      <c r="H585" s="10">
        <f>H538-H556</f>
        <v>0</v>
      </c>
      <c r="I585" s="2">
        <f t="shared" si="117"/>
        <v>0</v>
      </c>
    </row>
    <row r="586" spans="1:11" s="1" customFormat="1" hidden="1" x14ac:dyDescent="0.2">
      <c r="A586" s="55"/>
      <c r="B586" s="66"/>
      <c r="C586" s="6"/>
      <c r="D586" s="6"/>
      <c r="E586" s="6"/>
      <c r="F586" s="6"/>
      <c r="G586" s="6"/>
      <c r="H586" s="7"/>
      <c r="I586" s="2">
        <f t="shared" si="117"/>
        <v>0</v>
      </c>
    </row>
    <row r="587" spans="1:11" s="107" customFormat="1" hidden="1" x14ac:dyDescent="0.2">
      <c r="A587" s="117" t="s">
        <v>93</v>
      </c>
      <c r="B587" s="118"/>
      <c r="C587" s="119">
        <f t="shared" ref="C587:H587" si="126">C588</f>
        <v>0</v>
      </c>
      <c r="D587" s="119">
        <f t="shared" si="126"/>
        <v>0</v>
      </c>
      <c r="E587" s="119">
        <f t="shared" si="126"/>
        <v>0</v>
      </c>
      <c r="F587" s="119">
        <f t="shared" si="126"/>
        <v>0</v>
      </c>
      <c r="G587" s="119">
        <f t="shared" si="126"/>
        <v>0</v>
      </c>
      <c r="H587" s="120">
        <f t="shared" si="126"/>
        <v>0</v>
      </c>
      <c r="I587" s="102">
        <f t="shared" si="117"/>
        <v>0</v>
      </c>
    </row>
    <row r="588" spans="1:11" hidden="1" x14ac:dyDescent="0.2">
      <c r="A588" s="113" t="s">
        <v>59</v>
      </c>
      <c r="B588" s="114"/>
      <c r="C588" s="115">
        <f t="shared" ref="C588:H588" si="127">SUM(C589,C590,C591,C592)</f>
        <v>0</v>
      </c>
      <c r="D588" s="115">
        <f t="shared" si="127"/>
        <v>0</v>
      </c>
      <c r="E588" s="115">
        <f t="shared" si="127"/>
        <v>0</v>
      </c>
      <c r="F588" s="115">
        <f t="shared" si="127"/>
        <v>0</v>
      </c>
      <c r="G588" s="115">
        <f t="shared" si="127"/>
        <v>0</v>
      </c>
      <c r="H588" s="116">
        <f t="shared" si="127"/>
        <v>0</v>
      </c>
      <c r="I588" s="84">
        <f t="shared" si="117"/>
        <v>0</v>
      </c>
    </row>
    <row r="589" spans="1:11" hidden="1" x14ac:dyDescent="0.2">
      <c r="A589" s="5" t="s">
        <v>6</v>
      </c>
      <c r="B589" s="28"/>
      <c r="C589" s="69"/>
      <c r="D589" s="69"/>
      <c r="E589" s="69">
        <f>C589+D589</f>
        <v>0</v>
      </c>
      <c r="F589" s="69"/>
      <c r="G589" s="69"/>
      <c r="H589" s="108"/>
      <c r="I589" s="84">
        <f t="shared" si="117"/>
        <v>0</v>
      </c>
    </row>
    <row r="590" spans="1:11" s="1" customFormat="1" hidden="1" x14ac:dyDescent="0.2">
      <c r="A590" s="5" t="s">
        <v>7</v>
      </c>
      <c r="B590" s="65"/>
      <c r="C590" s="6">
        <v>0</v>
      </c>
      <c r="D590" s="6"/>
      <c r="E590" s="6">
        <f>C590+D590</f>
        <v>0</v>
      </c>
      <c r="F590" s="6"/>
      <c r="G590" s="6"/>
      <c r="H590" s="7"/>
      <c r="I590" s="2">
        <f t="shared" ref="I590:I653" si="128">SUM(E590:H590)</f>
        <v>0</v>
      </c>
      <c r="J590" s="1">
        <v>0.98</v>
      </c>
    </row>
    <row r="591" spans="1:11" ht="38.25" hidden="1" x14ac:dyDescent="0.2">
      <c r="A591" s="5" t="s">
        <v>8</v>
      </c>
      <c r="B591" s="28">
        <v>420269</v>
      </c>
      <c r="C591" s="69"/>
      <c r="D591" s="69"/>
      <c r="E591" s="69">
        <f>C591+D591</f>
        <v>0</v>
      </c>
      <c r="F591" s="69"/>
      <c r="G591" s="69"/>
      <c r="H591" s="108"/>
      <c r="I591" s="84">
        <f t="shared" si="128"/>
        <v>0</v>
      </c>
      <c r="J591" s="82">
        <v>0.13</v>
      </c>
      <c r="K591" s="82">
        <f>J591/J590</f>
        <v>0.1326530612244898</v>
      </c>
    </row>
    <row r="592" spans="1:11" ht="25.5" hidden="1" x14ac:dyDescent="0.2">
      <c r="A592" s="8" t="s">
        <v>9</v>
      </c>
      <c r="B592" s="29" t="s">
        <v>10</v>
      </c>
      <c r="C592" s="9">
        <f t="shared" ref="C592:H592" si="129">SUM(C593,C597,C601)</f>
        <v>0</v>
      </c>
      <c r="D592" s="9">
        <f t="shared" si="129"/>
        <v>0</v>
      </c>
      <c r="E592" s="9">
        <f t="shared" si="129"/>
        <v>0</v>
      </c>
      <c r="F592" s="9">
        <f t="shared" si="129"/>
        <v>0</v>
      </c>
      <c r="G592" s="9">
        <f t="shared" si="129"/>
        <v>0</v>
      </c>
      <c r="H592" s="10">
        <f t="shared" si="129"/>
        <v>0</v>
      </c>
      <c r="I592" s="84">
        <f t="shared" si="128"/>
        <v>0</v>
      </c>
    </row>
    <row r="593" spans="1:11" s="1" customFormat="1" hidden="1" x14ac:dyDescent="0.2">
      <c r="A593" s="11" t="s">
        <v>11</v>
      </c>
      <c r="B593" s="30" t="s">
        <v>12</v>
      </c>
      <c r="C593" s="9">
        <v>0</v>
      </c>
      <c r="D593" s="9">
        <f>SUM(D594:D596)</f>
        <v>0</v>
      </c>
      <c r="E593" s="9">
        <f>SUM(E594:E596)</f>
        <v>0</v>
      </c>
      <c r="F593" s="9">
        <f>SUM(F594:F596)</f>
        <v>0</v>
      </c>
      <c r="G593" s="9">
        <f>SUM(G594:G596)</f>
        <v>0</v>
      </c>
      <c r="H593" s="10">
        <f>SUM(H594:H596)</f>
        <v>0</v>
      </c>
      <c r="I593" s="2">
        <f t="shared" si="128"/>
        <v>0</v>
      </c>
    </row>
    <row r="594" spans="1:11" s="1" customFormat="1" hidden="1" x14ac:dyDescent="0.2">
      <c r="A594" s="12" t="s">
        <v>13</v>
      </c>
      <c r="B594" s="31" t="s">
        <v>14</v>
      </c>
      <c r="C594" s="6">
        <v>0</v>
      </c>
      <c r="D594" s="6"/>
      <c r="E594" s="6">
        <f>C594+D594</f>
        <v>0</v>
      </c>
      <c r="F594" s="6"/>
      <c r="G594" s="6"/>
      <c r="H594" s="7"/>
      <c r="I594" s="2">
        <f t="shared" si="128"/>
        <v>0</v>
      </c>
    </row>
    <row r="595" spans="1:11" s="1" customFormat="1" hidden="1" x14ac:dyDescent="0.2">
      <c r="A595" s="12" t="s">
        <v>15</v>
      </c>
      <c r="B595" s="32" t="s">
        <v>16</v>
      </c>
      <c r="C595" s="6">
        <v>0</v>
      </c>
      <c r="D595" s="6"/>
      <c r="E595" s="6">
        <f>C595+D595</f>
        <v>0</v>
      </c>
      <c r="F595" s="6"/>
      <c r="G595" s="6"/>
      <c r="H595" s="7"/>
      <c r="I595" s="2">
        <f t="shared" si="128"/>
        <v>0</v>
      </c>
    </row>
    <row r="596" spans="1:11" s="1" customFormat="1" hidden="1" x14ac:dyDescent="0.2">
      <c r="A596" s="12" t="s">
        <v>17</v>
      </c>
      <c r="B596" s="32" t="s">
        <v>18</v>
      </c>
      <c r="C596" s="6">
        <v>0</v>
      </c>
      <c r="D596" s="6"/>
      <c r="E596" s="6">
        <f>C596+D596</f>
        <v>0</v>
      </c>
      <c r="F596" s="6"/>
      <c r="G596" s="6"/>
      <c r="H596" s="7"/>
      <c r="I596" s="2">
        <f t="shared" si="128"/>
        <v>0</v>
      </c>
    </row>
    <row r="597" spans="1:11" hidden="1" x14ac:dyDescent="0.2">
      <c r="A597" s="11" t="s">
        <v>19</v>
      </c>
      <c r="B597" s="33" t="s">
        <v>20</v>
      </c>
      <c r="C597" s="9">
        <f t="shared" ref="C597:H597" si="130">SUM(C598:C600)</f>
        <v>0</v>
      </c>
      <c r="D597" s="9">
        <f t="shared" si="130"/>
        <v>0</v>
      </c>
      <c r="E597" s="9">
        <f t="shared" si="130"/>
        <v>0</v>
      </c>
      <c r="F597" s="9">
        <f t="shared" si="130"/>
        <v>0</v>
      </c>
      <c r="G597" s="9">
        <f t="shared" si="130"/>
        <v>0</v>
      </c>
      <c r="H597" s="10">
        <f t="shared" si="130"/>
        <v>0</v>
      </c>
      <c r="I597" s="84">
        <f t="shared" si="128"/>
        <v>0</v>
      </c>
    </row>
    <row r="598" spans="1:11" hidden="1" x14ac:dyDescent="0.2">
      <c r="A598" s="12" t="s">
        <v>13</v>
      </c>
      <c r="B598" s="32" t="s">
        <v>21</v>
      </c>
      <c r="C598" s="69"/>
      <c r="D598" s="69"/>
      <c r="E598" s="69">
        <f>C598+D598</f>
        <v>0</v>
      </c>
      <c r="F598" s="69"/>
      <c r="G598" s="69"/>
      <c r="H598" s="108"/>
      <c r="I598" s="84">
        <f t="shared" si="128"/>
        <v>0</v>
      </c>
      <c r="J598" s="82">
        <v>0.85</v>
      </c>
      <c r="K598" s="82">
        <f>J598/J590</f>
        <v>0.86734693877551017</v>
      </c>
    </row>
    <row r="599" spans="1:11" hidden="1" x14ac:dyDescent="0.2">
      <c r="A599" s="12" t="s">
        <v>15</v>
      </c>
      <c r="B599" s="32" t="s">
        <v>22</v>
      </c>
      <c r="C599" s="69"/>
      <c r="D599" s="69"/>
      <c r="E599" s="69">
        <f>C599+D599</f>
        <v>0</v>
      </c>
      <c r="F599" s="69"/>
      <c r="G599" s="69"/>
      <c r="H599" s="108"/>
      <c r="I599" s="84">
        <f t="shared" si="128"/>
        <v>0</v>
      </c>
    </row>
    <row r="600" spans="1:11" s="1" customFormat="1" hidden="1" x14ac:dyDescent="0.2">
      <c r="A600" s="12" t="s">
        <v>17</v>
      </c>
      <c r="B600" s="32" t="s">
        <v>23</v>
      </c>
      <c r="C600" s="6">
        <v>0</v>
      </c>
      <c r="D600" s="6"/>
      <c r="E600" s="6">
        <f>C600+D600</f>
        <v>0</v>
      </c>
      <c r="F600" s="6"/>
      <c r="G600" s="6"/>
      <c r="H600" s="7"/>
      <c r="I600" s="2">
        <f t="shared" si="128"/>
        <v>0</v>
      </c>
    </row>
    <row r="601" spans="1:11" s="1" customFormat="1" hidden="1" x14ac:dyDescent="0.2">
      <c r="A601" s="11" t="s">
        <v>24</v>
      </c>
      <c r="B601" s="33" t="s">
        <v>25</v>
      </c>
      <c r="C601" s="9">
        <v>0</v>
      </c>
      <c r="D601" s="9">
        <v>0</v>
      </c>
      <c r="E601" s="9">
        <v>0</v>
      </c>
      <c r="F601" s="9">
        <v>0</v>
      </c>
      <c r="G601" s="9">
        <v>0</v>
      </c>
      <c r="H601" s="10">
        <v>0</v>
      </c>
      <c r="I601" s="2">
        <f t="shared" si="128"/>
        <v>0</v>
      </c>
    </row>
    <row r="602" spans="1:11" s="1" customFormat="1" hidden="1" x14ac:dyDescent="0.2">
      <c r="A602" s="12" t="s">
        <v>13</v>
      </c>
      <c r="B602" s="32" t="s">
        <v>26</v>
      </c>
      <c r="C602" s="6">
        <v>0</v>
      </c>
      <c r="D602" s="6"/>
      <c r="E602" s="6">
        <f>C602+D602</f>
        <v>0</v>
      </c>
      <c r="F602" s="6"/>
      <c r="G602" s="6"/>
      <c r="H602" s="7"/>
      <c r="I602" s="2">
        <f t="shared" si="128"/>
        <v>0</v>
      </c>
    </row>
    <row r="603" spans="1:11" s="1" customFormat="1" hidden="1" x14ac:dyDescent="0.2">
      <c r="A603" s="12" t="s">
        <v>15</v>
      </c>
      <c r="B603" s="32" t="s">
        <v>27</v>
      </c>
      <c r="C603" s="6">
        <v>0</v>
      </c>
      <c r="D603" s="6"/>
      <c r="E603" s="6">
        <f>C603+D603</f>
        <v>0</v>
      </c>
      <c r="F603" s="6"/>
      <c r="G603" s="6"/>
      <c r="H603" s="7"/>
      <c r="I603" s="2">
        <f t="shared" si="128"/>
        <v>0</v>
      </c>
    </row>
    <row r="604" spans="1:11" s="1" customFormat="1" hidden="1" x14ac:dyDescent="0.2">
      <c r="A604" s="12" t="s">
        <v>17</v>
      </c>
      <c r="B604" s="32" t="s">
        <v>28</v>
      </c>
      <c r="C604" s="6">
        <v>0</v>
      </c>
      <c r="D604" s="6"/>
      <c r="E604" s="6">
        <f>C604+D604</f>
        <v>0</v>
      </c>
      <c r="F604" s="6"/>
      <c r="G604" s="6"/>
      <c r="H604" s="7"/>
      <c r="I604" s="2">
        <f t="shared" si="128"/>
        <v>0</v>
      </c>
    </row>
    <row r="605" spans="1:11" hidden="1" x14ac:dyDescent="0.2">
      <c r="A605" s="113" t="s">
        <v>76</v>
      </c>
      <c r="B605" s="114"/>
      <c r="C605" s="115">
        <f t="shared" ref="C605:H605" si="131">SUM(C606,C609,C632)</f>
        <v>0</v>
      </c>
      <c r="D605" s="115">
        <f t="shared" si="131"/>
        <v>0</v>
      </c>
      <c r="E605" s="115">
        <f t="shared" si="131"/>
        <v>0</v>
      </c>
      <c r="F605" s="115">
        <f t="shared" si="131"/>
        <v>0</v>
      </c>
      <c r="G605" s="115">
        <f t="shared" si="131"/>
        <v>0</v>
      </c>
      <c r="H605" s="116">
        <f t="shared" si="131"/>
        <v>0</v>
      </c>
      <c r="I605" s="84">
        <f t="shared" si="128"/>
        <v>0</v>
      </c>
    </row>
    <row r="606" spans="1:11" s="1" customFormat="1" hidden="1" x14ac:dyDescent="0.2">
      <c r="A606" s="16" t="s">
        <v>30</v>
      </c>
      <c r="B606" s="35">
        <v>20</v>
      </c>
      <c r="C606" s="9">
        <v>0</v>
      </c>
      <c r="D606" s="9">
        <f>SUM(D607)</f>
        <v>0</v>
      </c>
      <c r="E606" s="9">
        <f>SUM(E607)</f>
        <v>0</v>
      </c>
      <c r="F606" s="9">
        <f>SUM(F607)</f>
        <v>0</v>
      </c>
      <c r="G606" s="9">
        <f>SUM(G607)</f>
        <v>0</v>
      </c>
      <c r="H606" s="10">
        <f>SUM(H607)</f>
        <v>0</v>
      </c>
      <c r="I606" s="2">
        <f t="shared" si="128"/>
        <v>0</v>
      </c>
    </row>
    <row r="607" spans="1:11" s="1" customFormat="1" hidden="1" x14ac:dyDescent="0.2">
      <c r="A607" s="12" t="s">
        <v>31</v>
      </c>
      <c r="B607" s="36" t="s">
        <v>32</v>
      </c>
      <c r="C607" s="6">
        <v>0</v>
      </c>
      <c r="D607" s="6"/>
      <c r="E607" s="6">
        <f>C607+D607</f>
        <v>0</v>
      </c>
      <c r="F607" s="6"/>
      <c r="G607" s="6"/>
      <c r="H607" s="7"/>
      <c r="I607" s="2">
        <f t="shared" si="128"/>
        <v>0</v>
      </c>
    </row>
    <row r="608" spans="1:11" s="1" customFormat="1" hidden="1" x14ac:dyDescent="0.2">
      <c r="A608" s="12"/>
      <c r="B608" s="31"/>
      <c r="C608" s="6"/>
      <c r="D608" s="6"/>
      <c r="E608" s="6"/>
      <c r="F608" s="6"/>
      <c r="G608" s="6"/>
      <c r="H608" s="7"/>
      <c r="I608" s="2">
        <f t="shared" si="128"/>
        <v>0</v>
      </c>
    </row>
    <row r="609" spans="1:11" ht="25.5" hidden="1" x14ac:dyDescent="0.2">
      <c r="A609" s="16" t="s">
        <v>33</v>
      </c>
      <c r="B609" s="37">
        <v>58</v>
      </c>
      <c r="C609" s="9">
        <f t="shared" ref="C609:H609" si="132">SUM(C610,C617,C624)</f>
        <v>0</v>
      </c>
      <c r="D609" s="9">
        <f t="shared" si="132"/>
        <v>0</v>
      </c>
      <c r="E609" s="9">
        <f t="shared" si="132"/>
        <v>0</v>
      </c>
      <c r="F609" s="9">
        <f t="shared" si="132"/>
        <v>0</v>
      </c>
      <c r="G609" s="9">
        <f t="shared" si="132"/>
        <v>0</v>
      </c>
      <c r="H609" s="10">
        <f t="shared" si="132"/>
        <v>0</v>
      </c>
      <c r="I609" s="84">
        <f t="shared" si="128"/>
        <v>0</v>
      </c>
    </row>
    <row r="610" spans="1:11" s="1" customFormat="1" hidden="1" x14ac:dyDescent="0.2">
      <c r="A610" s="16" t="s">
        <v>34</v>
      </c>
      <c r="B610" s="38" t="s">
        <v>35</v>
      </c>
      <c r="C610" s="9">
        <v>0</v>
      </c>
      <c r="D610" s="9">
        <f>SUM(D614,D615,D616)</f>
        <v>0</v>
      </c>
      <c r="E610" s="9">
        <f>SUM(E614,E615,E616)</f>
        <v>0</v>
      </c>
      <c r="F610" s="9">
        <f>SUM(F614,F615,F616)</f>
        <v>0</v>
      </c>
      <c r="G610" s="9">
        <f>SUM(G614,G615,G616)</f>
        <v>0</v>
      </c>
      <c r="H610" s="10">
        <f>SUM(H614,H615,H616)</f>
        <v>0</v>
      </c>
      <c r="I610" s="2">
        <f t="shared" si="128"/>
        <v>0</v>
      </c>
    </row>
    <row r="611" spans="1:11" s="1" customFormat="1" hidden="1" x14ac:dyDescent="0.2">
      <c r="A611" s="17" t="s">
        <v>1</v>
      </c>
      <c r="B611" s="39"/>
      <c r="C611" s="9"/>
      <c r="D611" s="9"/>
      <c r="E611" s="9"/>
      <c r="F611" s="9"/>
      <c r="G611" s="9"/>
      <c r="H611" s="10"/>
      <c r="I611" s="2">
        <f t="shared" si="128"/>
        <v>0</v>
      </c>
    </row>
    <row r="612" spans="1:11" s="1" customFormat="1" hidden="1" x14ac:dyDescent="0.2">
      <c r="A612" s="17" t="s">
        <v>36</v>
      </c>
      <c r="B612" s="39"/>
      <c r="C612" s="9">
        <v>0</v>
      </c>
      <c r="D612" s="9">
        <f>D614+D615+D616-D613</f>
        <v>0</v>
      </c>
      <c r="E612" s="9">
        <f>E614+E615+E616-E613</f>
        <v>0</v>
      </c>
      <c r="F612" s="9">
        <f>F614+F615+F616-F613</f>
        <v>0</v>
      </c>
      <c r="G612" s="9">
        <f>G614+G615+G616-G613</f>
        <v>0</v>
      </c>
      <c r="H612" s="10">
        <f>H614+H615+H616-H613</f>
        <v>0</v>
      </c>
      <c r="I612" s="2">
        <f t="shared" si="128"/>
        <v>0</v>
      </c>
    </row>
    <row r="613" spans="1:11" s="1" customFormat="1" hidden="1" x14ac:dyDescent="0.2">
      <c r="A613" s="17" t="s">
        <v>37</v>
      </c>
      <c r="B613" s="39"/>
      <c r="C613" s="9">
        <v>0</v>
      </c>
      <c r="D613" s="9"/>
      <c r="E613" s="9">
        <f>C613+D613</f>
        <v>0</v>
      </c>
      <c r="F613" s="9"/>
      <c r="G613" s="9"/>
      <c r="H613" s="10"/>
      <c r="I613" s="2">
        <f t="shared" si="128"/>
        <v>0</v>
      </c>
    </row>
    <row r="614" spans="1:11" s="1" customFormat="1" hidden="1" x14ac:dyDescent="0.2">
      <c r="A614" s="5" t="s">
        <v>38</v>
      </c>
      <c r="B614" s="40" t="s">
        <v>39</v>
      </c>
      <c r="C614" s="6">
        <v>0</v>
      </c>
      <c r="D614" s="6"/>
      <c r="E614" s="6">
        <f>C614+D614</f>
        <v>0</v>
      </c>
      <c r="F614" s="6"/>
      <c r="G614" s="6"/>
      <c r="H614" s="7"/>
      <c r="I614" s="2">
        <f t="shared" si="128"/>
        <v>0</v>
      </c>
      <c r="K614" s="1">
        <v>0.15</v>
      </c>
    </row>
    <row r="615" spans="1:11" s="1" customFormat="1" hidden="1" x14ac:dyDescent="0.2">
      <c r="A615" s="5" t="s">
        <v>40</v>
      </c>
      <c r="B615" s="40" t="s">
        <v>41</v>
      </c>
      <c r="C615" s="6">
        <v>0</v>
      </c>
      <c r="D615" s="6"/>
      <c r="E615" s="6">
        <f>C615+D615</f>
        <v>0</v>
      </c>
      <c r="F615" s="6"/>
      <c r="G615" s="6"/>
      <c r="H615" s="7"/>
      <c r="I615" s="2">
        <f t="shared" si="128"/>
        <v>0</v>
      </c>
      <c r="K615" s="1">
        <v>0.85</v>
      </c>
    </row>
    <row r="616" spans="1:11" s="1" customFormat="1" hidden="1" x14ac:dyDescent="0.2">
      <c r="A616" s="5" t="s">
        <v>42</v>
      </c>
      <c r="B616" s="41" t="s">
        <v>43</v>
      </c>
      <c r="C616" s="6">
        <v>0</v>
      </c>
      <c r="D616" s="6"/>
      <c r="E616" s="6">
        <f>C616+D616</f>
        <v>0</v>
      </c>
      <c r="F616" s="6"/>
      <c r="G616" s="6"/>
      <c r="H616" s="7"/>
      <c r="I616" s="2">
        <f t="shared" si="128"/>
        <v>0</v>
      </c>
    </row>
    <row r="617" spans="1:11" hidden="1" x14ac:dyDescent="0.2">
      <c r="A617" s="16" t="s">
        <v>44</v>
      </c>
      <c r="B617" s="42" t="s">
        <v>45</v>
      </c>
      <c r="C617" s="9">
        <f t="shared" ref="C617:H617" si="133">SUM(C621,C622,C623)</f>
        <v>0</v>
      </c>
      <c r="D617" s="9">
        <f t="shared" si="133"/>
        <v>0</v>
      </c>
      <c r="E617" s="9">
        <f t="shared" si="133"/>
        <v>0</v>
      </c>
      <c r="F617" s="9">
        <f t="shared" si="133"/>
        <v>0</v>
      </c>
      <c r="G617" s="9">
        <f t="shared" si="133"/>
        <v>0</v>
      </c>
      <c r="H617" s="10">
        <f t="shared" si="133"/>
        <v>0</v>
      </c>
      <c r="I617" s="84">
        <f t="shared" si="128"/>
        <v>0</v>
      </c>
    </row>
    <row r="618" spans="1:11" s="1" customFormat="1" hidden="1" x14ac:dyDescent="0.2">
      <c r="A618" s="56" t="s">
        <v>1</v>
      </c>
      <c r="B618" s="42"/>
      <c r="C618" s="9"/>
      <c r="D618" s="9"/>
      <c r="E618" s="9"/>
      <c r="F618" s="9"/>
      <c r="G618" s="9"/>
      <c r="H618" s="10"/>
      <c r="I618" s="2">
        <f t="shared" si="128"/>
        <v>0</v>
      </c>
    </row>
    <row r="619" spans="1:11" hidden="1" x14ac:dyDescent="0.2">
      <c r="A619" s="17" t="s">
        <v>36</v>
      </c>
      <c r="B619" s="39"/>
      <c r="C619" s="9">
        <f t="shared" ref="C619:H619" si="134">C621+C622+C623-C620</f>
        <v>0</v>
      </c>
      <c r="D619" s="9">
        <f t="shared" si="134"/>
        <v>0</v>
      </c>
      <c r="E619" s="9">
        <f t="shared" si="134"/>
        <v>0</v>
      </c>
      <c r="F619" s="9">
        <f t="shared" si="134"/>
        <v>0</v>
      </c>
      <c r="G619" s="9">
        <f t="shared" si="134"/>
        <v>0</v>
      </c>
      <c r="H619" s="10">
        <f t="shared" si="134"/>
        <v>0</v>
      </c>
      <c r="I619" s="84">
        <f t="shared" si="128"/>
        <v>0</v>
      </c>
    </row>
    <row r="620" spans="1:11" s="1" customFormat="1" hidden="1" x14ac:dyDescent="0.2">
      <c r="A620" s="17" t="s">
        <v>37</v>
      </c>
      <c r="B620" s="39"/>
      <c r="C620" s="9">
        <v>0</v>
      </c>
      <c r="D620" s="9"/>
      <c r="E620" s="9">
        <f>C620+D620</f>
        <v>0</v>
      </c>
      <c r="F620" s="9"/>
      <c r="G620" s="9"/>
      <c r="H620" s="10"/>
      <c r="I620" s="2">
        <f t="shared" si="128"/>
        <v>0</v>
      </c>
    </row>
    <row r="621" spans="1:11" hidden="1" x14ac:dyDescent="0.2">
      <c r="A621" s="5" t="s">
        <v>38</v>
      </c>
      <c r="B621" s="41" t="s">
        <v>46</v>
      </c>
      <c r="C621" s="69"/>
      <c r="D621" s="69"/>
      <c r="E621" s="69">
        <f>C621+D621</f>
        <v>0</v>
      </c>
      <c r="F621" s="69"/>
      <c r="G621" s="69"/>
      <c r="H621" s="108"/>
      <c r="I621" s="84">
        <f t="shared" si="128"/>
        <v>0</v>
      </c>
      <c r="K621" s="82">
        <v>0.15</v>
      </c>
    </row>
    <row r="622" spans="1:11" hidden="1" x14ac:dyDescent="0.2">
      <c r="A622" s="5" t="s">
        <v>40</v>
      </c>
      <c r="B622" s="41" t="s">
        <v>47</v>
      </c>
      <c r="C622" s="69"/>
      <c r="D622" s="69"/>
      <c r="E622" s="69">
        <f>C622+D622</f>
        <v>0</v>
      </c>
      <c r="F622" s="69"/>
      <c r="G622" s="69"/>
      <c r="H622" s="108"/>
      <c r="I622" s="84">
        <f t="shared" si="128"/>
        <v>0</v>
      </c>
      <c r="K622" s="82">
        <v>0.85</v>
      </c>
    </row>
    <row r="623" spans="1:11" s="1" customFormat="1" hidden="1" x14ac:dyDescent="0.2">
      <c r="A623" s="5" t="s">
        <v>42</v>
      </c>
      <c r="B623" s="41" t="s">
        <v>48</v>
      </c>
      <c r="C623" s="6">
        <v>0</v>
      </c>
      <c r="D623" s="6"/>
      <c r="E623" s="6">
        <f>C623+D623</f>
        <v>0</v>
      </c>
      <c r="F623" s="6"/>
      <c r="G623" s="6"/>
      <c r="H623" s="7"/>
      <c r="I623" s="2">
        <f t="shared" si="128"/>
        <v>0</v>
      </c>
    </row>
    <row r="624" spans="1:11" s="1" customFormat="1" hidden="1" x14ac:dyDescent="0.2">
      <c r="A624" s="16" t="s">
        <v>49</v>
      </c>
      <c r="B624" s="43" t="s">
        <v>50</v>
      </c>
      <c r="C624" s="9">
        <v>0</v>
      </c>
      <c r="D624" s="9">
        <f>SUM(D628,D629,D630)</f>
        <v>0</v>
      </c>
      <c r="E624" s="9">
        <f>SUM(E628,E629,E630)</f>
        <v>0</v>
      </c>
      <c r="F624" s="9">
        <f>SUM(F628,F629,F630)</f>
        <v>0</v>
      </c>
      <c r="G624" s="9">
        <f>SUM(G628,G629,G630)</f>
        <v>0</v>
      </c>
      <c r="H624" s="10">
        <f>SUM(H628,H629,H630)</f>
        <v>0</v>
      </c>
      <c r="I624" s="2">
        <f t="shared" si="128"/>
        <v>0</v>
      </c>
    </row>
    <row r="625" spans="1:11" s="1" customFormat="1" hidden="1" x14ac:dyDescent="0.2">
      <c r="A625" s="56" t="s">
        <v>1</v>
      </c>
      <c r="B625" s="43"/>
      <c r="C625" s="9"/>
      <c r="D625" s="9"/>
      <c r="E625" s="9"/>
      <c r="F625" s="9"/>
      <c r="G625" s="9"/>
      <c r="H625" s="10"/>
      <c r="I625" s="2">
        <f t="shared" si="128"/>
        <v>0</v>
      </c>
    </row>
    <row r="626" spans="1:11" s="1" customFormat="1" hidden="1" x14ac:dyDescent="0.2">
      <c r="A626" s="17" t="s">
        <v>36</v>
      </c>
      <c r="B626" s="39"/>
      <c r="C626" s="9">
        <v>0</v>
      </c>
      <c r="D626" s="9">
        <f>D628+D629+D630-D627</f>
        <v>0</v>
      </c>
      <c r="E626" s="9">
        <f>E628+E629+E630-E627</f>
        <v>0</v>
      </c>
      <c r="F626" s="9">
        <f>F628+F629+F630-F627</f>
        <v>0</v>
      </c>
      <c r="G626" s="9">
        <f>G628+G629+G630-G627</f>
        <v>0</v>
      </c>
      <c r="H626" s="10">
        <f>H628+H629+H630-H627</f>
        <v>0</v>
      </c>
      <c r="I626" s="2">
        <f t="shared" si="128"/>
        <v>0</v>
      </c>
    </row>
    <row r="627" spans="1:11" s="1" customFormat="1" hidden="1" x14ac:dyDescent="0.2">
      <c r="A627" s="17" t="s">
        <v>37</v>
      </c>
      <c r="B627" s="39"/>
      <c r="C627" s="9">
        <v>0</v>
      </c>
      <c r="D627" s="9"/>
      <c r="E627" s="9">
        <f>C627+D627</f>
        <v>0</v>
      </c>
      <c r="F627" s="9"/>
      <c r="G627" s="9"/>
      <c r="H627" s="10"/>
      <c r="I627" s="2">
        <f t="shared" si="128"/>
        <v>0</v>
      </c>
    </row>
    <row r="628" spans="1:11" s="1" customFormat="1" hidden="1" x14ac:dyDescent="0.2">
      <c r="A628" s="5" t="s">
        <v>38</v>
      </c>
      <c r="B628" s="41" t="s">
        <v>51</v>
      </c>
      <c r="C628" s="6">
        <v>0</v>
      </c>
      <c r="D628" s="6"/>
      <c r="E628" s="6">
        <f>C628+D628</f>
        <v>0</v>
      </c>
      <c r="F628" s="6"/>
      <c r="G628" s="6"/>
      <c r="H628" s="7"/>
      <c r="I628" s="2">
        <f t="shared" si="128"/>
        <v>0</v>
      </c>
      <c r="K628" s="1">
        <v>0.15</v>
      </c>
    </row>
    <row r="629" spans="1:11" s="1" customFormat="1" hidden="1" x14ac:dyDescent="0.2">
      <c r="A629" s="5" t="s">
        <v>40</v>
      </c>
      <c r="B629" s="41" t="s">
        <v>52</v>
      </c>
      <c r="C629" s="6">
        <v>0</v>
      </c>
      <c r="D629" s="6"/>
      <c r="E629" s="6">
        <f>C629+D629</f>
        <v>0</v>
      </c>
      <c r="F629" s="6"/>
      <c r="G629" s="6"/>
      <c r="H629" s="7"/>
      <c r="I629" s="2">
        <f t="shared" si="128"/>
        <v>0</v>
      </c>
      <c r="K629" s="1">
        <v>0.85</v>
      </c>
    </row>
    <row r="630" spans="1:11" s="1" customFormat="1" hidden="1" x14ac:dyDescent="0.2">
      <c r="A630" s="5" t="s">
        <v>42</v>
      </c>
      <c r="B630" s="41" t="s">
        <v>53</v>
      </c>
      <c r="C630" s="6">
        <v>0</v>
      </c>
      <c r="D630" s="6"/>
      <c r="E630" s="6">
        <f>C630+D630</f>
        <v>0</v>
      </c>
      <c r="F630" s="6"/>
      <c r="G630" s="6"/>
      <c r="H630" s="7"/>
      <c r="I630" s="2">
        <f t="shared" si="128"/>
        <v>0</v>
      </c>
    </row>
    <row r="631" spans="1:11" s="1" customFormat="1" hidden="1" x14ac:dyDescent="0.2">
      <c r="A631" s="57"/>
      <c r="B631" s="66"/>
      <c r="C631" s="6"/>
      <c r="D631" s="6"/>
      <c r="E631" s="6"/>
      <c r="F631" s="6"/>
      <c r="G631" s="6"/>
      <c r="H631" s="7"/>
      <c r="I631" s="2">
        <f t="shared" si="128"/>
        <v>0</v>
      </c>
    </row>
    <row r="632" spans="1:11" s="1" customFormat="1" hidden="1" x14ac:dyDescent="0.2">
      <c r="A632" s="11" t="s">
        <v>134</v>
      </c>
      <c r="B632" s="43" t="s">
        <v>133</v>
      </c>
      <c r="C632" s="9">
        <v>0</v>
      </c>
      <c r="D632" s="9"/>
      <c r="E632" s="9">
        <f>C632+D632</f>
        <v>0</v>
      </c>
      <c r="F632" s="9"/>
      <c r="G632" s="9"/>
      <c r="H632" s="10"/>
      <c r="I632" s="2">
        <f t="shared" si="128"/>
        <v>0</v>
      </c>
    </row>
    <row r="633" spans="1:11" s="1" customFormat="1" hidden="1" x14ac:dyDescent="0.2">
      <c r="A633" s="57"/>
      <c r="B633" s="66"/>
      <c r="C633" s="6"/>
      <c r="D633" s="6"/>
      <c r="E633" s="6"/>
      <c r="F633" s="6"/>
      <c r="G633" s="6"/>
      <c r="H633" s="7"/>
      <c r="I633" s="2">
        <f t="shared" si="128"/>
        <v>0</v>
      </c>
    </row>
    <row r="634" spans="1:11" s="1" customFormat="1" hidden="1" x14ac:dyDescent="0.2">
      <c r="A634" s="11" t="s">
        <v>54</v>
      </c>
      <c r="B634" s="43"/>
      <c r="C634" s="9">
        <v>0</v>
      </c>
      <c r="D634" s="9">
        <f>D587-D605</f>
        <v>0</v>
      </c>
      <c r="E634" s="9">
        <f>E587-E605</f>
        <v>0</v>
      </c>
      <c r="F634" s="9">
        <f>F587-F605</f>
        <v>0</v>
      </c>
      <c r="G634" s="9">
        <f>G587-G605</f>
        <v>0</v>
      </c>
      <c r="H634" s="10">
        <f>H587-H605</f>
        <v>0</v>
      </c>
      <c r="I634" s="2">
        <f t="shared" si="128"/>
        <v>0</v>
      </c>
    </row>
    <row r="635" spans="1:11" s="1" customFormat="1" hidden="1" x14ac:dyDescent="0.2">
      <c r="A635" s="55"/>
      <c r="B635" s="66"/>
      <c r="C635" s="6"/>
      <c r="D635" s="6"/>
      <c r="E635" s="6"/>
      <c r="F635" s="6"/>
      <c r="G635" s="6"/>
      <c r="H635" s="7"/>
      <c r="I635" s="2">
        <f t="shared" si="128"/>
        <v>0</v>
      </c>
    </row>
    <row r="636" spans="1:11" s="107" customFormat="1" x14ac:dyDescent="0.2">
      <c r="A636" s="109" t="s">
        <v>91</v>
      </c>
      <c r="B636" s="110" t="s">
        <v>29</v>
      </c>
      <c r="C636" s="111">
        <f t="shared" ref="C636:H636" si="135">C666</f>
        <v>589</v>
      </c>
      <c r="D636" s="111">
        <f t="shared" si="135"/>
        <v>0</v>
      </c>
      <c r="E636" s="111">
        <f t="shared" si="135"/>
        <v>589</v>
      </c>
      <c r="F636" s="111">
        <f t="shared" si="135"/>
        <v>589</v>
      </c>
      <c r="G636" s="111">
        <f t="shared" si="135"/>
        <v>589</v>
      </c>
      <c r="H636" s="112">
        <f t="shared" si="135"/>
        <v>589</v>
      </c>
      <c r="I636" s="102">
        <f t="shared" si="128"/>
        <v>2356</v>
      </c>
    </row>
    <row r="637" spans="1:11" x14ac:dyDescent="0.2">
      <c r="A637" s="113" t="s">
        <v>76</v>
      </c>
      <c r="B637" s="114"/>
      <c r="C637" s="115">
        <f t="shared" ref="C637:H637" si="136">SUM(C638,C641,C664)</f>
        <v>589</v>
      </c>
      <c r="D637" s="115">
        <f t="shared" si="136"/>
        <v>0</v>
      </c>
      <c r="E637" s="115">
        <f t="shared" si="136"/>
        <v>589</v>
      </c>
      <c r="F637" s="115">
        <f t="shared" si="136"/>
        <v>589</v>
      </c>
      <c r="G637" s="115">
        <f t="shared" si="136"/>
        <v>589</v>
      </c>
      <c r="H637" s="116">
        <f t="shared" si="136"/>
        <v>589</v>
      </c>
      <c r="I637" s="84">
        <f t="shared" si="128"/>
        <v>2356</v>
      </c>
    </row>
    <row r="638" spans="1:11" x14ac:dyDescent="0.2">
      <c r="A638" s="16" t="s">
        <v>30</v>
      </c>
      <c r="B638" s="35">
        <v>20</v>
      </c>
      <c r="C638" s="9">
        <f t="shared" ref="C638:H638" si="137">SUM(C639)</f>
        <v>589</v>
      </c>
      <c r="D638" s="9">
        <f t="shared" si="137"/>
        <v>0</v>
      </c>
      <c r="E638" s="9">
        <f t="shared" si="137"/>
        <v>589</v>
      </c>
      <c r="F638" s="9">
        <f t="shared" si="137"/>
        <v>589</v>
      </c>
      <c r="G638" s="9">
        <f t="shared" si="137"/>
        <v>589</v>
      </c>
      <c r="H638" s="10">
        <f t="shared" si="137"/>
        <v>589</v>
      </c>
      <c r="I638" s="84">
        <f t="shared" si="128"/>
        <v>2356</v>
      </c>
    </row>
    <row r="639" spans="1:11" x14ac:dyDescent="0.2">
      <c r="A639" s="12" t="s">
        <v>138</v>
      </c>
      <c r="B639" s="36" t="s">
        <v>32</v>
      </c>
      <c r="C639" s="69">
        <f>C686</f>
        <v>589</v>
      </c>
      <c r="D639" s="69">
        <f>D686</f>
        <v>0</v>
      </c>
      <c r="E639" s="69">
        <f>C639+D639</f>
        <v>589</v>
      </c>
      <c r="F639" s="69">
        <f>F686</f>
        <v>589</v>
      </c>
      <c r="G639" s="69">
        <f>G686</f>
        <v>589</v>
      </c>
      <c r="H639" s="108">
        <f>H686</f>
        <v>589</v>
      </c>
      <c r="I639" s="84">
        <f t="shared" si="128"/>
        <v>2356</v>
      </c>
    </row>
    <row r="640" spans="1:11" s="1" customFormat="1" hidden="1" x14ac:dyDescent="0.2">
      <c r="A640" s="12"/>
      <c r="B640" s="31"/>
      <c r="C640" s="6"/>
      <c r="D640" s="6"/>
      <c r="E640" s="6"/>
      <c r="F640" s="6"/>
      <c r="G640" s="6"/>
      <c r="H640" s="7"/>
      <c r="I640" s="2">
        <f t="shared" si="128"/>
        <v>0</v>
      </c>
    </row>
    <row r="641" spans="1:9" ht="25.5" hidden="1" x14ac:dyDescent="0.2">
      <c r="A641" s="16" t="s">
        <v>33</v>
      </c>
      <c r="B641" s="37">
        <v>58</v>
      </c>
      <c r="C641" s="9">
        <f t="shared" ref="C641:H641" si="138">SUM(C642,C649,C656)</f>
        <v>0</v>
      </c>
      <c r="D641" s="9">
        <f t="shared" si="138"/>
        <v>0</v>
      </c>
      <c r="E641" s="9">
        <f t="shared" si="138"/>
        <v>0</v>
      </c>
      <c r="F641" s="9">
        <f t="shared" si="138"/>
        <v>0</v>
      </c>
      <c r="G641" s="9">
        <f t="shared" si="138"/>
        <v>0</v>
      </c>
      <c r="H641" s="10">
        <f t="shared" si="138"/>
        <v>0</v>
      </c>
      <c r="I641" s="84">
        <f t="shared" si="128"/>
        <v>0</v>
      </c>
    </row>
    <row r="642" spans="1:9" hidden="1" x14ac:dyDescent="0.2">
      <c r="A642" s="16" t="s">
        <v>34</v>
      </c>
      <c r="B642" s="38" t="s">
        <v>35</v>
      </c>
      <c r="C642" s="9">
        <f t="shared" ref="C642:H642" si="139">SUM(C646,C647,C648)</f>
        <v>0</v>
      </c>
      <c r="D642" s="9">
        <f t="shared" si="139"/>
        <v>0</v>
      </c>
      <c r="E642" s="9">
        <f t="shared" si="139"/>
        <v>0</v>
      </c>
      <c r="F642" s="9">
        <f t="shared" si="139"/>
        <v>0</v>
      </c>
      <c r="G642" s="9">
        <f t="shared" si="139"/>
        <v>0</v>
      </c>
      <c r="H642" s="10">
        <f t="shared" si="139"/>
        <v>0</v>
      </c>
      <c r="I642" s="84">
        <f t="shared" si="128"/>
        <v>0</v>
      </c>
    </row>
    <row r="643" spans="1:9" s="1" customFormat="1" hidden="1" x14ac:dyDescent="0.2">
      <c r="A643" s="17" t="s">
        <v>1</v>
      </c>
      <c r="B643" s="39"/>
      <c r="C643" s="9"/>
      <c r="D643" s="9"/>
      <c r="E643" s="9"/>
      <c r="F643" s="9"/>
      <c r="G643" s="9"/>
      <c r="H643" s="10"/>
      <c r="I643" s="2">
        <f t="shared" si="128"/>
        <v>0</v>
      </c>
    </row>
    <row r="644" spans="1:9" hidden="1" x14ac:dyDescent="0.2">
      <c r="A644" s="17" t="s">
        <v>36</v>
      </c>
      <c r="B644" s="39"/>
      <c r="C644" s="9">
        <f t="shared" ref="C644:H644" si="140">C646+C647+C648-C645</f>
        <v>0</v>
      </c>
      <c r="D644" s="9">
        <f t="shared" si="140"/>
        <v>0</v>
      </c>
      <c r="E644" s="9">
        <f t="shared" si="140"/>
        <v>0</v>
      </c>
      <c r="F644" s="9">
        <f t="shared" si="140"/>
        <v>0</v>
      </c>
      <c r="G644" s="9">
        <f t="shared" si="140"/>
        <v>0</v>
      </c>
      <c r="H644" s="10">
        <f t="shared" si="140"/>
        <v>0</v>
      </c>
      <c r="I644" s="84">
        <f t="shared" si="128"/>
        <v>0</v>
      </c>
    </row>
    <row r="645" spans="1:9" hidden="1" x14ac:dyDescent="0.2">
      <c r="A645" s="17" t="s">
        <v>37</v>
      </c>
      <c r="B645" s="39"/>
      <c r="C645" s="9">
        <f t="shared" ref="C645:H645" si="141">C692</f>
        <v>0</v>
      </c>
      <c r="D645" s="9">
        <f t="shared" si="141"/>
        <v>0</v>
      </c>
      <c r="E645" s="9">
        <f t="shared" si="141"/>
        <v>0</v>
      </c>
      <c r="F645" s="9">
        <f t="shared" si="141"/>
        <v>0</v>
      </c>
      <c r="G645" s="9">
        <f t="shared" si="141"/>
        <v>0</v>
      </c>
      <c r="H645" s="10">
        <f t="shared" si="141"/>
        <v>0</v>
      </c>
      <c r="I645" s="84">
        <f t="shared" si="128"/>
        <v>0</v>
      </c>
    </row>
    <row r="646" spans="1:9" hidden="1" x14ac:dyDescent="0.2">
      <c r="A646" s="5" t="s">
        <v>38</v>
      </c>
      <c r="B646" s="40" t="s">
        <v>39</v>
      </c>
      <c r="C646" s="69">
        <f t="shared" ref="C646:D648" si="142">C693</f>
        <v>0</v>
      </c>
      <c r="D646" s="69">
        <f t="shared" si="142"/>
        <v>0</v>
      </c>
      <c r="E646" s="69">
        <f>C646+D646</f>
        <v>0</v>
      </c>
      <c r="F646" s="69">
        <f t="shared" ref="F646:H648" si="143">F693</f>
        <v>0</v>
      </c>
      <c r="G646" s="69">
        <f t="shared" si="143"/>
        <v>0</v>
      </c>
      <c r="H646" s="108">
        <f t="shared" si="143"/>
        <v>0</v>
      </c>
      <c r="I646" s="84">
        <f t="shared" si="128"/>
        <v>0</v>
      </c>
    </row>
    <row r="647" spans="1:9" hidden="1" x14ac:dyDescent="0.2">
      <c r="A647" s="5" t="s">
        <v>40</v>
      </c>
      <c r="B647" s="40" t="s">
        <v>41</v>
      </c>
      <c r="C647" s="69">
        <f t="shared" si="142"/>
        <v>0</v>
      </c>
      <c r="D647" s="69">
        <f t="shared" si="142"/>
        <v>0</v>
      </c>
      <c r="E647" s="69">
        <f>C647+D647</f>
        <v>0</v>
      </c>
      <c r="F647" s="69">
        <f t="shared" si="143"/>
        <v>0</v>
      </c>
      <c r="G647" s="69">
        <f t="shared" si="143"/>
        <v>0</v>
      </c>
      <c r="H647" s="108">
        <f t="shared" si="143"/>
        <v>0</v>
      </c>
      <c r="I647" s="84">
        <f t="shared" si="128"/>
        <v>0</v>
      </c>
    </row>
    <row r="648" spans="1:9" hidden="1" x14ac:dyDescent="0.2">
      <c r="A648" s="5" t="s">
        <v>42</v>
      </c>
      <c r="B648" s="41" t="s">
        <v>43</v>
      </c>
      <c r="C648" s="69">
        <f t="shared" si="142"/>
        <v>0</v>
      </c>
      <c r="D648" s="69">
        <f t="shared" si="142"/>
        <v>0</v>
      </c>
      <c r="E648" s="69">
        <f>C648+D648</f>
        <v>0</v>
      </c>
      <c r="F648" s="69">
        <f t="shared" si="143"/>
        <v>0</v>
      </c>
      <c r="G648" s="69">
        <f t="shared" si="143"/>
        <v>0</v>
      </c>
      <c r="H648" s="108">
        <f t="shared" si="143"/>
        <v>0</v>
      </c>
      <c r="I648" s="84">
        <f t="shared" si="128"/>
        <v>0</v>
      </c>
    </row>
    <row r="649" spans="1:9" s="1" customFormat="1" hidden="1" x14ac:dyDescent="0.2">
      <c r="A649" s="16" t="s">
        <v>44</v>
      </c>
      <c r="B649" s="42" t="s">
        <v>45</v>
      </c>
      <c r="C649" s="9">
        <v>0</v>
      </c>
      <c r="D649" s="9">
        <f>SUM(D653,D654,D655)</f>
        <v>0</v>
      </c>
      <c r="E649" s="9">
        <f>SUM(E653,E654,E655)</f>
        <v>0</v>
      </c>
      <c r="F649" s="9">
        <f>SUM(F653,F654,F655)</f>
        <v>0</v>
      </c>
      <c r="G649" s="9">
        <f>SUM(G653,G654,G655)</f>
        <v>0</v>
      </c>
      <c r="H649" s="10">
        <f>SUM(H653,H654,H655)</f>
        <v>0</v>
      </c>
      <c r="I649" s="2">
        <f t="shared" si="128"/>
        <v>0</v>
      </c>
    </row>
    <row r="650" spans="1:9" s="1" customFormat="1" hidden="1" x14ac:dyDescent="0.2">
      <c r="A650" s="56" t="s">
        <v>1</v>
      </c>
      <c r="B650" s="42"/>
      <c r="C650" s="9"/>
      <c r="D650" s="9"/>
      <c r="E650" s="9"/>
      <c r="F650" s="9"/>
      <c r="G650" s="9"/>
      <c r="H650" s="10"/>
      <c r="I650" s="2">
        <f t="shared" si="128"/>
        <v>0</v>
      </c>
    </row>
    <row r="651" spans="1:9" s="1" customFormat="1" hidden="1" x14ac:dyDescent="0.2">
      <c r="A651" s="17" t="s">
        <v>36</v>
      </c>
      <c r="B651" s="39"/>
      <c r="C651" s="9">
        <v>0</v>
      </c>
      <c r="D651" s="9">
        <f>D653+D654+D655-D652</f>
        <v>0</v>
      </c>
      <c r="E651" s="9">
        <f>E653+E654+E655-E652</f>
        <v>0</v>
      </c>
      <c r="F651" s="9">
        <f>F653+F654+F655-F652</f>
        <v>0</v>
      </c>
      <c r="G651" s="9">
        <f>G653+G654+G655-G652</f>
        <v>0</v>
      </c>
      <c r="H651" s="10">
        <f>H653+H654+H655-H652</f>
        <v>0</v>
      </c>
      <c r="I651" s="2">
        <f t="shared" si="128"/>
        <v>0</v>
      </c>
    </row>
    <row r="652" spans="1:9" s="1" customFormat="1" hidden="1" x14ac:dyDescent="0.2">
      <c r="A652" s="17" t="s">
        <v>37</v>
      </c>
      <c r="B652" s="39"/>
      <c r="C652" s="9">
        <v>0</v>
      </c>
      <c r="D652" s="9">
        <f>D699</f>
        <v>0</v>
      </c>
      <c r="E652" s="9">
        <f>E699</f>
        <v>0</v>
      </c>
      <c r="F652" s="9">
        <f>F699</f>
        <v>0</v>
      </c>
      <c r="G652" s="9">
        <f>G699</f>
        <v>0</v>
      </c>
      <c r="H652" s="10">
        <f>H699</f>
        <v>0</v>
      </c>
      <c r="I652" s="2">
        <f t="shared" si="128"/>
        <v>0</v>
      </c>
    </row>
    <row r="653" spans="1:9" s="1" customFormat="1" hidden="1" x14ac:dyDescent="0.2">
      <c r="A653" s="5" t="s">
        <v>38</v>
      </c>
      <c r="B653" s="41" t="s">
        <v>46</v>
      </c>
      <c r="C653" s="6">
        <v>0</v>
      </c>
      <c r="D653" s="6">
        <f>D700</f>
        <v>0</v>
      </c>
      <c r="E653" s="6">
        <f>C653+D653</f>
        <v>0</v>
      </c>
      <c r="F653" s="6">
        <f t="shared" ref="F653:H655" si="144">F700</f>
        <v>0</v>
      </c>
      <c r="G653" s="6">
        <f t="shared" si="144"/>
        <v>0</v>
      </c>
      <c r="H653" s="7">
        <f t="shared" si="144"/>
        <v>0</v>
      </c>
      <c r="I653" s="2">
        <f t="shared" si="128"/>
        <v>0</v>
      </c>
    </row>
    <row r="654" spans="1:9" s="1" customFormat="1" hidden="1" x14ac:dyDescent="0.2">
      <c r="A654" s="5" t="s">
        <v>40</v>
      </c>
      <c r="B654" s="41" t="s">
        <v>47</v>
      </c>
      <c r="C654" s="6">
        <v>0</v>
      </c>
      <c r="D654" s="6">
        <f>D701</f>
        <v>0</v>
      </c>
      <c r="E654" s="6">
        <f>C654+D654</f>
        <v>0</v>
      </c>
      <c r="F654" s="6">
        <f t="shared" si="144"/>
        <v>0</v>
      </c>
      <c r="G654" s="6">
        <f t="shared" si="144"/>
        <v>0</v>
      </c>
      <c r="H654" s="7">
        <f t="shared" si="144"/>
        <v>0</v>
      </c>
      <c r="I654" s="2">
        <f t="shared" ref="I654:I717" si="145">SUM(E654:H654)</f>
        <v>0</v>
      </c>
    </row>
    <row r="655" spans="1:9" s="1" customFormat="1" hidden="1" x14ac:dyDescent="0.2">
      <c r="A655" s="5" t="s">
        <v>42</v>
      </c>
      <c r="B655" s="41" t="s">
        <v>48</v>
      </c>
      <c r="C655" s="6">
        <v>0</v>
      </c>
      <c r="D655" s="6">
        <f>D702</f>
        <v>0</v>
      </c>
      <c r="E655" s="6">
        <f>C655+D655</f>
        <v>0</v>
      </c>
      <c r="F655" s="6">
        <f t="shared" si="144"/>
        <v>0</v>
      </c>
      <c r="G655" s="6">
        <f t="shared" si="144"/>
        <v>0</v>
      </c>
      <c r="H655" s="7">
        <f t="shared" si="144"/>
        <v>0</v>
      </c>
      <c r="I655" s="2">
        <f t="shared" si="145"/>
        <v>0</v>
      </c>
    </row>
    <row r="656" spans="1:9" s="1" customFormat="1" hidden="1" x14ac:dyDescent="0.2">
      <c r="A656" s="16" t="s">
        <v>49</v>
      </c>
      <c r="B656" s="43" t="s">
        <v>50</v>
      </c>
      <c r="C656" s="9">
        <v>0</v>
      </c>
      <c r="D656" s="9">
        <f>SUM(D660,D661,D662)</f>
        <v>0</v>
      </c>
      <c r="E656" s="9">
        <f>SUM(E660,E661,E662)</f>
        <v>0</v>
      </c>
      <c r="F656" s="9">
        <f>SUM(F660,F661,F662)</f>
        <v>0</v>
      </c>
      <c r="G656" s="9">
        <f>SUM(G660,G661,G662)</f>
        <v>0</v>
      </c>
      <c r="H656" s="10">
        <f>SUM(H660,H661,H662)</f>
        <v>0</v>
      </c>
      <c r="I656" s="2">
        <f t="shared" si="145"/>
        <v>0</v>
      </c>
    </row>
    <row r="657" spans="1:9" s="1" customFormat="1" hidden="1" x14ac:dyDescent="0.2">
      <c r="A657" s="56" t="s">
        <v>1</v>
      </c>
      <c r="B657" s="43"/>
      <c r="C657" s="9"/>
      <c r="D657" s="9"/>
      <c r="E657" s="9"/>
      <c r="F657" s="9"/>
      <c r="G657" s="9"/>
      <c r="H657" s="10"/>
      <c r="I657" s="2">
        <f t="shared" si="145"/>
        <v>0</v>
      </c>
    </row>
    <row r="658" spans="1:9" s="1" customFormat="1" hidden="1" x14ac:dyDescent="0.2">
      <c r="A658" s="17" t="s">
        <v>36</v>
      </c>
      <c r="B658" s="39"/>
      <c r="C658" s="9">
        <v>0</v>
      </c>
      <c r="D658" s="9">
        <f>D660+D661+D662-D659</f>
        <v>0</v>
      </c>
      <c r="E658" s="9">
        <f>E660+E661+E662-E659</f>
        <v>0</v>
      </c>
      <c r="F658" s="9">
        <f>F660+F661+F662-F659</f>
        <v>0</v>
      </c>
      <c r="G658" s="9">
        <f>G660+G661+G662-G659</f>
        <v>0</v>
      </c>
      <c r="H658" s="10">
        <f>H660+H661+H662-H659</f>
        <v>0</v>
      </c>
      <c r="I658" s="2">
        <f t="shared" si="145"/>
        <v>0</v>
      </c>
    </row>
    <row r="659" spans="1:9" s="1" customFormat="1" hidden="1" x14ac:dyDescent="0.2">
      <c r="A659" s="17" t="s">
        <v>37</v>
      </c>
      <c r="B659" s="39"/>
      <c r="C659" s="9">
        <v>0</v>
      </c>
      <c r="D659" s="9">
        <f>D706</f>
        <v>0</v>
      </c>
      <c r="E659" s="9">
        <f>E706</f>
        <v>0</v>
      </c>
      <c r="F659" s="9">
        <f>F706</f>
        <v>0</v>
      </c>
      <c r="G659" s="9">
        <f>G706</f>
        <v>0</v>
      </c>
      <c r="H659" s="10">
        <f>H706</f>
        <v>0</v>
      </c>
      <c r="I659" s="2">
        <f t="shared" si="145"/>
        <v>0</v>
      </c>
    </row>
    <row r="660" spans="1:9" s="1" customFormat="1" hidden="1" x14ac:dyDescent="0.2">
      <c r="A660" s="5" t="s">
        <v>38</v>
      </c>
      <c r="B660" s="41" t="s">
        <v>51</v>
      </c>
      <c r="C660" s="6">
        <v>0</v>
      </c>
      <c r="D660" s="6">
        <f>D707</f>
        <v>0</v>
      </c>
      <c r="E660" s="6">
        <f>C660+D660</f>
        <v>0</v>
      </c>
      <c r="F660" s="6">
        <f t="shared" ref="F660:H662" si="146">F707</f>
        <v>0</v>
      </c>
      <c r="G660" s="6">
        <f t="shared" si="146"/>
        <v>0</v>
      </c>
      <c r="H660" s="7">
        <f t="shared" si="146"/>
        <v>0</v>
      </c>
      <c r="I660" s="2">
        <f t="shared" si="145"/>
        <v>0</v>
      </c>
    </row>
    <row r="661" spans="1:9" s="1" customFormat="1" hidden="1" x14ac:dyDescent="0.2">
      <c r="A661" s="5" t="s">
        <v>40</v>
      </c>
      <c r="B661" s="41" t="s">
        <v>52</v>
      </c>
      <c r="C661" s="6">
        <v>0</v>
      </c>
      <c r="D661" s="6">
        <f>D708</f>
        <v>0</v>
      </c>
      <c r="E661" s="6">
        <f>C661+D661</f>
        <v>0</v>
      </c>
      <c r="F661" s="6">
        <f t="shared" si="146"/>
        <v>0</v>
      </c>
      <c r="G661" s="6">
        <f t="shared" si="146"/>
        <v>0</v>
      </c>
      <c r="H661" s="7">
        <f t="shared" si="146"/>
        <v>0</v>
      </c>
      <c r="I661" s="2">
        <f t="shared" si="145"/>
        <v>0</v>
      </c>
    </row>
    <row r="662" spans="1:9" s="1" customFormat="1" hidden="1" x14ac:dyDescent="0.2">
      <c r="A662" s="5" t="s">
        <v>42</v>
      </c>
      <c r="B662" s="41" t="s">
        <v>53</v>
      </c>
      <c r="C662" s="6">
        <v>0</v>
      </c>
      <c r="D662" s="6">
        <f>D709</f>
        <v>0</v>
      </c>
      <c r="E662" s="6">
        <f>C662+D662</f>
        <v>0</v>
      </c>
      <c r="F662" s="6">
        <f t="shared" si="146"/>
        <v>0</v>
      </c>
      <c r="G662" s="6">
        <f t="shared" si="146"/>
        <v>0</v>
      </c>
      <c r="H662" s="7">
        <f t="shared" si="146"/>
        <v>0</v>
      </c>
      <c r="I662" s="2">
        <f t="shared" si="145"/>
        <v>0</v>
      </c>
    </row>
    <row r="663" spans="1:9" s="1" customFormat="1" hidden="1" x14ac:dyDescent="0.2">
      <c r="A663" s="57"/>
      <c r="B663" s="66"/>
      <c r="C663" s="6"/>
      <c r="D663" s="6"/>
      <c r="E663" s="6"/>
      <c r="F663" s="6"/>
      <c r="G663" s="6"/>
      <c r="H663" s="7"/>
      <c r="I663" s="2">
        <f t="shared" si="145"/>
        <v>0</v>
      </c>
    </row>
    <row r="664" spans="1:9" s="1" customFormat="1" hidden="1" x14ac:dyDescent="0.2">
      <c r="A664" s="11" t="s">
        <v>134</v>
      </c>
      <c r="B664" s="43" t="s">
        <v>133</v>
      </c>
      <c r="C664" s="9">
        <v>0</v>
      </c>
      <c r="D664" s="9">
        <f>D711</f>
        <v>0</v>
      </c>
      <c r="E664" s="9">
        <f>C664+D664</f>
        <v>0</v>
      </c>
      <c r="F664" s="9">
        <f>F711</f>
        <v>0</v>
      </c>
      <c r="G664" s="9">
        <f>G711</f>
        <v>0</v>
      </c>
      <c r="H664" s="10">
        <f>H711</f>
        <v>0</v>
      </c>
      <c r="I664" s="2">
        <f t="shared" si="145"/>
        <v>0</v>
      </c>
    </row>
    <row r="665" spans="1:9" s="1" customFormat="1" hidden="1" x14ac:dyDescent="0.2">
      <c r="A665" s="55"/>
      <c r="B665" s="66"/>
      <c r="C665" s="6"/>
      <c r="D665" s="6"/>
      <c r="E665" s="6"/>
      <c r="F665" s="6"/>
      <c r="G665" s="6"/>
      <c r="H665" s="7"/>
      <c r="I665" s="2">
        <f t="shared" si="145"/>
        <v>0</v>
      </c>
    </row>
    <row r="666" spans="1:9" s="107" customFormat="1" ht="25.5" x14ac:dyDescent="0.2">
      <c r="A666" s="117" t="s">
        <v>68</v>
      </c>
      <c r="B666" s="118"/>
      <c r="C666" s="119">
        <f t="shared" ref="C666:H666" si="147">C667</f>
        <v>589</v>
      </c>
      <c r="D666" s="119">
        <f t="shared" si="147"/>
        <v>0</v>
      </c>
      <c r="E666" s="119">
        <f t="shared" si="147"/>
        <v>589</v>
      </c>
      <c r="F666" s="119">
        <f t="shared" si="147"/>
        <v>589</v>
      </c>
      <c r="G666" s="119">
        <f t="shared" si="147"/>
        <v>589</v>
      </c>
      <c r="H666" s="120">
        <f t="shared" si="147"/>
        <v>589</v>
      </c>
      <c r="I666" s="102">
        <f t="shared" si="145"/>
        <v>2356</v>
      </c>
    </row>
    <row r="667" spans="1:9" s="126" customFormat="1" x14ac:dyDescent="0.2">
      <c r="A667" s="121" t="s">
        <v>59</v>
      </c>
      <c r="B667" s="122"/>
      <c r="C667" s="123">
        <f t="shared" ref="C667:H667" si="148">SUM(C668,C669,C670,C671)</f>
        <v>589</v>
      </c>
      <c r="D667" s="123">
        <f t="shared" si="148"/>
        <v>0</v>
      </c>
      <c r="E667" s="123">
        <f t="shared" si="148"/>
        <v>589</v>
      </c>
      <c r="F667" s="123">
        <f t="shared" si="148"/>
        <v>589</v>
      </c>
      <c r="G667" s="123">
        <f t="shared" si="148"/>
        <v>589</v>
      </c>
      <c r="H667" s="124">
        <f t="shared" si="148"/>
        <v>589</v>
      </c>
      <c r="I667" s="125">
        <f t="shared" si="145"/>
        <v>2356</v>
      </c>
    </row>
    <row r="668" spans="1:9" x14ac:dyDescent="0.2">
      <c r="A668" s="5" t="s">
        <v>6</v>
      </c>
      <c r="B668" s="28"/>
      <c r="C668" s="69">
        <v>589</v>
      </c>
      <c r="D668" s="69"/>
      <c r="E668" s="69">
        <f>SUM(C668,D668)</f>
        <v>589</v>
      </c>
      <c r="F668" s="69">
        <v>589</v>
      </c>
      <c r="G668" s="69">
        <v>589</v>
      </c>
      <c r="H668" s="108">
        <v>589</v>
      </c>
      <c r="I668" s="84">
        <f t="shared" si="145"/>
        <v>2356</v>
      </c>
    </row>
    <row r="669" spans="1:9" s="1" customFormat="1" hidden="1" x14ac:dyDescent="0.2">
      <c r="A669" s="5" t="s">
        <v>7</v>
      </c>
      <c r="B669" s="65"/>
      <c r="C669" s="6">
        <v>0</v>
      </c>
      <c r="D669" s="6"/>
      <c r="E669" s="6">
        <f>SUM(C669,D669)</f>
        <v>0</v>
      </c>
      <c r="F669" s="6"/>
      <c r="G669" s="6"/>
      <c r="H669" s="7"/>
      <c r="I669" s="2">
        <f t="shared" si="145"/>
        <v>0</v>
      </c>
    </row>
    <row r="670" spans="1:9" s="1" customFormat="1" ht="38.25" hidden="1" x14ac:dyDescent="0.2">
      <c r="A670" s="5" t="s">
        <v>8</v>
      </c>
      <c r="B670" s="28">
        <v>420269</v>
      </c>
      <c r="C670" s="6">
        <v>0</v>
      </c>
      <c r="D670" s="6"/>
      <c r="E670" s="6">
        <f>SUM(C670,D670)</f>
        <v>0</v>
      </c>
      <c r="F670" s="6"/>
      <c r="G670" s="6"/>
      <c r="H670" s="7"/>
      <c r="I670" s="2">
        <f t="shared" si="145"/>
        <v>0</v>
      </c>
    </row>
    <row r="671" spans="1:9" ht="25.5" hidden="1" x14ac:dyDescent="0.2">
      <c r="A671" s="8" t="s">
        <v>9</v>
      </c>
      <c r="B671" s="29" t="s">
        <v>10</v>
      </c>
      <c r="C671" s="9">
        <f t="shared" ref="C671:H671" si="149">SUM(C672,C676,C680)</f>
        <v>0</v>
      </c>
      <c r="D671" s="9">
        <f t="shared" si="149"/>
        <v>0</v>
      </c>
      <c r="E671" s="9">
        <f t="shared" si="149"/>
        <v>0</v>
      </c>
      <c r="F671" s="9">
        <f t="shared" si="149"/>
        <v>0</v>
      </c>
      <c r="G671" s="9">
        <f t="shared" si="149"/>
        <v>0</v>
      </c>
      <c r="H671" s="10">
        <f t="shared" si="149"/>
        <v>0</v>
      </c>
      <c r="I671" s="84">
        <f t="shared" si="145"/>
        <v>0</v>
      </c>
    </row>
    <row r="672" spans="1:9" hidden="1" x14ac:dyDescent="0.2">
      <c r="A672" s="11" t="s">
        <v>11</v>
      </c>
      <c r="B672" s="30" t="s">
        <v>12</v>
      </c>
      <c r="C672" s="9">
        <f t="shared" ref="C672:H672" si="150">SUM(C673:C675)</f>
        <v>0</v>
      </c>
      <c r="D672" s="9">
        <f t="shared" si="150"/>
        <v>0</v>
      </c>
      <c r="E672" s="9">
        <f t="shared" si="150"/>
        <v>0</v>
      </c>
      <c r="F672" s="9">
        <f t="shared" si="150"/>
        <v>0</v>
      </c>
      <c r="G672" s="9">
        <f t="shared" si="150"/>
        <v>0</v>
      </c>
      <c r="H672" s="10">
        <f t="shared" si="150"/>
        <v>0</v>
      </c>
      <c r="I672" s="84">
        <f t="shared" si="145"/>
        <v>0</v>
      </c>
    </row>
    <row r="673" spans="1:9" hidden="1" x14ac:dyDescent="0.2">
      <c r="A673" s="12" t="s">
        <v>13</v>
      </c>
      <c r="B673" s="31" t="s">
        <v>14</v>
      </c>
      <c r="C673" s="69"/>
      <c r="D673" s="69"/>
      <c r="E673" s="69">
        <f>SUM(C673,D673)</f>
        <v>0</v>
      </c>
      <c r="F673" s="69"/>
      <c r="G673" s="69"/>
      <c r="H673" s="108"/>
      <c r="I673" s="84">
        <f t="shared" si="145"/>
        <v>0</v>
      </c>
    </row>
    <row r="674" spans="1:9" s="1" customFormat="1" hidden="1" x14ac:dyDescent="0.2">
      <c r="A674" s="12" t="s">
        <v>15</v>
      </c>
      <c r="B674" s="32" t="s">
        <v>16</v>
      </c>
      <c r="C674" s="6">
        <v>0</v>
      </c>
      <c r="D674" s="6"/>
      <c r="E674" s="6">
        <f>SUM(C674,D674)</f>
        <v>0</v>
      </c>
      <c r="F674" s="6"/>
      <c r="G674" s="6"/>
      <c r="H674" s="7"/>
      <c r="I674" s="2">
        <f t="shared" si="145"/>
        <v>0</v>
      </c>
    </row>
    <row r="675" spans="1:9" s="1" customFormat="1" hidden="1" x14ac:dyDescent="0.2">
      <c r="A675" s="12" t="s">
        <v>17</v>
      </c>
      <c r="B675" s="32" t="s">
        <v>18</v>
      </c>
      <c r="C675" s="6">
        <v>0</v>
      </c>
      <c r="D675" s="6"/>
      <c r="E675" s="6">
        <f>SUM(C675,D675)</f>
        <v>0</v>
      </c>
      <c r="F675" s="6"/>
      <c r="G675" s="6"/>
      <c r="H675" s="7"/>
      <c r="I675" s="2">
        <f t="shared" si="145"/>
        <v>0</v>
      </c>
    </row>
    <row r="676" spans="1:9" s="1" customFormat="1" hidden="1" x14ac:dyDescent="0.2">
      <c r="A676" s="11" t="s">
        <v>19</v>
      </c>
      <c r="B676" s="33" t="s">
        <v>20</v>
      </c>
      <c r="C676" s="9">
        <v>0</v>
      </c>
      <c r="D676" s="9">
        <f>SUM(D677:D679)</f>
        <v>0</v>
      </c>
      <c r="E676" s="9">
        <f>SUM(E677:E679)</f>
        <v>0</v>
      </c>
      <c r="F676" s="9">
        <f>SUM(F677:F679)</f>
        <v>0</v>
      </c>
      <c r="G676" s="9">
        <f>SUM(G677:G679)</f>
        <v>0</v>
      </c>
      <c r="H676" s="10">
        <f>SUM(H677:H679)</f>
        <v>0</v>
      </c>
      <c r="I676" s="2">
        <f t="shared" si="145"/>
        <v>0</v>
      </c>
    </row>
    <row r="677" spans="1:9" s="1" customFormat="1" hidden="1" x14ac:dyDescent="0.2">
      <c r="A677" s="12" t="s">
        <v>13</v>
      </c>
      <c r="B677" s="32" t="s">
        <v>21</v>
      </c>
      <c r="C677" s="6">
        <v>0</v>
      </c>
      <c r="D677" s="6"/>
      <c r="E677" s="6">
        <f>SUM(C677,D677)</f>
        <v>0</v>
      </c>
      <c r="F677" s="6"/>
      <c r="G677" s="6"/>
      <c r="H677" s="7"/>
      <c r="I677" s="2">
        <f t="shared" si="145"/>
        <v>0</v>
      </c>
    </row>
    <row r="678" spans="1:9" s="1" customFormat="1" hidden="1" x14ac:dyDescent="0.2">
      <c r="A678" s="12" t="s">
        <v>15</v>
      </c>
      <c r="B678" s="32" t="s">
        <v>22</v>
      </c>
      <c r="C678" s="6">
        <v>0</v>
      </c>
      <c r="D678" s="6"/>
      <c r="E678" s="6">
        <f>SUM(C678,D678)</f>
        <v>0</v>
      </c>
      <c r="F678" s="6"/>
      <c r="G678" s="6"/>
      <c r="H678" s="7"/>
      <c r="I678" s="2">
        <f t="shared" si="145"/>
        <v>0</v>
      </c>
    </row>
    <row r="679" spans="1:9" s="1" customFormat="1" hidden="1" x14ac:dyDescent="0.2">
      <c r="A679" s="12" t="s">
        <v>17</v>
      </c>
      <c r="B679" s="32" t="s">
        <v>23</v>
      </c>
      <c r="C679" s="6">
        <v>0</v>
      </c>
      <c r="D679" s="6"/>
      <c r="E679" s="6">
        <f>SUM(C679,D679)</f>
        <v>0</v>
      </c>
      <c r="F679" s="6"/>
      <c r="G679" s="6"/>
      <c r="H679" s="7"/>
      <c r="I679" s="2">
        <f t="shared" si="145"/>
        <v>0</v>
      </c>
    </row>
    <row r="680" spans="1:9" s="1" customFormat="1" hidden="1" x14ac:dyDescent="0.2">
      <c r="A680" s="11" t="s">
        <v>24</v>
      </c>
      <c r="B680" s="33" t="s">
        <v>25</v>
      </c>
      <c r="C680" s="9">
        <v>0</v>
      </c>
      <c r="D680" s="9">
        <f>SUM(D681:D683)</f>
        <v>0</v>
      </c>
      <c r="E680" s="9">
        <f>SUM(E681:E683)</f>
        <v>0</v>
      </c>
      <c r="F680" s="9">
        <f>SUM(F681:F683)</f>
        <v>0</v>
      </c>
      <c r="G680" s="9">
        <f>SUM(G681:G683)</f>
        <v>0</v>
      </c>
      <c r="H680" s="10">
        <f>SUM(H681:H683)</f>
        <v>0</v>
      </c>
      <c r="I680" s="2">
        <f t="shared" si="145"/>
        <v>0</v>
      </c>
    </row>
    <row r="681" spans="1:9" s="1" customFormat="1" hidden="1" x14ac:dyDescent="0.2">
      <c r="A681" s="12" t="s">
        <v>13</v>
      </c>
      <c r="B681" s="32" t="s">
        <v>26</v>
      </c>
      <c r="C681" s="6">
        <v>0</v>
      </c>
      <c r="D681" s="6"/>
      <c r="E681" s="6">
        <f>SUM(C681,D681)</f>
        <v>0</v>
      </c>
      <c r="F681" s="6"/>
      <c r="G681" s="6"/>
      <c r="H681" s="7"/>
      <c r="I681" s="2">
        <f t="shared" si="145"/>
        <v>0</v>
      </c>
    </row>
    <row r="682" spans="1:9" s="1" customFormat="1" hidden="1" x14ac:dyDescent="0.2">
      <c r="A682" s="12" t="s">
        <v>15</v>
      </c>
      <c r="B682" s="32" t="s">
        <v>27</v>
      </c>
      <c r="C682" s="6">
        <v>0</v>
      </c>
      <c r="D682" s="6"/>
      <c r="E682" s="6">
        <f>SUM(C682,D682)</f>
        <v>0</v>
      </c>
      <c r="F682" s="6"/>
      <c r="G682" s="6"/>
      <c r="H682" s="7"/>
      <c r="I682" s="2">
        <f t="shared" si="145"/>
        <v>0</v>
      </c>
    </row>
    <row r="683" spans="1:9" s="1" customFormat="1" hidden="1" x14ac:dyDescent="0.2">
      <c r="A683" s="12" t="s">
        <v>17</v>
      </c>
      <c r="B683" s="32" t="s">
        <v>28</v>
      </c>
      <c r="C683" s="6">
        <v>0</v>
      </c>
      <c r="D683" s="6"/>
      <c r="E683" s="6">
        <f>SUM(C683,D683)</f>
        <v>0</v>
      </c>
      <c r="F683" s="6"/>
      <c r="G683" s="6"/>
      <c r="H683" s="7"/>
      <c r="I683" s="2">
        <f t="shared" si="145"/>
        <v>0</v>
      </c>
    </row>
    <row r="684" spans="1:9" s="126" customFormat="1" x14ac:dyDescent="0.2">
      <c r="A684" s="121" t="s">
        <v>76</v>
      </c>
      <c r="B684" s="122"/>
      <c r="C684" s="123">
        <f t="shared" ref="C684:H684" si="151">SUM(C685,C688,C711)</f>
        <v>589</v>
      </c>
      <c r="D684" s="123">
        <f t="shared" si="151"/>
        <v>0</v>
      </c>
      <c r="E684" s="123">
        <f t="shared" si="151"/>
        <v>589</v>
      </c>
      <c r="F684" s="123">
        <f t="shared" si="151"/>
        <v>589</v>
      </c>
      <c r="G684" s="123">
        <f t="shared" si="151"/>
        <v>589</v>
      </c>
      <c r="H684" s="124">
        <f t="shared" si="151"/>
        <v>589</v>
      </c>
      <c r="I684" s="125">
        <f t="shared" si="145"/>
        <v>2356</v>
      </c>
    </row>
    <row r="685" spans="1:9" x14ac:dyDescent="0.2">
      <c r="A685" s="16" t="s">
        <v>30</v>
      </c>
      <c r="B685" s="35">
        <v>20</v>
      </c>
      <c r="C685" s="9">
        <f t="shared" ref="C685:H685" si="152">SUM(C686)</f>
        <v>589</v>
      </c>
      <c r="D685" s="9">
        <f t="shared" si="152"/>
        <v>0</v>
      </c>
      <c r="E685" s="9">
        <f t="shared" si="152"/>
        <v>589</v>
      </c>
      <c r="F685" s="9">
        <f t="shared" si="152"/>
        <v>589</v>
      </c>
      <c r="G685" s="9">
        <f t="shared" si="152"/>
        <v>589</v>
      </c>
      <c r="H685" s="10">
        <f t="shared" si="152"/>
        <v>589</v>
      </c>
      <c r="I685" s="84">
        <f t="shared" si="145"/>
        <v>2356</v>
      </c>
    </row>
    <row r="686" spans="1:9" x14ac:dyDescent="0.2">
      <c r="A686" s="12" t="s">
        <v>138</v>
      </c>
      <c r="B686" s="36" t="s">
        <v>32</v>
      </c>
      <c r="C686" s="69">
        <v>589</v>
      </c>
      <c r="D686" s="69"/>
      <c r="E686" s="69">
        <f>C686+D686</f>
        <v>589</v>
      </c>
      <c r="F686" s="69">
        <v>589</v>
      </c>
      <c r="G686" s="69">
        <v>589</v>
      </c>
      <c r="H686" s="108">
        <v>589</v>
      </c>
      <c r="I686" s="84">
        <f t="shared" si="145"/>
        <v>2356</v>
      </c>
    </row>
    <row r="687" spans="1:9" s="1" customFormat="1" hidden="1" x14ac:dyDescent="0.2">
      <c r="A687" s="12"/>
      <c r="B687" s="31"/>
      <c r="C687" s="6"/>
      <c r="D687" s="6"/>
      <c r="E687" s="6"/>
      <c r="F687" s="6"/>
      <c r="G687" s="6"/>
      <c r="H687" s="7"/>
      <c r="I687" s="2">
        <f t="shared" si="145"/>
        <v>0</v>
      </c>
    </row>
    <row r="688" spans="1:9" ht="25.5" hidden="1" x14ac:dyDescent="0.2">
      <c r="A688" s="16" t="s">
        <v>33</v>
      </c>
      <c r="B688" s="37">
        <v>58</v>
      </c>
      <c r="C688" s="9">
        <f t="shared" ref="C688:H688" si="153">SUM(C689,C696,C703)</f>
        <v>0</v>
      </c>
      <c r="D688" s="9">
        <f t="shared" si="153"/>
        <v>0</v>
      </c>
      <c r="E688" s="9">
        <f t="shared" si="153"/>
        <v>0</v>
      </c>
      <c r="F688" s="9">
        <f t="shared" si="153"/>
        <v>0</v>
      </c>
      <c r="G688" s="9">
        <f t="shared" si="153"/>
        <v>0</v>
      </c>
      <c r="H688" s="10">
        <f t="shared" si="153"/>
        <v>0</v>
      </c>
      <c r="I688" s="84">
        <f t="shared" si="145"/>
        <v>0</v>
      </c>
    </row>
    <row r="689" spans="1:11" hidden="1" x14ac:dyDescent="0.2">
      <c r="A689" s="16" t="s">
        <v>34</v>
      </c>
      <c r="B689" s="38" t="s">
        <v>35</v>
      </c>
      <c r="C689" s="9">
        <f t="shared" ref="C689:H689" si="154">SUM(C693,C694,C695)</f>
        <v>0</v>
      </c>
      <c r="D689" s="9">
        <f t="shared" si="154"/>
        <v>0</v>
      </c>
      <c r="E689" s="9">
        <f t="shared" si="154"/>
        <v>0</v>
      </c>
      <c r="F689" s="9">
        <f t="shared" si="154"/>
        <v>0</v>
      </c>
      <c r="G689" s="9">
        <f t="shared" si="154"/>
        <v>0</v>
      </c>
      <c r="H689" s="10">
        <f t="shared" si="154"/>
        <v>0</v>
      </c>
      <c r="I689" s="84">
        <f t="shared" si="145"/>
        <v>0</v>
      </c>
    </row>
    <row r="690" spans="1:11" s="1" customFormat="1" hidden="1" x14ac:dyDescent="0.2">
      <c r="A690" s="17" t="s">
        <v>1</v>
      </c>
      <c r="B690" s="39"/>
      <c r="C690" s="9"/>
      <c r="D690" s="9"/>
      <c r="E690" s="9"/>
      <c r="F690" s="9"/>
      <c r="G690" s="9"/>
      <c r="H690" s="10"/>
      <c r="I690" s="2">
        <f t="shared" si="145"/>
        <v>0</v>
      </c>
    </row>
    <row r="691" spans="1:11" hidden="1" x14ac:dyDescent="0.2">
      <c r="A691" s="17" t="s">
        <v>36</v>
      </c>
      <c r="B691" s="39"/>
      <c r="C691" s="9">
        <f t="shared" ref="C691:H691" si="155">C693+C694+C695-C692</f>
        <v>0</v>
      </c>
      <c r="D691" s="9">
        <f t="shared" si="155"/>
        <v>0</v>
      </c>
      <c r="E691" s="9">
        <f t="shared" si="155"/>
        <v>0</v>
      </c>
      <c r="F691" s="9">
        <f t="shared" si="155"/>
        <v>0</v>
      </c>
      <c r="G691" s="9">
        <f t="shared" si="155"/>
        <v>0</v>
      </c>
      <c r="H691" s="10">
        <f t="shared" si="155"/>
        <v>0</v>
      </c>
      <c r="I691" s="84">
        <f t="shared" si="145"/>
        <v>0</v>
      </c>
    </row>
    <row r="692" spans="1:11" hidden="1" x14ac:dyDescent="0.2">
      <c r="A692" s="17" t="s">
        <v>37</v>
      </c>
      <c r="B692" s="39"/>
      <c r="C692" s="9"/>
      <c r="D692" s="9"/>
      <c r="E692" s="9">
        <f>C692+D692</f>
        <v>0</v>
      </c>
      <c r="F692" s="9"/>
      <c r="G692" s="9"/>
      <c r="H692" s="10"/>
      <c r="I692" s="84">
        <f t="shared" si="145"/>
        <v>0</v>
      </c>
    </row>
    <row r="693" spans="1:11" hidden="1" x14ac:dyDescent="0.2">
      <c r="A693" s="5" t="s">
        <v>38</v>
      </c>
      <c r="B693" s="40" t="s">
        <v>39</v>
      </c>
      <c r="C693" s="69"/>
      <c r="D693" s="69"/>
      <c r="E693" s="69">
        <f>C693+D693</f>
        <v>0</v>
      </c>
      <c r="F693" s="69"/>
      <c r="G693" s="69"/>
      <c r="H693" s="108"/>
      <c r="I693" s="84">
        <f t="shared" si="145"/>
        <v>0</v>
      </c>
      <c r="J693" s="82">
        <v>0.02</v>
      </c>
      <c r="K693" s="82">
        <v>0.13</v>
      </c>
    </row>
    <row r="694" spans="1:11" hidden="1" x14ac:dyDescent="0.2">
      <c r="A694" s="5" t="s">
        <v>40</v>
      </c>
      <c r="B694" s="40" t="s">
        <v>41</v>
      </c>
      <c r="C694" s="69"/>
      <c r="D694" s="69"/>
      <c r="E694" s="69">
        <f>C694+D694</f>
        <v>0</v>
      </c>
      <c r="F694" s="69"/>
      <c r="G694" s="69"/>
      <c r="H694" s="108"/>
      <c r="I694" s="84">
        <f t="shared" si="145"/>
        <v>0</v>
      </c>
      <c r="J694" s="82">
        <v>0.85</v>
      </c>
    </row>
    <row r="695" spans="1:11" hidden="1" x14ac:dyDescent="0.2">
      <c r="A695" s="5" t="s">
        <v>42</v>
      </c>
      <c r="B695" s="41" t="s">
        <v>43</v>
      </c>
      <c r="C695" s="69"/>
      <c r="D695" s="69"/>
      <c r="E695" s="69">
        <f>C695+D695</f>
        <v>0</v>
      </c>
      <c r="F695" s="142"/>
      <c r="G695" s="142"/>
      <c r="H695" s="148"/>
      <c r="I695" s="84">
        <f t="shared" si="145"/>
        <v>0</v>
      </c>
    </row>
    <row r="696" spans="1:11" s="1" customFormat="1" hidden="1" x14ac:dyDescent="0.2">
      <c r="A696" s="16" t="s">
        <v>44</v>
      </c>
      <c r="B696" s="42" t="s">
        <v>45</v>
      </c>
      <c r="C696" s="9">
        <v>0</v>
      </c>
      <c r="D696" s="9">
        <f>SUM(D700,D701,D702)</f>
        <v>0</v>
      </c>
      <c r="E696" s="9">
        <f>SUM(E700,E701,E702)</f>
        <v>0</v>
      </c>
      <c r="F696" s="9">
        <f>SUM(F700,F701,F702)</f>
        <v>0</v>
      </c>
      <c r="G696" s="9">
        <f>SUM(G700,G701,G702)</f>
        <v>0</v>
      </c>
      <c r="H696" s="10">
        <f>SUM(H700,H701,H702)</f>
        <v>0</v>
      </c>
      <c r="I696" s="2">
        <f t="shared" si="145"/>
        <v>0</v>
      </c>
    </row>
    <row r="697" spans="1:11" s="1" customFormat="1" hidden="1" x14ac:dyDescent="0.2">
      <c r="A697" s="56" t="s">
        <v>1</v>
      </c>
      <c r="B697" s="42"/>
      <c r="C697" s="9"/>
      <c r="D697" s="9"/>
      <c r="E697" s="9"/>
      <c r="F697" s="9"/>
      <c r="G697" s="9"/>
      <c r="H697" s="10"/>
      <c r="I697" s="2">
        <f t="shared" si="145"/>
        <v>0</v>
      </c>
    </row>
    <row r="698" spans="1:11" s="1" customFormat="1" hidden="1" x14ac:dyDescent="0.2">
      <c r="A698" s="17" t="s">
        <v>36</v>
      </c>
      <c r="B698" s="39"/>
      <c r="C698" s="9">
        <v>0</v>
      </c>
      <c r="D698" s="9">
        <f>D700+D701+D702-D699</f>
        <v>0</v>
      </c>
      <c r="E698" s="9">
        <f>E700+E701+E702-E699</f>
        <v>0</v>
      </c>
      <c r="F698" s="9">
        <f>F700+F701+F702-F699</f>
        <v>0</v>
      </c>
      <c r="G698" s="9">
        <f>G700+G701+G702-G699</f>
        <v>0</v>
      </c>
      <c r="H698" s="10">
        <f>H700+H701+H702-H699</f>
        <v>0</v>
      </c>
      <c r="I698" s="2">
        <f t="shared" si="145"/>
        <v>0</v>
      </c>
    </row>
    <row r="699" spans="1:11" s="1" customFormat="1" hidden="1" x14ac:dyDescent="0.2">
      <c r="A699" s="17" t="s">
        <v>37</v>
      </c>
      <c r="B699" s="39"/>
      <c r="C699" s="9">
        <v>0</v>
      </c>
      <c r="D699" s="9"/>
      <c r="E699" s="9">
        <f>C699+D699</f>
        <v>0</v>
      </c>
      <c r="F699" s="9"/>
      <c r="G699" s="9"/>
      <c r="H699" s="10"/>
      <c r="I699" s="2">
        <f t="shared" si="145"/>
        <v>0</v>
      </c>
    </row>
    <row r="700" spans="1:11" s="1" customFormat="1" hidden="1" x14ac:dyDescent="0.2">
      <c r="A700" s="5" t="s">
        <v>38</v>
      </c>
      <c r="B700" s="41" t="s">
        <v>46</v>
      </c>
      <c r="C700" s="6">
        <v>0</v>
      </c>
      <c r="D700" s="6"/>
      <c r="E700" s="6">
        <f>C700+D700</f>
        <v>0</v>
      </c>
      <c r="F700" s="6"/>
      <c r="G700" s="6"/>
      <c r="H700" s="7"/>
      <c r="I700" s="2">
        <f t="shared" si="145"/>
        <v>0</v>
      </c>
    </row>
    <row r="701" spans="1:11" s="1" customFormat="1" hidden="1" x14ac:dyDescent="0.2">
      <c r="A701" s="5" t="s">
        <v>40</v>
      </c>
      <c r="B701" s="41" t="s">
        <v>47</v>
      </c>
      <c r="C701" s="6">
        <v>0</v>
      </c>
      <c r="D701" s="6"/>
      <c r="E701" s="6">
        <f>C701+D701</f>
        <v>0</v>
      </c>
      <c r="F701" s="6"/>
      <c r="G701" s="6"/>
      <c r="H701" s="7"/>
      <c r="I701" s="2">
        <f t="shared" si="145"/>
        <v>0</v>
      </c>
    </row>
    <row r="702" spans="1:11" s="1" customFormat="1" hidden="1" x14ac:dyDescent="0.2">
      <c r="A702" s="5" t="s">
        <v>42</v>
      </c>
      <c r="B702" s="41" t="s">
        <v>48</v>
      </c>
      <c r="C702" s="6">
        <v>0</v>
      </c>
      <c r="D702" s="6"/>
      <c r="E702" s="6">
        <f>C702+D702</f>
        <v>0</v>
      </c>
      <c r="F702" s="6"/>
      <c r="G702" s="6"/>
      <c r="H702" s="7"/>
      <c r="I702" s="2">
        <f t="shared" si="145"/>
        <v>0</v>
      </c>
    </row>
    <row r="703" spans="1:11" s="1" customFormat="1" hidden="1" x14ac:dyDescent="0.2">
      <c r="A703" s="16" t="s">
        <v>49</v>
      </c>
      <c r="B703" s="43" t="s">
        <v>50</v>
      </c>
      <c r="C703" s="9">
        <v>0</v>
      </c>
      <c r="D703" s="9">
        <f>SUM(D707,D708,D709)</f>
        <v>0</v>
      </c>
      <c r="E703" s="9">
        <f>SUM(E707,E708,E709)</f>
        <v>0</v>
      </c>
      <c r="F703" s="9">
        <f>SUM(F707,F708,F709)</f>
        <v>0</v>
      </c>
      <c r="G703" s="9">
        <f>SUM(G707,G708,G709)</f>
        <v>0</v>
      </c>
      <c r="H703" s="10">
        <f>SUM(H707,H708,H709)</f>
        <v>0</v>
      </c>
      <c r="I703" s="2">
        <f t="shared" si="145"/>
        <v>0</v>
      </c>
    </row>
    <row r="704" spans="1:11" s="1" customFormat="1" hidden="1" x14ac:dyDescent="0.2">
      <c r="A704" s="56" t="s">
        <v>1</v>
      </c>
      <c r="B704" s="43"/>
      <c r="C704" s="9"/>
      <c r="D704" s="9"/>
      <c r="E704" s="9"/>
      <c r="F704" s="9"/>
      <c r="G704" s="9"/>
      <c r="H704" s="10"/>
      <c r="I704" s="2">
        <f t="shared" si="145"/>
        <v>0</v>
      </c>
    </row>
    <row r="705" spans="1:9" s="1" customFormat="1" hidden="1" x14ac:dyDescent="0.2">
      <c r="A705" s="17" t="s">
        <v>36</v>
      </c>
      <c r="B705" s="39"/>
      <c r="C705" s="9">
        <v>0</v>
      </c>
      <c r="D705" s="9">
        <f>D707+D708+D709-D706</f>
        <v>0</v>
      </c>
      <c r="E705" s="9">
        <f>E707+E708+E709-E706</f>
        <v>0</v>
      </c>
      <c r="F705" s="9">
        <f>F707+F708+F709-F706</f>
        <v>0</v>
      </c>
      <c r="G705" s="9">
        <f>G707+G708+G709-G706</f>
        <v>0</v>
      </c>
      <c r="H705" s="10">
        <f>H707+H708+H709-H706</f>
        <v>0</v>
      </c>
      <c r="I705" s="2">
        <f t="shared" si="145"/>
        <v>0</v>
      </c>
    </row>
    <row r="706" spans="1:9" s="1" customFormat="1" hidden="1" x14ac:dyDescent="0.2">
      <c r="A706" s="17" t="s">
        <v>37</v>
      </c>
      <c r="B706" s="39"/>
      <c r="C706" s="9">
        <v>0</v>
      </c>
      <c r="D706" s="9"/>
      <c r="E706" s="9">
        <f>C706+D706</f>
        <v>0</v>
      </c>
      <c r="F706" s="9"/>
      <c r="G706" s="9"/>
      <c r="H706" s="10"/>
      <c r="I706" s="2">
        <f t="shared" si="145"/>
        <v>0</v>
      </c>
    </row>
    <row r="707" spans="1:9" s="1" customFormat="1" hidden="1" x14ac:dyDescent="0.2">
      <c r="A707" s="5" t="s">
        <v>38</v>
      </c>
      <c r="B707" s="41" t="s">
        <v>51</v>
      </c>
      <c r="C707" s="6">
        <v>0</v>
      </c>
      <c r="D707" s="6"/>
      <c r="E707" s="6">
        <f>C707+D707</f>
        <v>0</v>
      </c>
      <c r="F707" s="6"/>
      <c r="G707" s="6"/>
      <c r="H707" s="7"/>
      <c r="I707" s="2">
        <f t="shared" si="145"/>
        <v>0</v>
      </c>
    </row>
    <row r="708" spans="1:9" s="1" customFormat="1" hidden="1" x14ac:dyDescent="0.2">
      <c r="A708" s="5" t="s">
        <v>40</v>
      </c>
      <c r="B708" s="41" t="s">
        <v>52</v>
      </c>
      <c r="C708" s="6">
        <v>0</v>
      </c>
      <c r="D708" s="6"/>
      <c r="E708" s="6">
        <f>C708+D708</f>
        <v>0</v>
      </c>
      <c r="F708" s="6"/>
      <c r="G708" s="6"/>
      <c r="H708" s="7"/>
      <c r="I708" s="2">
        <f t="shared" si="145"/>
        <v>0</v>
      </c>
    </row>
    <row r="709" spans="1:9" s="1" customFormat="1" hidden="1" x14ac:dyDescent="0.2">
      <c r="A709" s="5" t="s">
        <v>42</v>
      </c>
      <c r="B709" s="41" t="s">
        <v>53</v>
      </c>
      <c r="C709" s="6">
        <v>0</v>
      </c>
      <c r="D709" s="6"/>
      <c r="E709" s="6">
        <f>C709+D709</f>
        <v>0</v>
      </c>
      <c r="F709" s="6"/>
      <c r="G709" s="6"/>
      <c r="H709" s="7"/>
      <c r="I709" s="2">
        <f t="shared" si="145"/>
        <v>0</v>
      </c>
    </row>
    <row r="710" spans="1:9" s="1" customFormat="1" hidden="1" x14ac:dyDescent="0.2">
      <c r="A710" s="57"/>
      <c r="B710" s="66"/>
      <c r="C710" s="6"/>
      <c r="D710" s="6"/>
      <c r="E710" s="6"/>
      <c r="F710" s="6"/>
      <c r="G710" s="6"/>
      <c r="H710" s="7"/>
      <c r="I710" s="2">
        <f t="shared" si="145"/>
        <v>0</v>
      </c>
    </row>
    <row r="711" spans="1:9" s="1" customFormat="1" hidden="1" x14ac:dyDescent="0.2">
      <c r="A711" s="11" t="s">
        <v>134</v>
      </c>
      <c r="B711" s="43" t="s">
        <v>133</v>
      </c>
      <c r="C711" s="9">
        <v>0</v>
      </c>
      <c r="D711" s="9"/>
      <c r="E711" s="9">
        <f>C711+D711</f>
        <v>0</v>
      </c>
      <c r="F711" s="9"/>
      <c r="G711" s="9"/>
      <c r="H711" s="10"/>
      <c r="I711" s="2">
        <f t="shared" si="145"/>
        <v>0</v>
      </c>
    </row>
    <row r="712" spans="1:9" s="1" customFormat="1" hidden="1" x14ac:dyDescent="0.2">
      <c r="A712" s="57"/>
      <c r="B712" s="66"/>
      <c r="C712" s="6"/>
      <c r="D712" s="6"/>
      <c r="E712" s="6"/>
      <c r="F712" s="6"/>
      <c r="G712" s="6"/>
      <c r="H712" s="7"/>
      <c r="I712" s="2">
        <f t="shared" si="145"/>
        <v>0</v>
      </c>
    </row>
    <row r="713" spans="1:9" s="1" customFormat="1" hidden="1" x14ac:dyDescent="0.2">
      <c r="A713" s="11" t="s">
        <v>54</v>
      </c>
      <c r="B713" s="43"/>
      <c r="C713" s="9">
        <v>0</v>
      </c>
      <c r="D713" s="9">
        <f>D666-D684</f>
        <v>0</v>
      </c>
      <c r="E713" s="9">
        <f>E666-E684</f>
        <v>0</v>
      </c>
      <c r="F713" s="9">
        <f>F666-F684</f>
        <v>0</v>
      </c>
      <c r="G713" s="9">
        <f>G666-G684</f>
        <v>0</v>
      </c>
      <c r="H713" s="10">
        <f>H666-H684</f>
        <v>0</v>
      </c>
      <c r="I713" s="2">
        <f t="shared" si="145"/>
        <v>0</v>
      </c>
    </row>
    <row r="714" spans="1:9" s="1" customFormat="1" hidden="1" x14ac:dyDescent="0.2">
      <c r="A714" s="55"/>
      <c r="B714" s="66"/>
      <c r="C714" s="6"/>
      <c r="D714" s="6"/>
      <c r="E714" s="6"/>
      <c r="F714" s="6"/>
      <c r="G714" s="6"/>
      <c r="H714" s="7"/>
      <c r="I714" s="2">
        <f t="shared" si="145"/>
        <v>0</v>
      </c>
    </row>
    <row r="715" spans="1:9" s="107" customFormat="1" x14ac:dyDescent="0.2">
      <c r="A715" s="109" t="s">
        <v>77</v>
      </c>
      <c r="B715" s="110" t="s">
        <v>5</v>
      </c>
      <c r="C715" s="111">
        <f t="shared" ref="C715:H715" si="156">SUM(C745,C794,C842,C891)</f>
        <v>7244.6</v>
      </c>
      <c r="D715" s="111">
        <f t="shared" si="156"/>
        <v>0</v>
      </c>
      <c r="E715" s="111">
        <f t="shared" si="156"/>
        <v>7244.6</v>
      </c>
      <c r="F715" s="111">
        <f t="shared" si="156"/>
        <v>571.4</v>
      </c>
      <c r="G715" s="111">
        <f t="shared" si="156"/>
        <v>571.4</v>
      </c>
      <c r="H715" s="112">
        <f t="shared" si="156"/>
        <v>571.4</v>
      </c>
      <c r="I715" s="102">
        <f t="shared" si="145"/>
        <v>8958.7999999999993</v>
      </c>
    </row>
    <row r="716" spans="1:9" s="126" customFormat="1" x14ac:dyDescent="0.2">
      <c r="A716" s="121" t="s">
        <v>78</v>
      </c>
      <c r="B716" s="122"/>
      <c r="C716" s="123">
        <f t="shared" ref="C716:H716" si="157">SUM(C717,C720,C743)</f>
        <v>6816</v>
      </c>
      <c r="D716" s="123">
        <f t="shared" si="157"/>
        <v>0</v>
      </c>
      <c r="E716" s="123">
        <f t="shared" si="157"/>
        <v>6816</v>
      </c>
      <c r="F716" s="123">
        <f t="shared" si="157"/>
        <v>571.4</v>
      </c>
      <c r="G716" s="123">
        <f t="shared" si="157"/>
        <v>571.4</v>
      </c>
      <c r="H716" s="124">
        <f t="shared" si="157"/>
        <v>571.4</v>
      </c>
      <c r="I716" s="125">
        <f t="shared" si="145"/>
        <v>8530.1999999999989</v>
      </c>
    </row>
    <row r="717" spans="1:9" hidden="1" x14ac:dyDescent="0.2">
      <c r="A717" s="16" t="s">
        <v>30</v>
      </c>
      <c r="B717" s="35">
        <v>20</v>
      </c>
      <c r="C717" s="9">
        <f t="shared" ref="C717:H717" si="158">SUM(C718)</f>
        <v>0</v>
      </c>
      <c r="D717" s="9">
        <f t="shared" si="158"/>
        <v>0</v>
      </c>
      <c r="E717" s="9">
        <f t="shared" si="158"/>
        <v>0</v>
      </c>
      <c r="F717" s="9">
        <f t="shared" si="158"/>
        <v>0</v>
      </c>
      <c r="G717" s="9">
        <f t="shared" si="158"/>
        <v>0</v>
      </c>
      <c r="H717" s="10">
        <f t="shared" si="158"/>
        <v>0</v>
      </c>
      <c r="I717" s="84">
        <f t="shared" si="145"/>
        <v>0</v>
      </c>
    </row>
    <row r="718" spans="1:9" hidden="1" x14ac:dyDescent="0.2">
      <c r="A718" s="12" t="s">
        <v>31</v>
      </c>
      <c r="B718" s="36" t="s">
        <v>32</v>
      </c>
      <c r="C718" s="69">
        <f>SUM(C765,C814,C862,C911)</f>
        <v>0</v>
      </c>
      <c r="D718" s="69">
        <f>SUM(D765,D814,D862,D911)</f>
        <v>0</v>
      </c>
      <c r="E718" s="69">
        <f>C718+D718</f>
        <v>0</v>
      </c>
      <c r="F718" s="69">
        <f>SUM(F765,F814,F862,F911)</f>
        <v>0</v>
      </c>
      <c r="G718" s="69">
        <f>SUM(G765,G814,G862,G911)</f>
        <v>0</v>
      </c>
      <c r="H718" s="108">
        <f>SUM(H765,H814,H862,H911)</f>
        <v>0</v>
      </c>
      <c r="I718" s="84">
        <f t="shared" ref="I718:I781" si="159">SUM(E718:H718)</f>
        <v>0</v>
      </c>
    </row>
    <row r="719" spans="1:9" s="1" customFormat="1" hidden="1" x14ac:dyDescent="0.2">
      <c r="A719" s="12"/>
      <c r="B719" s="31"/>
      <c r="C719" s="6"/>
      <c r="D719" s="6"/>
      <c r="E719" s="6"/>
      <c r="F719" s="6"/>
      <c r="G719" s="6"/>
      <c r="H719" s="7"/>
      <c r="I719" s="2">
        <f t="shared" si="159"/>
        <v>0</v>
      </c>
    </row>
    <row r="720" spans="1:9" ht="25.5" x14ac:dyDescent="0.2">
      <c r="A720" s="16" t="s">
        <v>33</v>
      </c>
      <c r="B720" s="37">
        <v>58</v>
      </c>
      <c r="C720" s="9">
        <f t="shared" ref="C720:H720" si="160">SUM(C721,C728,C735)</f>
        <v>6816</v>
      </c>
      <c r="D720" s="9">
        <f t="shared" si="160"/>
        <v>0</v>
      </c>
      <c r="E720" s="9">
        <f t="shared" si="160"/>
        <v>6816</v>
      </c>
      <c r="F720" s="9">
        <f t="shared" si="160"/>
        <v>0</v>
      </c>
      <c r="G720" s="9">
        <f t="shared" si="160"/>
        <v>0</v>
      </c>
      <c r="H720" s="10">
        <f t="shared" si="160"/>
        <v>0</v>
      </c>
      <c r="I720" s="84">
        <f t="shared" si="159"/>
        <v>6816</v>
      </c>
    </row>
    <row r="721" spans="1:9" x14ac:dyDescent="0.2">
      <c r="A721" s="16" t="s">
        <v>34</v>
      </c>
      <c r="B721" s="38" t="s">
        <v>35</v>
      </c>
      <c r="C721" s="9">
        <f t="shared" ref="C721:H721" si="161">SUM(C725,C726,C727)</f>
        <v>6816</v>
      </c>
      <c r="D721" s="9">
        <f t="shared" si="161"/>
        <v>0</v>
      </c>
      <c r="E721" s="9">
        <f t="shared" si="161"/>
        <v>6816</v>
      </c>
      <c r="F721" s="9">
        <f t="shared" si="161"/>
        <v>0</v>
      </c>
      <c r="G721" s="9">
        <f t="shared" si="161"/>
        <v>0</v>
      </c>
      <c r="H721" s="10">
        <f t="shared" si="161"/>
        <v>0</v>
      </c>
      <c r="I721" s="84">
        <f t="shared" si="159"/>
        <v>6816</v>
      </c>
    </row>
    <row r="722" spans="1:9" s="1" customFormat="1" hidden="1" x14ac:dyDescent="0.2">
      <c r="A722" s="17" t="s">
        <v>1</v>
      </c>
      <c r="B722" s="39"/>
      <c r="C722" s="9"/>
      <c r="D722" s="9"/>
      <c r="E722" s="9"/>
      <c r="F722" s="9"/>
      <c r="G722" s="9"/>
      <c r="H722" s="10"/>
      <c r="I722" s="2">
        <f t="shared" si="159"/>
        <v>0</v>
      </c>
    </row>
    <row r="723" spans="1:9" x14ac:dyDescent="0.2">
      <c r="A723" s="17" t="s">
        <v>36</v>
      </c>
      <c r="B723" s="39"/>
      <c r="C723" s="9">
        <f t="shared" ref="C723:H723" si="162">C725+C726+C727-C724</f>
        <v>15</v>
      </c>
      <c r="D723" s="9">
        <f t="shared" si="162"/>
        <v>0</v>
      </c>
      <c r="E723" s="9">
        <f t="shared" si="162"/>
        <v>15</v>
      </c>
      <c r="F723" s="9">
        <f t="shared" si="162"/>
        <v>0</v>
      </c>
      <c r="G723" s="9">
        <f t="shared" si="162"/>
        <v>0</v>
      </c>
      <c r="H723" s="10">
        <f t="shared" si="162"/>
        <v>0</v>
      </c>
      <c r="I723" s="84">
        <f t="shared" si="159"/>
        <v>15</v>
      </c>
    </row>
    <row r="724" spans="1:9" x14ac:dyDescent="0.2">
      <c r="A724" s="17" t="s">
        <v>37</v>
      </c>
      <c r="B724" s="39"/>
      <c r="C724" s="9">
        <f t="shared" ref="C724:H724" si="163">SUM(C771,C820,C868,C917)</f>
        <v>6801</v>
      </c>
      <c r="D724" s="9">
        <f t="shared" si="163"/>
        <v>0</v>
      </c>
      <c r="E724" s="9">
        <f t="shared" si="163"/>
        <v>6801</v>
      </c>
      <c r="F724" s="9">
        <f t="shared" si="163"/>
        <v>0</v>
      </c>
      <c r="G724" s="9">
        <f t="shared" si="163"/>
        <v>0</v>
      </c>
      <c r="H724" s="10">
        <f t="shared" si="163"/>
        <v>0</v>
      </c>
      <c r="I724" s="84">
        <f t="shared" si="159"/>
        <v>6801</v>
      </c>
    </row>
    <row r="725" spans="1:9" hidden="1" x14ac:dyDescent="0.2">
      <c r="A725" s="5" t="s">
        <v>38</v>
      </c>
      <c r="B725" s="40" t="s">
        <v>39</v>
      </c>
      <c r="C725" s="69">
        <f t="shared" ref="C725:D727" si="164">SUM(C772,C821,C869,C918)</f>
        <v>0</v>
      </c>
      <c r="D725" s="69">
        <f t="shared" si="164"/>
        <v>0</v>
      </c>
      <c r="E725" s="69">
        <f>C725+D725</f>
        <v>0</v>
      </c>
      <c r="F725" s="69">
        <f t="shared" ref="F725:H727" si="165">SUM(F772,F821,F869,F918)</f>
        <v>0</v>
      </c>
      <c r="G725" s="69">
        <f t="shared" si="165"/>
        <v>0</v>
      </c>
      <c r="H725" s="108">
        <f t="shared" si="165"/>
        <v>0</v>
      </c>
      <c r="I725" s="84">
        <f t="shared" si="159"/>
        <v>0</v>
      </c>
    </row>
    <row r="726" spans="1:9" hidden="1" x14ac:dyDescent="0.2">
      <c r="A726" s="5" t="s">
        <v>40</v>
      </c>
      <c r="B726" s="40" t="s">
        <v>41</v>
      </c>
      <c r="C726" s="69">
        <f t="shared" si="164"/>
        <v>0</v>
      </c>
      <c r="D726" s="69">
        <f t="shared" si="164"/>
        <v>0</v>
      </c>
      <c r="E726" s="69">
        <f>C726+D726</f>
        <v>0</v>
      </c>
      <c r="F726" s="69">
        <f t="shared" si="165"/>
        <v>0</v>
      </c>
      <c r="G726" s="69">
        <f t="shared" si="165"/>
        <v>0</v>
      </c>
      <c r="H726" s="108">
        <f t="shared" si="165"/>
        <v>0</v>
      </c>
      <c r="I726" s="84">
        <f t="shared" si="159"/>
        <v>0</v>
      </c>
    </row>
    <row r="727" spans="1:9" x14ac:dyDescent="0.2">
      <c r="A727" s="5" t="s">
        <v>42</v>
      </c>
      <c r="B727" s="41" t="s">
        <v>43</v>
      </c>
      <c r="C727" s="69">
        <f t="shared" si="164"/>
        <v>6816</v>
      </c>
      <c r="D727" s="69">
        <f t="shared" si="164"/>
        <v>0</v>
      </c>
      <c r="E727" s="69">
        <f>C727+D727</f>
        <v>6816</v>
      </c>
      <c r="F727" s="69">
        <f t="shared" si="165"/>
        <v>0</v>
      </c>
      <c r="G727" s="69">
        <f t="shared" si="165"/>
        <v>0</v>
      </c>
      <c r="H727" s="108">
        <f t="shared" si="165"/>
        <v>0</v>
      </c>
      <c r="I727" s="84">
        <f t="shared" si="159"/>
        <v>6816</v>
      </c>
    </row>
    <row r="728" spans="1:9" s="1" customFormat="1" hidden="1" x14ac:dyDescent="0.2">
      <c r="A728" s="16" t="s">
        <v>44</v>
      </c>
      <c r="B728" s="42" t="s">
        <v>45</v>
      </c>
      <c r="C728" s="9">
        <v>0</v>
      </c>
      <c r="D728" s="9">
        <f>SUM(D732,D733,D734)</f>
        <v>0</v>
      </c>
      <c r="E728" s="9">
        <f>SUM(E732,E733,E734)</f>
        <v>0</v>
      </c>
      <c r="F728" s="9">
        <f>SUM(F732,F733,F734)</f>
        <v>0</v>
      </c>
      <c r="G728" s="9">
        <f>SUM(G732,G733,G734)</f>
        <v>0</v>
      </c>
      <c r="H728" s="10">
        <f>SUM(H732,H733,H734)</f>
        <v>0</v>
      </c>
      <c r="I728" s="2">
        <f t="shared" si="159"/>
        <v>0</v>
      </c>
    </row>
    <row r="729" spans="1:9" s="1" customFormat="1" hidden="1" x14ac:dyDescent="0.2">
      <c r="A729" s="56" t="s">
        <v>1</v>
      </c>
      <c r="B729" s="42"/>
      <c r="C729" s="9"/>
      <c r="D729" s="9"/>
      <c r="E729" s="9"/>
      <c r="F729" s="9"/>
      <c r="G729" s="9"/>
      <c r="H729" s="10"/>
      <c r="I729" s="2">
        <f t="shared" si="159"/>
        <v>0</v>
      </c>
    </row>
    <row r="730" spans="1:9" s="1" customFormat="1" hidden="1" x14ac:dyDescent="0.2">
      <c r="A730" s="17" t="s">
        <v>36</v>
      </c>
      <c r="B730" s="39"/>
      <c r="C730" s="9">
        <v>0</v>
      </c>
      <c r="D730" s="9">
        <f>D732+D733+D734-D731</f>
        <v>0</v>
      </c>
      <c r="E730" s="9">
        <f>E732+E733+E734-E731</f>
        <v>0</v>
      </c>
      <c r="F730" s="9">
        <f>F732+F733+F734-F731</f>
        <v>0</v>
      </c>
      <c r="G730" s="9">
        <f>G732+G733+G734-G731</f>
        <v>0</v>
      </c>
      <c r="H730" s="10">
        <f>H732+H733+H734-H731</f>
        <v>0</v>
      </c>
      <c r="I730" s="2">
        <f t="shared" si="159"/>
        <v>0</v>
      </c>
    </row>
    <row r="731" spans="1:9" s="1" customFormat="1" hidden="1" x14ac:dyDescent="0.2">
      <c r="A731" s="17" t="s">
        <v>37</v>
      </c>
      <c r="B731" s="39"/>
      <c r="C731" s="9">
        <v>0</v>
      </c>
      <c r="D731" s="9">
        <f>SUM(D778,D827,D875,D924)</f>
        <v>0</v>
      </c>
      <c r="E731" s="9">
        <f>SUM(E778,E827,E875,E924)</f>
        <v>0</v>
      </c>
      <c r="F731" s="9">
        <f>SUM(F778,F827,F875,F924)</f>
        <v>0</v>
      </c>
      <c r="G731" s="9">
        <f>SUM(G778,G827,G875,G924)</f>
        <v>0</v>
      </c>
      <c r="H731" s="10">
        <f>SUM(H778,H827,H875,H924)</f>
        <v>0</v>
      </c>
      <c r="I731" s="2">
        <f t="shared" si="159"/>
        <v>0</v>
      </c>
    </row>
    <row r="732" spans="1:9" s="1" customFormat="1" hidden="1" x14ac:dyDescent="0.2">
      <c r="A732" s="5" t="s">
        <v>38</v>
      </c>
      <c r="B732" s="41" t="s">
        <v>46</v>
      </c>
      <c r="C732" s="6">
        <v>0</v>
      </c>
      <c r="D732" s="6">
        <f>SUM(D779,D828,D876,D925)</f>
        <v>0</v>
      </c>
      <c r="E732" s="6">
        <f>C732+D732</f>
        <v>0</v>
      </c>
      <c r="F732" s="6">
        <f t="shared" ref="F732:H734" si="166">SUM(F779,F828,F876,F925)</f>
        <v>0</v>
      </c>
      <c r="G732" s="6">
        <f t="shared" si="166"/>
        <v>0</v>
      </c>
      <c r="H732" s="7">
        <f t="shared" si="166"/>
        <v>0</v>
      </c>
      <c r="I732" s="2">
        <f t="shared" si="159"/>
        <v>0</v>
      </c>
    </row>
    <row r="733" spans="1:9" s="1" customFormat="1" hidden="1" x14ac:dyDescent="0.2">
      <c r="A733" s="5" t="s">
        <v>40</v>
      </c>
      <c r="B733" s="41" t="s">
        <v>47</v>
      </c>
      <c r="C733" s="6">
        <v>0</v>
      </c>
      <c r="D733" s="6">
        <f>SUM(D780,D829,D877,D926)</f>
        <v>0</v>
      </c>
      <c r="E733" s="6">
        <f>C733+D733</f>
        <v>0</v>
      </c>
      <c r="F733" s="6">
        <f t="shared" si="166"/>
        <v>0</v>
      </c>
      <c r="G733" s="6">
        <f t="shared" si="166"/>
        <v>0</v>
      </c>
      <c r="H733" s="7">
        <f t="shared" si="166"/>
        <v>0</v>
      </c>
      <c r="I733" s="2">
        <f t="shared" si="159"/>
        <v>0</v>
      </c>
    </row>
    <row r="734" spans="1:9" s="1" customFormat="1" hidden="1" x14ac:dyDescent="0.2">
      <c r="A734" s="5" t="s">
        <v>42</v>
      </c>
      <c r="B734" s="41" t="s">
        <v>48</v>
      </c>
      <c r="C734" s="6">
        <v>0</v>
      </c>
      <c r="D734" s="6">
        <f>SUM(D781,D830,D878,D927)</f>
        <v>0</v>
      </c>
      <c r="E734" s="6">
        <f>C734+D734</f>
        <v>0</v>
      </c>
      <c r="F734" s="6">
        <f t="shared" si="166"/>
        <v>0</v>
      </c>
      <c r="G734" s="6">
        <f t="shared" si="166"/>
        <v>0</v>
      </c>
      <c r="H734" s="7">
        <f t="shared" si="166"/>
        <v>0</v>
      </c>
      <c r="I734" s="2">
        <f t="shared" si="159"/>
        <v>0</v>
      </c>
    </row>
    <row r="735" spans="1:9" hidden="1" x14ac:dyDescent="0.2">
      <c r="A735" s="16" t="s">
        <v>49</v>
      </c>
      <c r="B735" s="43" t="s">
        <v>50</v>
      </c>
      <c r="C735" s="9">
        <f t="shared" ref="C735:H735" si="167">SUM(C739,C740,C741)</f>
        <v>0</v>
      </c>
      <c r="D735" s="9">
        <f t="shared" si="167"/>
        <v>0</v>
      </c>
      <c r="E735" s="9">
        <f t="shared" si="167"/>
        <v>0</v>
      </c>
      <c r="F735" s="9">
        <f t="shared" si="167"/>
        <v>0</v>
      </c>
      <c r="G735" s="9">
        <f t="shared" si="167"/>
        <v>0</v>
      </c>
      <c r="H735" s="10">
        <f t="shared" si="167"/>
        <v>0</v>
      </c>
      <c r="I735" s="84">
        <f t="shared" si="159"/>
        <v>0</v>
      </c>
    </row>
    <row r="736" spans="1:9" s="1" customFormat="1" hidden="1" x14ac:dyDescent="0.2">
      <c r="A736" s="56" t="s">
        <v>1</v>
      </c>
      <c r="B736" s="43"/>
      <c r="C736" s="9"/>
      <c r="D736" s="9"/>
      <c r="E736" s="9"/>
      <c r="F736" s="9"/>
      <c r="G736" s="9"/>
      <c r="H736" s="10"/>
      <c r="I736" s="2">
        <f t="shared" si="159"/>
        <v>0</v>
      </c>
    </row>
    <row r="737" spans="1:11" hidden="1" x14ac:dyDescent="0.2">
      <c r="A737" s="17" t="s">
        <v>36</v>
      </c>
      <c r="B737" s="39"/>
      <c r="C737" s="9">
        <f t="shared" ref="C737:H737" si="168">C739+C740+C741-C738</f>
        <v>0</v>
      </c>
      <c r="D737" s="9">
        <f t="shared" si="168"/>
        <v>0</v>
      </c>
      <c r="E737" s="9">
        <f t="shared" si="168"/>
        <v>0</v>
      </c>
      <c r="F737" s="9">
        <f t="shared" si="168"/>
        <v>0</v>
      </c>
      <c r="G737" s="9">
        <f t="shared" si="168"/>
        <v>0</v>
      </c>
      <c r="H737" s="10">
        <f t="shared" si="168"/>
        <v>0</v>
      </c>
      <c r="I737" s="84">
        <f t="shared" si="159"/>
        <v>0</v>
      </c>
    </row>
    <row r="738" spans="1:11" s="1" customFormat="1" hidden="1" x14ac:dyDescent="0.2">
      <c r="A738" s="17" t="s">
        <v>37</v>
      </c>
      <c r="B738" s="39"/>
      <c r="C738" s="9">
        <v>0</v>
      </c>
      <c r="D738" s="9">
        <f>SUM(D785,D834,D882,D931)</f>
        <v>0</v>
      </c>
      <c r="E738" s="9">
        <f>SUM(E785,E834,E882,E931)</f>
        <v>0</v>
      </c>
      <c r="F738" s="9">
        <f>SUM(F785,F834,F882,F931)</f>
        <v>0</v>
      </c>
      <c r="G738" s="9">
        <f>SUM(G785,G834,G882,G931)</f>
        <v>0</v>
      </c>
      <c r="H738" s="10">
        <f>SUM(H785,H834,H882,H931)</f>
        <v>0</v>
      </c>
      <c r="I738" s="2">
        <f t="shared" si="159"/>
        <v>0</v>
      </c>
    </row>
    <row r="739" spans="1:11" hidden="1" x14ac:dyDescent="0.2">
      <c r="A739" s="5" t="s">
        <v>38</v>
      </c>
      <c r="B739" s="41" t="s">
        <v>51</v>
      </c>
      <c r="C739" s="69">
        <f>SUM(C786,C835,C883,C932)</f>
        <v>0</v>
      </c>
      <c r="D739" s="69">
        <f>SUM(D786,D835,D883,D932)</f>
        <v>0</v>
      </c>
      <c r="E739" s="69">
        <f>C739+D739</f>
        <v>0</v>
      </c>
      <c r="F739" s="69">
        <f t="shared" ref="F739:H741" si="169">SUM(F786,F835,F883,F932)</f>
        <v>0</v>
      </c>
      <c r="G739" s="69">
        <f t="shared" si="169"/>
        <v>0</v>
      </c>
      <c r="H739" s="108">
        <f t="shared" si="169"/>
        <v>0</v>
      </c>
      <c r="I739" s="84">
        <f t="shared" si="159"/>
        <v>0</v>
      </c>
    </row>
    <row r="740" spans="1:11" hidden="1" x14ac:dyDescent="0.2">
      <c r="A740" s="5" t="s">
        <v>40</v>
      </c>
      <c r="B740" s="41" t="s">
        <v>52</v>
      </c>
      <c r="C740" s="69">
        <f>SUM(C787,C836,C884,C933)</f>
        <v>0</v>
      </c>
      <c r="D740" s="69">
        <f>SUM(D787,D836,D884,D933)</f>
        <v>0</v>
      </c>
      <c r="E740" s="69">
        <f>C740+D740</f>
        <v>0</v>
      </c>
      <c r="F740" s="69">
        <f t="shared" si="169"/>
        <v>0</v>
      </c>
      <c r="G740" s="69">
        <f t="shared" si="169"/>
        <v>0</v>
      </c>
      <c r="H740" s="108">
        <f t="shared" si="169"/>
        <v>0</v>
      </c>
      <c r="I740" s="84">
        <f t="shared" si="159"/>
        <v>0</v>
      </c>
    </row>
    <row r="741" spans="1:11" s="1" customFormat="1" hidden="1" x14ac:dyDescent="0.2">
      <c r="A741" s="5" t="s">
        <v>42</v>
      </c>
      <c r="B741" s="41" t="s">
        <v>53</v>
      </c>
      <c r="C741" s="6">
        <v>0</v>
      </c>
      <c r="D741" s="6">
        <f>SUM(D788,D837,D885,D934)</f>
        <v>0</v>
      </c>
      <c r="E741" s="6">
        <f>C741+D741</f>
        <v>0</v>
      </c>
      <c r="F741" s="6">
        <f t="shared" si="169"/>
        <v>0</v>
      </c>
      <c r="G741" s="6">
        <f t="shared" si="169"/>
        <v>0</v>
      </c>
      <c r="H741" s="7">
        <f t="shared" si="169"/>
        <v>0</v>
      </c>
      <c r="I741" s="2">
        <f t="shared" si="159"/>
        <v>0</v>
      </c>
    </row>
    <row r="742" spans="1:11" s="1" customFormat="1" hidden="1" x14ac:dyDescent="0.2">
      <c r="A742" s="57"/>
      <c r="B742" s="66"/>
      <c r="C742" s="6"/>
      <c r="D742" s="6"/>
      <c r="E742" s="6"/>
      <c r="F742" s="6"/>
      <c r="G742" s="6"/>
      <c r="H742" s="7"/>
      <c r="I742" s="2">
        <f t="shared" si="159"/>
        <v>0</v>
      </c>
    </row>
    <row r="743" spans="1:11" s="1" customFormat="1" x14ac:dyDescent="0.2">
      <c r="A743" s="11" t="s">
        <v>134</v>
      </c>
      <c r="B743" s="43" t="s">
        <v>133</v>
      </c>
      <c r="C743" s="9">
        <v>0</v>
      </c>
      <c r="D743" s="9">
        <f>SUM(D790,D839,D887,D936)</f>
        <v>0</v>
      </c>
      <c r="E743" s="9">
        <f>C743+D743</f>
        <v>0</v>
      </c>
      <c r="F743" s="9">
        <f>SUM(F790,F839,F887,F936)</f>
        <v>571.4</v>
      </c>
      <c r="G743" s="9">
        <f>SUM(G790,G839,G887,G936)</f>
        <v>571.4</v>
      </c>
      <c r="H743" s="10">
        <f>SUM(H790,H839,H887,H936)</f>
        <v>571.4</v>
      </c>
      <c r="I743" s="2">
        <f t="shared" si="159"/>
        <v>1714.1999999999998</v>
      </c>
    </row>
    <row r="744" spans="1:11" s="1" customFormat="1" hidden="1" x14ac:dyDescent="0.2">
      <c r="A744" s="57"/>
      <c r="B744" s="66"/>
      <c r="C744" s="6"/>
      <c r="D744" s="6"/>
      <c r="E744" s="6"/>
      <c r="F744" s="6"/>
      <c r="G744" s="6"/>
      <c r="H744" s="7"/>
      <c r="I744" s="2">
        <f t="shared" si="159"/>
        <v>0</v>
      </c>
    </row>
    <row r="745" spans="1:11" s="107" customFormat="1" ht="38.25" x14ac:dyDescent="0.2">
      <c r="A745" s="117" t="s">
        <v>69</v>
      </c>
      <c r="B745" s="118"/>
      <c r="C745" s="119">
        <f t="shared" ref="C745:H745" si="170">C746</f>
        <v>7244.6</v>
      </c>
      <c r="D745" s="119">
        <f t="shared" si="170"/>
        <v>0</v>
      </c>
      <c r="E745" s="119">
        <f t="shared" si="170"/>
        <v>7244.6</v>
      </c>
      <c r="F745" s="119">
        <f t="shared" si="170"/>
        <v>571.4</v>
      </c>
      <c r="G745" s="119">
        <f t="shared" si="170"/>
        <v>571.4</v>
      </c>
      <c r="H745" s="120">
        <f t="shared" si="170"/>
        <v>571.4</v>
      </c>
      <c r="I745" s="102">
        <f t="shared" si="159"/>
        <v>8958.7999999999993</v>
      </c>
    </row>
    <row r="746" spans="1:11" s="126" customFormat="1" x14ac:dyDescent="0.2">
      <c r="A746" s="121" t="s">
        <v>59</v>
      </c>
      <c r="B746" s="122"/>
      <c r="C746" s="123">
        <f t="shared" ref="C746:H746" si="171">SUM(C747,C748,C749,C750)</f>
        <v>7244.6</v>
      </c>
      <c r="D746" s="123">
        <f t="shared" si="171"/>
        <v>0</v>
      </c>
      <c r="E746" s="123">
        <f t="shared" si="171"/>
        <v>7244.6</v>
      </c>
      <c r="F746" s="123">
        <f t="shared" si="171"/>
        <v>571.4</v>
      </c>
      <c r="G746" s="123">
        <f t="shared" si="171"/>
        <v>571.4</v>
      </c>
      <c r="H746" s="124">
        <f t="shared" si="171"/>
        <v>571.4</v>
      </c>
      <c r="I746" s="125">
        <f t="shared" si="159"/>
        <v>8958.7999999999993</v>
      </c>
    </row>
    <row r="747" spans="1:11" x14ac:dyDescent="0.2">
      <c r="A747" s="5" t="s">
        <v>6</v>
      </c>
      <c r="B747" s="28"/>
      <c r="C747" s="69">
        <f>6816+428.6</f>
        <v>7244.6</v>
      </c>
      <c r="D747" s="69"/>
      <c r="E747" s="69">
        <f>SUM(C747,D747)</f>
        <v>7244.6</v>
      </c>
      <c r="F747" s="69">
        <v>571.4</v>
      </c>
      <c r="G747" s="69">
        <v>571.4</v>
      </c>
      <c r="H747" s="108">
        <v>571.4</v>
      </c>
      <c r="I747" s="84">
        <f t="shared" si="159"/>
        <v>8958.7999999999993</v>
      </c>
    </row>
    <row r="748" spans="1:11" s="1" customFormat="1" hidden="1" x14ac:dyDescent="0.2">
      <c r="A748" s="5" t="s">
        <v>7</v>
      </c>
      <c r="B748" s="65"/>
      <c r="C748" s="6">
        <v>0</v>
      </c>
      <c r="D748" s="6"/>
      <c r="E748" s="6">
        <f>SUM(C748,D748)</f>
        <v>0</v>
      </c>
      <c r="F748" s="6"/>
      <c r="G748" s="6"/>
      <c r="H748" s="7"/>
      <c r="I748" s="2">
        <f t="shared" si="159"/>
        <v>0</v>
      </c>
      <c r="J748" s="1">
        <f>J749+J752</f>
        <v>0.98</v>
      </c>
      <c r="K748" s="1">
        <v>1</v>
      </c>
    </row>
    <row r="749" spans="1:11" s="1" customFormat="1" ht="38.25" hidden="1" x14ac:dyDescent="0.2">
      <c r="A749" s="5" t="s">
        <v>8</v>
      </c>
      <c r="B749" s="28">
        <v>420269</v>
      </c>
      <c r="C749" s="6">
        <v>0</v>
      </c>
      <c r="D749" s="6"/>
      <c r="E749" s="6">
        <f>SUM(C749,D749)</f>
        <v>0</v>
      </c>
      <c r="F749" s="6"/>
      <c r="G749" s="6"/>
      <c r="H749" s="7"/>
      <c r="I749" s="2">
        <f t="shared" si="159"/>
        <v>0</v>
      </c>
      <c r="J749" s="1">
        <v>0.13</v>
      </c>
      <c r="K749" s="1">
        <f>K748*J749/J748</f>
        <v>0.1326530612244898</v>
      </c>
    </row>
    <row r="750" spans="1:11" ht="25.5" hidden="1" x14ac:dyDescent="0.2">
      <c r="A750" s="8" t="s">
        <v>9</v>
      </c>
      <c r="B750" s="29" t="s">
        <v>10</v>
      </c>
      <c r="C750" s="9">
        <f t="shared" ref="C750:H750" si="172">SUM(C751,C755,C759)</f>
        <v>0</v>
      </c>
      <c r="D750" s="9">
        <f t="shared" si="172"/>
        <v>0</v>
      </c>
      <c r="E750" s="9">
        <f t="shared" si="172"/>
        <v>0</v>
      </c>
      <c r="F750" s="9">
        <f t="shared" si="172"/>
        <v>0</v>
      </c>
      <c r="G750" s="9">
        <f t="shared" si="172"/>
        <v>0</v>
      </c>
      <c r="H750" s="10">
        <f t="shared" si="172"/>
        <v>0</v>
      </c>
      <c r="I750" s="84">
        <f t="shared" si="159"/>
        <v>0</v>
      </c>
    </row>
    <row r="751" spans="1:11" hidden="1" x14ac:dyDescent="0.2">
      <c r="A751" s="11" t="s">
        <v>11</v>
      </c>
      <c r="B751" s="30" t="s">
        <v>12</v>
      </c>
      <c r="C751" s="9">
        <f t="shared" ref="C751:H751" si="173">SUM(C752:C754)</f>
        <v>0</v>
      </c>
      <c r="D751" s="9">
        <f t="shared" si="173"/>
        <v>0</v>
      </c>
      <c r="E751" s="9">
        <f t="shared" si="173"/>
        <v>0</v>
      </c>
      <c r="F751" s="9">
        <f t="shared" si="173"/>
        <v>0</v>
      </c>
      <c r="G751" s="9">
        <f t="shared" si="173"/>
        <v>0</v>
      </c>
      <c r="H751" s="10">
        <f t="shared" si="173"/>
        <v>0</v>
      </c>
      <c r="I751" s="84">
        <f t="shared" si="159"/>
        <v>0</v>
      </c>
    </row>
    <row r="752" spans="1:11" s="1" customFormat="1" hidden="1" x14ac:dyDescent="0.2">
      <c r="A752" s="12" t="s">
        <v>13</v>
      </c>
      <c r="B752" s="31" t="s">
        <v>14</v>
      </c>
      <c r="C752" s="6">
        <v>0</v>
      </c>
      <c r="D752" s="6"/>
      <c r="E752" s="6">
        <f>SUM(C752,D752)</f>
        <v>0</v>
      </c>
      <c r="F752" s="6"/>
      <c r="G752" s="6"/>
      <c r="H752" s="7"/>
      <c r="I752" s="2">
        <f t="shared" si="159"/>
        <v>0</v>
      </c>
      <c r="J752" s="1">
        <v>0.85</v>
      </c>
      <c r="K752" s="1">
        <f>K748*J752/J748</f>
        <v>0.86734693877551017</v>
      </c>
    </row>
    <row r="753" spans="1:9" s="1" customFormat="1" hidden="1" x14ac:dyDescent="0.2">
      <c r="A753" s="12" t="s">
        <v>15</v>
      </c>
      <c r="B753" s="32" t="s">
        <v>16</v>
      </c>
      <c r="C753" s="6">
        <v>0</v>
      </c>
      <c r="D753" s="6"/>
      <c r="E753" s="6">
        <f>SUM(C753,D753)</f>
        <v>0</v>
      </c>
      <c r="F753" s="6"/>
      <c r="G753" s="6"/>
      <c r="H753" s="7"/>
      <c r="I753" s="2">
        <f t="shared" si="159"/>
        <v>0</v>
      </c>
    </row>
    <row r="754" spans="1:9" hidden="1" x14ac:dyDescent="0.2">
      <c r="A754" s="12" t="s">
        <v>17</v>
      </c>
      <c r="B754" s="32" t="s">
        <v>18</v>
      </c>
      <c r="C754" s="69"/>
      <c r="D754" s="69"/>
      <c r="E754" s="69">
        <f>SUM(C754,D754)</f>
        <v>0</v>
      </c>
      <c r="F754" s="69"/>
      <c r="G754" s="69"/>
      <c r="H754" s="108"/>
      <c r="I754" s="84">
        <f t="shared" si="159"/>
        <v>0</v>
      </c>
    </row>
    <row r="755" spans="1:9" s="1" customFormat="1" hidden="1" x14ac:dyDescent="0.2">
      <c r="A755" s="11" t="s">
        <v>19</v>
      </c>
      <c r="B755" s="33" t="s">
        <v>20</v>
      </c>
      <c r="C755" s="9">
        <v>0</v>
      </c>
      <c r="D755" s="9">
        <f>SUM(D756:D758)</f>
        <v>0</v>
      </c>
      <c r="E755" s="9">
        <f>SUM(E756:E758)</f>
        <v>0</v>
      </c>
      <c r="F755" s="9">
        <f>SUM(F756:F758)</f>
        <v>0</v>
      </c>
      <c r="G755" s="9">
        <f>SUM(G756:G758)</f>
        <v>0</v>
      </c>
      <c r="H755" s="10">
        <f>SUM(H756:H758)</f>
        <v>0</v>
      </c>
      <c r="I755" s="2">
        <f t="shared" si="159"/>
        <v>0</v>
      </c>
    </row>
    <row r="756" spans="1:9" s="1" customFormat="1" hidden="1" x14ac:dyDescent="0.2">
      <c r="A756" s="12" t="s">
        <v>13</v>
      </c>
      <c r="B756" s="32" t="s">
        <v>21</v>
      </c>
      <c r="C756" s="6">
        <v>0</v>
      </c>
      <c r="D756" s="6"/>
      <c r="E756" s="6">
        <f>SUM(C756,D756)</f>
        <v>0</v>
      </c>
      <c r="F756" s="6"/>
      <c r="G756" s="6"/>
      <c r="H756" s="7"/>
      <c r="I756" s="2">
        <f t="shared" si="159"/>
        <v>0</v>
      </c>
    </row>
    <row r="757" spans="1:9" s="1" customFormat="1" hidden="1" x14ac:dyDescent="0.2">
      <c r="A757" s="12" t="s">
        <v>15</v>
      </c>
      <c r="B757" s="32" t="s">
        <v>22</v>
      </c>
      <c r="C757" s="6">
        <v>0</v>
      </c>
      <c r="D757" s="6"/>
      <c r="E757" s="6">
        <f>SUM(C757,D757)</f>
        <v>0</v>
      </c>
      <c r="F757" s="6"/>
      <c r="G757" s="6"/>
      <c r="H757" s="7"/>
      <c r="I757" s="2">
        <f t="shared" si="159"/>
        <v>0</v>
      </c>
    </row>
    <row r="758" spans="1:9" s="1" customFormat="1" hidden="1" x14ac:dyDescent="0.2">
      <c r="A758" s="12" t="s">
        <v>17</v>
      </c>
      <c r="B758" s="32" t="s">
        <v>23</v>
      </c>
      <c r="C758" s="6">
        <v>0</v>
      </c>
      <c r="D758" s="6"/>
      <c r="E758" s="6">
        <f>SUM(C758,D758)</f>
        <v>0</v>
      </c>
      <c r="F758" s="6"/>
      <c r="G758" s="6"/>
      <c r="H758" s="7"/>
      <c r="I758" s="2">
        <f t="shared" si="159"/>
        <v>0</v>
      </c>
    </row>
    <row r="759" spans="1:9" s="1" customFormat="1" hidden="1" x14ac:dyDescent="0.2">
      <c r="A759" s="11" t="s">
        <v>24</v>
      </c>
      <c r="B759" s="33" t="s">
        <v>25</v>
      </c>
      <c r="C759" s="9">
        <v>0</v>
      </c>
      <c r="D759" s="9">
        <f>SUM(D760:D762)</f>
        <v>0</v>
      </c>
      <c r="E759" s="9">
        <f>SUM(E760:E762)</f>
        <v>0</v>
      </c>
      <c r="F759" s="9">
        <f>SUM(F760:F762)</f>
        <v>0</v>
      </c>
      <c r="G759" s="9">
        <f>SUM(G760:G762)</f>
        <v>0</v>
      </c>
      <c r="H759" s="10">
        <f>SUM(H760:H762)</f>
        <v>0</v>
      </c>
      <c r="I759" s="2">
        <f t="shared" si="159"/>
        <v>0</v>
      </c>
    </row>
    <row r="760" spans="1:9" s="1" customFormat="1" hidden="1" x14ac:dyDescent="0.2">
      <c r="A760" s="12" t="s">
        <v>13</v>
      </c>
      <c r="B760" s="32" t="s">
        <v>26</v>
      </c>
      <c r="C760" s="6">
        <v>0</v>
      </c>
      <c r="D760" s="6"/>
      <c r="E760" s="6">
        <f>SUM(C760,D760)</f>
        <v>0</v>
      </c>
      <c r="F760" s="6"/>
      <c r="G760" s="6"/>
      <c r="H760" s="7"/>
      <c r="I760" s="2">
        <f t="shared" si="159"/>
        <v>0</v>
      </c>
    </row>
    <row r="761" spans="1:9" s="1" customFormat="1" hidden="1" x14ac:dyDescent="0.2">
      <c r="A761" s="12" t="s">
        <v>15</v>
      </c>
      <c r="B761" s="32" t="s">
        <v>27</v>
      </c>
      <c r="C761" s="6">
        <v>0</v>
      </c>
      <c r="D761" s="6"/>
      <c r="E761" s="6">
        <f>SUM(C761,D761)</f>
        <v>0</v>
      </c>
      <c r="F761" s="6"/>
      <c r="G761" s="6"/>
      <c r="H761" s="7"/>
      <c r="I761" s="2">
        <f t="shared" si="159"/>
        <v>0</v>
      </c>
    </row>
    <row r="762" spans="1:9" s="1" customFormat="1" hidden="1" x14ac:dyDescent="0.2">
      <c r="A762" s="12" t="s">
        <v>17</v>
      </c>
      <c r="B762" s="32" t="s">
        <v>28</v>
      </c>
      <c r="C762" s="6">
        <v>0</v>
      </c>
      <c r="D762" s="6"/>
      <c r="E762" s="6">
        <f>SUM(C762,D762)</f>
        <v>0</v>
      </c>
      <c r="F762" s="6"/>
      <c r="G762" s="6"/>
      <c r="H762" s="7"/>
      <c r="I762" s="2">
        <f t="shared" si="159"/>
        <v>0</v>
      </c>
    </row>
    <row r="763" spans="1:9" s="126" customFormat="1" x14ac:dyDescent="0.2">
      <c r="A763" s="121" t="s">
        <v>76</v>
      </c>
      <c r="B763" s="122"/>
      <c r="C763" s="123">
        <f t="shared" ref="C763:H763" si="174">SUM(C764,C767,C790)</f>
        <v>7244.6</v>
      </c>
      <c r="D763" s="123">
        <f t="shared" si="174"/>
        <v>0</v>
      </c>
      <c r="E763" s="123">
        <f t="shared" si="174"/>
        <v>7244.6</v>
      </c>
      <c r="F763" s="123">
        <f t="shared" si="174"/>
        <v>571.4</v>
      </c>
      <c r="G763" s="123">
        <f t="shared" si="174"/>
        <v>571.4</v>
      </c>
      <c r="H763" s="124">
        <f t="shared" si="174"/>
        <v>571.4</v>
      </c>
      <c r="I763" s="125">
        <f t="shared" si="159"/>
        <v>8958.7999999999993</v>
      </c>
    </row>
    <row r="764" spans="1:9" s="1" customFormat="1" hidden="1" x14ac:dyDescent="0.2">
      <c r="A764" s="16" t="s">
        <v>30</v>
      </c>
      <c r="B764" s="35">
        <v>20</v>
      </c>
      <c r="C764" s="9">
        <v>0</v>
      </c>
      <c r="D764" s="9">
        <f>SUM(D765)</f>
        <v>0</v>
      </c>
      <c r="E764" s="9">
        <f>SUM(E765)</f>
        <v>0</v>
      </c>
      <c r="F764" s="9">
        <f>SUM(F765)</f>
        <v>0</v>
      </c>
      <c r="G764" s="9">
        <f>SUM(G765)</f>
        <v>0</v>
      </c>
      <c r="H764" s="10">
        <f>SUM(H765)</f>
        <v>0</v>
      </c>
      <c r="I764" s="2">
        <f t="shared" si="159"/>
        <v>0</v>
      </c>
    </row>
    <row r="765" spans="1:9" s="1" customFormat="1" hidden="1" x14ac:dyDescent="0.2">
      <c r="A765" s="12" t="s">
        <v>31</v>
      </c>
      <c r="B765" s="36" t="s">
        <v>32</v>
      </c>
      <c r="C765" s="6">
        <v>0</v>
      </c>
      <c r="D765" s="6"/>
      <c r="E765" s="6">
        <f>C765+D765</f>
        <v>0</v>
      </c>
      <c r="F765" s="6"/>
      <c r="G765" s="6"/>
      <c r="H765" s="7"/>
      <c r="I765" s="2">
        <f t="shared" si="159"/>
        <v>0</v>
      </c>
    </row>
    <row r="766" spans="1:9" s="1" customFormat="1" hidden="1" x14ac:dyDescent="0.2">
      <c r="A766" s="12"/>
      <c r="B766" s="31"/>
      <c r="C766" s="6"/>
      <c r="D766" s="6"/>
      <c r="E766" s="6"/>
      <c r="F766" s="6"/>
      <c r="G766" s="6"/>
      <c r="H766" s="7"/>
      <c r="I766" s="2">
        <f t="shared" si="159"/>
        <v>0</v>
      </c>
    </row>
    <row r="767" spans="1:9" ht="25.5" x14ac:dyDescent="0.2">
      <c r="A767" s="16" t="s">
        <v>33</v>
      </c>
      <c r="B767" s="37">
        <v>58</v>
      </c>
      <c r="C767" s="9">
        <f t="shared" ref="C767:H767" si="175">SUM(C768,C775,C782)</f>
        <v>6816</v>
      </c>
      <c r="D767" s="9">
        <f t="shared" si="175"/>
        <v>0</v>
      </c>
      <c r="E767" s="9">
        <f t="shared" si="175"/>
        <v>6816</v>
      </c>
      <c r="F767" s="9">
        <f t="shared" si="175"/>
        <v>0</v>
      </c>
      <c r="G767" s="9">
        <f t="shared" si="175"/>
        <v>0</v>
      </c>
      <c r="H767" s="10">
        <f t="shared" si="175"/>
        <v>0</v>
      </c>
      <c r="I767" s="84">
        <f t="shared" si="159"/>
        <v>6816</v>
      </c>
    </row>
    <row r="768" spans="1:9" x14ac:dyDescent="0.2">
      <c r="A768" s="16" t="s">
        <v>34</v>
      </c>
      <c r="B768" s="38" t="s">
        <v>35</v>
      </c>
      <c r="C768" s="9">
        <f t="shared" ref="C768:H768" si="176">SUM(C772,C773,C774)</f>
        <v>6816</v>
      </c>
      <c r="D768" s="9">
        <f t="shared" si="176"/>
        <v>0</v>
      </c>
      <c r="E768" s="9">
        <f t="shared" si="176"/>
        <v>6816</v>
      </c>
      <c r="F768" s="9">
        <f t="shared" si="176"/>
        <v>0</v>
      </c>
      <c r="G768" s="9">
        <f t="shared" si="176"/>
        <v>0</v>
      </c>
      <c r="H768" s="10">
        <f t="shared" si="176"/>
        <v>0</v>
      </c>
      <c r="I768" s="84">
        <f t="shared" si="159"/>
        <v>6816</v>
      </c>
    </row>
    <row r="769" spans="1:11" s="1" customFormat="1" hidden="1" x14ac:dyDescent="0.2">
      <c r="A769" s="17" t="s">
        <v>1</v>
      </c>
      <c r="B769" s="39"/>
      <c r="C769" s="9"/>
      <c r="D769" s="9"/>
      <c r="E769" s="9"/>
      <c r="F769" s="9"/>
      <c r="G769" s="9"/>
      <c r="H769" s="10"/>
      <c r="I769" s="2">
        <f t="shared" si="159"/>
        <v>0</v>
      </c>
    </row>
    <row r="770" spans="1:11" x14ac:dyDescent="0.2">
      <c r="A770" s="17" t="s">
        <v>36</v>
      </c>
      <c r="B770" s="39"/>
      <c r="C770" s="9">
        <f t="shared" ref="C770:H770" si="177">C772+C773+C774-C771</f>
        <v>15</v>
      </c>
      <c r="D770" s="9">
        <f t="shared" si="177"/>
        <v>0</v>
      </c>
      <c r="E770" s="9">
        <f t="shared" si="177"/>
        <v>15</v>
      </c>
      <c r="F770" s="9">
        <f t="shared" si="177"/>
        <v>0</v>
      </c>
      <c r="G770" s="9">
        <f t="shared" si="177"/>
        <v>0</v>
      </c>
      <c r="H770" s="10">
        <f t="shared" si="177"/>
        <v>0</v>
      </c>
      <c r="I770" s="84">
        <f t="shared" si="159"/>
        <v>15</v>
      </c>
    </row>
    <row r="771" spans="1:11" x14ac:dyDescent="0.2">
      <c r="A771" s="17" t="s">
        <v>37</v>
      </c>
      <c r="B771" s="39"/>
      <c r="C771" s="9">
        <f>SUBTOTAL(9,C774)-15</f>
        <v>6801</v>
      </c>
      <c r="D771" s="9"/>
      <c r="E771" s="9">
        <f>C771+D771</f>
        <v>6801</v>
      </c>
      <c r="F771" s="9"/>
      <c r="G771" s="9"/>
      <c r="H771" s="10"/>
      <c r="I771" s="84">
        <f t="shared" si="159"/>
        <v>6801</v>
      </c>
    </row>
    <row r="772" spans="1:11" hidden="1" x14ac:dyDescent="0.2">
      <c r="A772" s="5" t="s">
        <v>38</v>
      </c>
      <c r="B772" s="40" t="s">
        <v>39</v>
      </c>
      <c r="C772" s="69"/>
      <c r="D772" s="69"/>
      <c r="E772" s="69">
        <f>C772+D772</f>
        <v>0</v>
      </c>
      <c r="F772" s="69"/>
      <c r="G772" s="69"/>
      <c r="H772" s="108"/>
      <c r="I772" s="84">
        <f t="shared" si="159"/>
        <v>0</v>
      </c>
      <c r="J772" s="82">
        <v>0.02</v>
      </c>
      <c r="K772" s="82">
        <v>0.13</v>
      </c>
    </row>
    <row r="773" spans="1:11" hidden="1" x14ac:dyDescent="0.2">
      <c r="A773" s="5" t="s">
        <v>40</v>
      </c>
      <c r="B773" s="40" t="s">
        <v>41</v>
      </c>
      <c r="C773" s="69"/>
      <c r="D773" s="69"/>
      <c r="E773" s="69">
        <f>C773+D773</f>
        <v>0</v>
      </c>
      <c r="F773" s="69"/>
      <c r="G773" s="69"/>
      <c r="H773" s="108"/>
      <c r="I773" s="84">
        <f t="shared" si="159"/>
        <v>0</v>
      </c>
      <c r="J773" s="82">
        <v>0.85</v>
      </c>
    </row>
    <row r="774" spans="1:11" x14ac:dyDescent="0.2">
      <c r="A774" s="5" t="s">
        <v>42</v>
      </c>
      <c r="B774" s="41" t="s">
        <v>43</v>
      </c>
      <c r="C774" s="69">
        <v>6816</v>
      </c>
      <c r="D774" s="142"/>
      <c r="E774" s="69">
        <f>C774+D774</f>
        <v>6816</v>
      </c>
      <c r="F774" s="69"/>
      <c r="G774" s="69"/>
      <c r="H774" s="108"/>
      <c r="I774" s="84">
        <f t="shared" si="159"/>
        <v>6816</v>
      </c>
    </row>
    <row r="775" spans="1:11" s="1" customFormat="1" hidden="1" x14ac:dyDescent="0.2">
      <c r="A775" s="16" t="s">
        <v>44</v>
      </c>
      <c r="B775" s="42" t="s">
        <v>45</v>
      </c>
      <c r="C775" s="9">
        <v>0</v>
      </c>
      <c r="D775" s="9">
        <f>SUM(D779,D780,D781)</f>
        <v>0</v>
      </c>
      <c r="E775" s="9">
        <f>SUM(E779,E780,E781)</f>
        <v>0</v>
      </c>
      <c r="F775" s="9">
        <f>SUM(F779,F780,F781)</f>
        <v>0</v>
      </c>
      <c r="G775" s="9">
        <f>SUM(G779,G780,G781)</f>
        <v>0</v>
      </c>
      <c r="H775" s="10">
        <f>SUM(H779,H780,H781)</f>
        <v>0</v>
      </c>
      <c r="I775" s="2">
        <f t="shared" si="159"/>
        <v>0</v>
      </c>
    </row>
    <row r="776" spans="1:11" s="1" customFormat="1" hidden="1" x14ac:dyDescent="0.2">
      <c r="A776" s="56" t="s">
        <v>1</v>
      </c>
      <c r="B776" s="42"/>
      <c r="C776" s="9"/>
      <c r="D776" s="9"/>
      <c r="E776" s="9"/>
      <c r="F776" s="9"/>
      <c r="G776" s="9"/>
      <c r="H776" s="10"/>
      <c r="I776" s="2">
        <f t="shared" si="159"/>
        <v>0</v>
      </c>
    </row>
    <row r="777" spans="1:11" s="1" customFormat="1" hidden="1" x14ac:dyDescent="0.2">
      <c r="A777" s="17" t="s">
        <v>36</v>
      </c>
      <c r="B777" s="39"/>
      <c r="C777" s="9">
        <v>0</v>
      </c>
      <c r="D777" s="9">
        <f>D779+D780+D781-D778</f>
        <v>0</v>
      </c>
      <c r="E777" s="9">
        <f>E779+E780+E781-E778</f>
        <v>0</v>
      </c>
      <c r="F777" s="9">
        <f>F779+F780+F781-F778</f>
        <v>0</v>
      </c>
      <c r="G777" s="9">
        <f>G779+G780+G781-G778</f>
        <v>0</v>
      </c>
      <c r="H777" s="10">
        <f>H779+H780+H781-H778</f>
        <v>0</v>
      </c>
      <c r="I777" s="2">
        <f t="shared" si="159"/>
        <v>0</v>
      </c>
    </row>
    <row r="778" spans="1:11" s="1" customFormat="1" hidden="1" x14ac:dyDescent="0.2">
      <c r="A778" s="17" t="s">
        <v>37</v>
      </c>
      <c r="B778" s="39"/>
      <c r="C778" s="9">
        <v>0</v>
      </c>
      <c r="D778" s="9"/>
      <c r="E778" s="9">
        <f>C778+D778</f>
        <v>0</v>
      </c>
      <c r="F778" s="9"/>
      <c r="G778" s="9"/>
      <c r="H778" s="10"/>
      <c r="I778" s="2">
        <f t="shared" si="159"/>
        <v>0</v>
      </c>
    </row>
    <row r="779" spans="1:11" s="1" customFormat="1" hidden="1" x14ac:dyDescent="0.2">
      <c r="A779" s="5" t="s">
        <v>38</v>
      </c>
      <c r="B779" s="41" t="s">
        <v>46</v>
      </c>
      <c r="C779" s="6">
        <v>0</v>
      </c>
      <c r="D779" s="6"/>
      <c r="E779" s="6">
        <f>C779+D779</f>
        <v>0</v>
      </c>
      <c r="F779" s="6"/>
      <c r="G779" s="6"/>
      <c r="H779" s="7"/>
      <c r="I779" s="2">
        <f t="shared" si="159"/>
        <v>0</v>
      </c>
    </row>
    <row r="780" spans="1:11" s="1" customFormat="1" hidden="1" x14ac:dyDescent="0.2">
      <c r="A780" s="5" t="s">
        <v>40</v>
      </c>
      <c r="B780" s="41" t="s">
        <v>47</v>
      </c>
      <c r="C780" s="6">
        <v>0</v>
      </c>
      <c r="D780" s="6"/>
      <c r="E780" s="6">
        <f>C780+D780</f>
        <v>0</v>
      </c>
      <c r="F780" s="6"/>
      <c r="G780" s="6"/>
      <c r="H780" s="7"/>
      <c r="I780" s="2">
        <f t="shared" si="159"/>
        <v>0</v>
      </c>
    </row>
    <row r="781" spans="1:11" s="1" customFormat="1" hidden="1" x14ac:dyDescent="0.2">
      <c r="A781" s="5" t="s">
        <v>42</v>
      </c>
      <c r="B781" s="41" t="s">
        <v>48</v>
      </c>
      <c r="C781" s="6">
        <v>0</v>
      </c>
      <c r="D781" s="6"/>
      <c r="E781" s="6">
        <f>C781+D781</f>
        <v>0</v>
      </c>
      <c r="F781" s="6"/>
      <c r="G781" s="6"/>
      <c r="H781" s="7"/>
      <c r="I781" s="2">
        <f t="shared" si="159"/>
        <v>0</v>
      </c>
    </row>
    <row r="782" spans="1:11" s="1" customFormat="1" hidden="1" x14ac:dyDescent="0.2">
      <c r="A782" s="16" t="s">
        <v>49</v>
      </c>
      <c r="B782" s="43" t="s">
        <v>50</v>
      </c>
      <c r="C782" s="9">
        <v>0</v>
      </c>
      <c r="D782" s="9">
        <f>SUM(D786,D787,D788)</f>
        <v>0</v>
      </c>
      <c r="E782" s="9">
        <f>SUM(E786,E787,E788)</f>
        <v>0</v>
      </c>
      <c r="F782" s="9">
        <f>SUM(F786,F787,F788)</f>
        <v>0</v>
      </c>
      <c r="G782" s="9">
        <f>SUM(G786,G787,G788)</f>
        <v>0</v>
      </c>
      <c r="H782" s="10">
        <f>SUM(H786,H787,H788)</f>
        <v>0</v>
      </c>
      <c r="I782" s="2">
        <f t="shared" ref="I782:I845" si="178">SUM(E782:H782)</f>
        <v>0</v>
      </c>
    </row>
    <row r="783" spans="1:11" s="1" customFormat="1" hidden="1" x14ac:dyDescent="0.2">
      <c r="A783" s="56" t="s">
        <v>1</v>
      </c>
      <c r="B783" s="43"/>
      <c r="C783" s="9"/>
      <c r="D783" s="9"/>
      <c r="E783" s="9"/>
      <c r="F783" s="9"/>
      <c r="G783" s="9"/>
      <c r="H783" s="10"/>
      <c r="I783" s="2">
        <f t="shared" si="178"/>
        <v>0</v>
      </c>
    </row>
    <row r="784" spans="1:11" s="1" customFormat="1" hidden="1" x14ac:dyDescent="0.2">
      <c r="A784" s="17" t="s">
        <v>36</v>
      </c>
      <c r="B784" s="39"/>
      <c r="C784" s="9">
        <v>0</v>
      </c>
      <c r="D784" s="9">
        <f>D786+D787+D788-D785</f>
        <v>0</v>
      </c>
      <c r="E784" s="9">
        <f>E786+E787+E788-E785</f>
        <v>0</v>
      </c>
      <c r="F784" s="9">
        <f>F786+F787+F788-F785</f>
        <v>0</v>
      </c>
      <c r="G784" s="9">
        <f>G786+G787+G788-G785</f>
        <v>0</v>
      </c>
      <c r="H784" s="10">
        <f>H786+H787+H788-H785</f>
        <v>0</v>
      </c>
      <c r="I784" s="2">
        <f t="shared" si="178"/>
        <v>0</v>
      </c>
    </row>
    <row r="785" spans="1:9" s="1" customFormat="1" hidden="1" x14ac:dyDescent="0.2">
      <c r="A785" s="17" t="s">
        <v>37</v>
      </c>
      <c r="B785" s="39"/>
      <c r="C785" s="9">
        <v>0</v>
      </c>
      <c r="D785" s="9"/>
      <c r="E785" s="9">
        <f>C785+D785</f>
        <v>0</v>
      </c>
      <c r="F785" s="9"/>
      <c r="G785" s="9"/>
      <c r="H785" s="10"/>
      <c r="I785" s="2">
        <f t="shared" si="178"/>
        <v>0</v>
      </c>
    </row>
    <row r="786" spans="1:9" s="1" customFormat="1" hidden="1" x14ac:dyDescent="0.2">
      <c r="A786" s="5" t="s">
        <v>38</v>
      </c>
      <c r="B786" s="41" t="s">
        <v>51</v>
      </c>
      <c r="C786" s="6">
        <v>0</v>
      </c>
      <c r="D786" s="6"/>
      <c r="E786" s="6">
        <f>C786+D786</f>
        <v>0</v>
      </c>
      <c r="F786" s="6"/>
      <c r="G786" s="6"/>
      <c r="H786" s="7"/>
      <c r="I786" s="2">
        <f t="shared" si="178"/>
        <v>0</v>
      </c>
    </row>
    <row r="787" spans="1:9" s="1" customFormat="1" hidden="1" x14ac:dyDescent="0.2">
      <c r="A787" s="5" t="s">
        <v>40</v>
      </c>
      <c r="B787" s="41" t="s">
        <v>52</v>
      </c>
      <c r="C787" s="6">
        <v>0</v>
      </c>
      <c r="D787" s="6"/>
      <c r="E787" s="6">
        <f>C787+D787</f>
        <v>0</v>
      </c>
      <c r="F787" s="6"/>
      <c r="G787" s="6"/>
      <c r="H787" s="7"/>
      <c r="I787" s="2">
        <f t="shared" si="178"/>
        <v>0</v>
      </c>
    </row>
    <row r="788" spans="1:9" s="1" customFormat="1" hidden="1" x14ac:dyDescent="0.2">
      <c r="A788" s="5" t="s">
        <v>42</v>
      </c>
      <c r="B788" s="41" t="s">
        <v>53</v>
      </c>
      <c r="C788" s="6">
        <v>0</v>
      </c>
      <c r="D788" s="6"/>
      <c r="E788" s="6">
        <f>C788+D788</f>
        <v>0</v>
      </c>
      <c r="F788" s="6"/>
      <c r="G788" s="6"/>
      <c r="H788" s="7"/>
      <c r="I788" s="2">
        <f t="shared" si="178"/>
        <v>0</v>
      </c>
    </row>
    <row r="789" spans="1:9" s="1" customFormat="1" hidden="1" x14ac:dyDescent="0.2">
      <c r="A789" s="57"/>
      <c r="B789" s="66"/>
      <c r="C789" s="6"/>
      <c r="D789" s="6"/>
      <c r="E789" s="6"/>
      <c r="F789" s="6"/>
      <c r="G789" s="6"/>
      <c r="H789" s="7"/>
      <c r="I789" s="2">
        <f t="shared" si="178"/>
        <v>0</v>
      </c>
    </row>
    <row r="790" spans="1:9" s="1" customFormat="1" x14ac:dyDescent="0.2">
      <c r="A790" s="11" t="s">
        <v>134</v>
      </c>
      <c r="B790" s="43" t="s">
        <v>133</v>
      </c>
      <c r="C790" s="9">
        <v>428.6</v>
      </c>
      <c r="D790" s="9"/>
      <c r="E790" s="9">
        <f>C790+D790</f>
        <v>428.6</v>
      </c>
      <c r="F790" s="9">
        <v>571.4</v>
      </c>
      <c r="G790" s="9">
        <v>571.4</v>
      </c>
      <c r="H790" s="10">
        <v>571.4</v>
      </c>
      <c r="I790" s="2">
        <f t="shared" si="178"/>
        <v>2142.8000000000002</v>
      </c>
    </row>
    <row r="791" spans="1:9" s="1" customFormat="1" hidden="1" x14ac:dyDescent="0.2">
      <c r="A791" s="57"/>
      <c r="B791" s="66"/>
      <c r="C791" s="6"/>
      <c r="D791" s="6"/>
      <c r="E791" s="6"/>
      <c r="F791" s="6"/>
      <c r="G791" s="6"/>
      <c r="H791" s="7"/>
      <c r="I791" s="2">
        <f t="shared" si="178"/>
        <v>0</v>
      </c>
    </row>
    <row r="792" spans="1:9" s="1" customFormat="1" hidden="1" x14ac:dyDescent="0.2">
      <c r="A792" s="11" t="s">
        <v>54</v>
      </c>
      <c r="B792" s="43"/>
      <c r="C792" s="9">
        <v>0</v>
      </c>
      <c r="D792" s="9">
        <f>D745-D763</f>
        <v>0</v>
      </c>
      <c r="E792" s="9">
        <f>E745-E763</f>
        <v>0</v>
      </c>
      <c r="F792" s="9">
        <f>F745-F763</f>
        <v>0</v>
      </c>
      <c r="G792" s="9">
        <f>G745-G763</f>
        <v>0</v>
      </c>
      <c r="H792" s="10">
        <f>H745-H763</f>
        <v>0</v>
      </c>
      <c r="I792" s="2">
        <f t="shared" si="178"/>
        <v>0</v>
      </c>
    </row>
    <row r="793" spans="1:9" s="1" customFormat="1" hidden="1" x14ac:dyDescent="0.2">
      <c r="A793" s="55"/>
      <c r="B793" s="66"/>
      <c r="C793" s="6"/>
      <c r="D793" s="6"/>
      <c r="E793" s="6"/>
      <c r="F793" s="6"/>
      <c r="G793" s="6"/>
      <c r="H793" s="7"/>
      <c r="I793" s="2">
        <f t="shared" si="178"/>
        <v>0</v>
      </c>
    </row>
    <row r="794" spans="1:9" s="107" customFormat="1" ht="25.5" hidden="1" x14ac:dyDescent="0.2">
      <c r="A794" s="117" t="s">
        <v>70</v>
      </c>
      <c r="B794" s="118"/>
      <c r="C794" s="119">
        <f t="shared" ref="C794:H794" si="179">C795</f>
        <v>0</v>
      </c>
      <c r="D794" s="119">
        <f t="shared" si="179"/>
        <v>0</v>
      </c>
      <c r="E794" s="119">
        <f t="shared" si="179"/>
        <v>0</v>
      </c>
      <c r="F794" s="119">
        <f t="shared" si="179"/>
        <v>0</v>
      </c>
      <c r="G794" s="119">
        <f t="shared" si="179"/>
        <v>0</v>
      </c>
      <c r="H794" s="120">
        <f t="shared" si="179"/>
        <v>0</v>
      </c>
      <c r="I794" s="102">
        <f t="shared" si="178"/>
        <v>0</v>
      </c>
    </row>
    <row r="795" spans="1:9" hidden="1" x14ac:dyDescent="0.2">
      <c r="A795" s="113" t="s">
        <v>59</v>
      </c>
      <c r="B795" s="114"/>
      <c r="C795" s="115">
        <f t="shared" ref="C795:H795" si="180">SUM(C796,C797,C798,C799)</f>
        <v>0</v>
      </c>
      <c r="D795" s="115">
        <f t="shared" si="180"/>
        <v>0</v>
      </c>
      <c r="E795" s="115">
        <f t="shared" si="180"/>
        <v>0</v>
      </c>
      <c r="F795" s="115">
        <f t="shared" si="180"/>
        <v>0</v>
      </c>
      <c r="G795" s="115">
        <f t="shared" si="180"/>
        <v>0</v>
      </c>
      <c r="H795" s="116">
        <f t="shared" si="180"/>
        <v>0</v>
      </c>
      <c r="I795" s="84">
        <f t="shared" si="178"/>
        <v>0</v>
      </c>
    </row>
    <row r="796" spans="1:9" hidden="1" x14ac:dyDescent="0.2">
      <c r="A796" s="5" t="s">
        <v>6</v>
      </c>
      <c r="B796" s="28"/>
      <c r="C796" s="69"/>
      <c r="D796" s="69"/>
      <c r="E796" s="69">
        <f>SUM(C796,D796)</f>
        <v>0</v>
      </c>
      <c r="F796" s="69"/>
      <c r="G796" s="69"/>
      <c r="H796" s="108"/>
      <c r="I796" s="84">
        <f t="shared" si="178"/>
        <v>0</v>
      </c>
    </row>
    <row r="797" spans="1:9" s="1" customFormat="1" hidden="1" x14ac:dyDescent="0.2">
      <c r="A797" s="5" t="s">
        <v>7</v>
      </c>
      <c r="B797" s="65"/>
      <c r="C797" s="6">
        <v>0</v>
      </c>
      <c r="D797" s="6"/>
      <c r="E797" s="6">
        <f>SUM(C797,D797)</f>
        <v>0</v>
      </c>
      <c r="F797" s="6"/>
      <c r="G797" s="6"/>
      <c r="H797" s="7"/>
      <c r="I797" s="2">
        <f t="shared" si="178"/>
        <v>0</v>
      </c>
    </row>
    <row r="798" spans="1:9" s="1" customFormat="1" ht="38.25" hidden="1" x14ac:dyDescent="0.2">
      <c r="A798" s="5" t="s">
        <v>8</v>
      </c>
      <c r="B798" s="28">
        <v>420269</v>
      </c>
      <c r="C798" s="6">
        <v>0</v>
      </c>
      <c r="D798" s="6"/>
      <c r="E798" s="6">
        <f>SUM(C798,D798)</f>
        <v>0</v>
      </c>
      <c r="F798" s="6"/>
      <c r="G798" s="6"/>
      <c r="H798" s="7"/>
      <c r="I798" s="2">
        <f t="shared" si="178"/>
        <v>0</v>
      </c>
    </row>
    <row r="799" spans="1:9" s="1" customFormat="1" ht="25.5" hidden="1" x14ac:dyDescent="0.2">
      <c r="A799" s="8" t="s">
        <v>9</v>
      </c>
      <c r="B799" s="29" t="s">
        <v>10</v>
      </c>
      <c r="C799" s="9">
        <v>0</v>
      </c>
      <c r="D799" s="9">
        <f>SUM(D800,D804,D808)</f>
        <v>0</v>
      </c>
      <c r="E799" s="9">
        <f>SUM(E800,E804,E808)</f>
        <v>0</v>
      </c>
      <c r="F799" s="9">
        <f>SUM(F800,F804,F808)</f>
        <v>0</v>
      </c>
      <c r="G799" s="9">
        <f>SUM(G800,G804,G808)</f>
        <v>0</v>
      </c>
      <c r="H799" s="10">
        <f>SUM(H800,H804,H808)</f>
        <v>0</v>
      </c>
      <c r="I799" s="2">
        <f t="shared" si="178"/>
        <v>0</v>
      </c>
    </row>
    <row r="800" spans="1:9" s="1" customFormat="1" hidden="1" x14ac:dyDescent="0.2">
      <c r="A800" s="11" t="s">
        <v>11</v>
      </c>
      <c r="B800" s="30" t="s">
        <v>12</v>
      </c>
      <c r="C800" s="9">
        <v>0</v>
      </c>
      <c r="D800" s="9">
        <f>SUM(D801:D803)</f>
        <v>0</v>
      </c>
      <c r="E800" s="9">
        <f>SUM(E801:E803)</f>
        <v>0</v>
      </c>
      <c r="F800" s="9">
        <f>SUM(F801:F803)</f>
        <v>0</v>
      </c>
      <c r="G800" s="9">
        <f>SUM(G801:G803)</f>
        <v>0</v>
      </c>
      <c r="H800" s="10">
        <f>SUM(H801:H803)</f>
        <v>0</v>
      </c>
      <c r="I800" s="2">
        <f t="shared" si="178"/>
        <v>0</v>
      </c>
    </row>
    <row r="801" spans="1:9" s="1" customFormat="1" hidden="1" x14ac:dyDescent="0.2">
      <c r="A801" s="12" t="s">
        <v>13</v>
      </c>
      <c r="B801" s="31" t="s">
        <v>14</v>
      </c>
      <c r="C801" s="6">
        <v>0</v>
      </c>
      <c r="D801" s="6"/>
      <c r="E801" s="6">
        <f>SUM(C801,D801)</f>
        <v>0</v>
      </c>
      <c r="F801" s="6"/>
      <c r="G801" s="6"/>
      <c r="H801" s="7"/>
      <c r="I801" s="2">
        <f t="shared" si="178"/>
        <v>0</v>
      </c>
    </row>
    <row r="802" spans="1:9" s="1" customFormat="1" hidden="1" x14ac:dyDescent="0.2">
      <c r="A802" s="12" t="s">
        <v>15</v>
      </c>
      <c r="B802" s="32" t="s">
        <v>16</v>
      </c>
      <c r="C802" s="6">
        <v>0</v>
      </c>
      <c r="D802" s="6"/>
      <c r="E802" s="6">
        <f>SUM(C802,D802)</f>
        <v>0</v>
      </c>
      <c r="F802" s="6"/>
      <c r="G802" s="6"/>
      <c r="H802" s="7"/>
      <c r="I802" s="2">
        <f t="shared" si="178"/>
        <v>0</v>
      </c>
    </row>
    <row r="803" spans="1:9" s="1" customFormat="1" hidden="1" x14ac:dyDescent="0.2">
      <c r="A803" s="12" t="s">
        <v>17</v>
      </c>
      <c r="B803" s="32" t="s">
        <v>18</v>
      </c>
      <c r="C803" s="6">
        <v>0</v>
      </c>
      <c r="D803" s="6"/>
      <c r="E803" s="6">
        <f>SUM(C803,D803)</f>
        <v>0</v>
      </c>
      <c r="F803" s="6"/>
      <c r="G803" s="6"/>
      <c r="H803" s="7"/>
      <c r="I803" s="2">
        <f t="shared" si="178"/>
        <v>0</v>
      </c>
    </row>
    <row r="804" spans="1:9" s="1" customFormat="1" hidden="1" x14ac:dyDescent="0.2">
      <c r="A804" s="11" t="s">
        <v>19</v>
      </c>
      <c r="B804" s="33" t="s">
        <v>20</v>
      </c>
      <c r="C804" s="9">
        <v>0</v>
      </c>
      <c r="D804" s="9">
        <f>SUM(D805:D807)</f>
        <v>0</v>
      </c>
      <c r="E804" s="9">
        <f>SUM(E805:E807)</f>
        <v>0</v>
      </c>
      <c r="F804" s="9">
        <f>SUM(F805:F807)</f>
        <v>0</v>
      </c>
      <c r="G804" s="9">
        <f>SUM(G805:G807)</f>
        <v>0</v>
      </c>
      <c r="H804" s="10">
        <f>SUM(H805:H807)</f>
        <v>0</v>
      </c>
      <c r="I804" s="2">
        <f t="shared" si="178"/>
        <v>0</v>
      </c>
    </row>
    <row r="805" spans="1:9" s="1" customFormat="1" hidden="1" x14ac:dyDescent="0.2">
      <c r="A805" s="12" t="s">
        <v>13</v>
      </c>
      <c r="B805" s="32" t="s">
        <v>21</v>
      </c>
      <c r="C805" s="6">
        <v>0</v>
      </c>
      <c r="D805" s="6"/>
      <c r="E805" s="6">
        <f>SUM(C805,D805)</f>
        <v>0</v>
      </c>
      <c r="F805" s="6"/>
      <c r="G805" s="6"/>
      <c r="H805" s="7"/>
      <c r="I805" s="2">
        <f t="shared" si="178"/>
        <v>0</v>
      </c>
    </row>
    <row r="806" spans="1:9" s="1" customFormat="1" hidden="1" x14ac:dyDescent="0.2">
      <c r="A806" s="12" t="s">
        <v>15</v>
      </c>
      <c r="B806" s="32" t="s">
        <v>22</v>
      </c>
      <c r="C806" s="6">
        <v>0</v>
      </c>
      <c r="D806" s="6"/>
      <c r="E806" s="6">
        <f>SUM(C806,D806)</f>
        <v>0</v>
      </c>
      <c r="F806" s="6"/>
      <c r="G806" s="6"/>
      <c r="H806" s="7"/>
      <c r="I806" s="2">
        <f t="shared" si="178"/>
        <v>0</v>
      </c>
    </row>
    <row r="807" spans="1:9" s="1" customFormat="1" hidden="1" x14ac:dyDescent="0.2">
      <c r="A807" s="12" t="s">
        <v>17</v>
      </c>
      <c r="B807" s="32" t="s">
        <v>23</v>
      </c>
      <c r="C807" s="6">
        <v>0</v>
      </c>
      <c r="D807" s="6"/>
      <c r="E807" s="6">
        <f>SUM(C807,D807)</f>
        <v>0</v>
      </c>
      <c r="F807" s="6"/>
      <c r="G807" s="6"/>
      <c r="H807" s="7"/>
      <c r="I807" s="2">
        <f t="shared" si="178"/>
        <v>0</v>
      </c>
    </row>
    <row r="808" spans="1:9" s="1" customFormat="1" hidden="1" x14ac:dyDescent="0.2">
      <c r="A808" s="11" t="s">
        <v>24</v>
      </c>
      <c r="B808" s="33" t="s">
        <v>25</v>
      </c>
      <c r="C808" s="9">
        <v>0</v>
      </c>
      <c r="D808" s="9">
        <f>SUM(D809:D811)</f>
        <v>0</v>
      </c>
      <c r="E808" s="9">
        <f>SUM(E809:E811)</f>
        <v>0</v>
      </c>
      <c r="F808" s="9">
        <f>SUM(F809:F811)</f>
        <v>0</v>
      </c>
      <c r="G808" s="9">
        <f>SUM(G809:G811)</f>
        <v>0</v>
      </c>
      <c r="H808" s="10">
        <f>SUM(H809:H811)</f>
        <v>0</v>
      </c>
      <c r="I808" s="2">
        <f t="shared" si="178"/>
        <v>0</v>
      </c>
    </row>
    <row r="809" spans="1:9" s="1" customFormat="1" hidden="1" x14ac:dyDescent="0.2">
      <c r="A809" s="12" t="s">
        <v>13</v>
      </c>
      <c r="B809" s="32" t="s">
        <v>26</v>
      </c>
      <c r="C809" s="6">
        <v>0</v>
      </c>
      <c r="D809" s="6"/>
      <c r="E809" s="6">
        <f>SUM(C809,D809)</f>
        <v>0</v>
      </c>
      <c r="F809" s="6"/>
      <c r="G809" s="6"/>
      <c r="H809" s="7"/>
      <c r="I809" s="2">
        <f t="shared" si="178"/>
        <v>0</v>
      </c>
    </row>
    <row r="810" spans="1:9" s="1" customFormat="1" hidden="1" x14ac:dyDescent="0.2">
      <c r="A810" s="12" t="s">
        <v>15</v>
      </c>
      <c r="B810" s="32" t="s">
        <v>27</v>
      </c>
      <c r="C810" s="6">
        <v>0</v>
      </c>
      <c r="D810" s="6"/>
      <c r="E810" s="6">
        <f>SUM(C810,D810)</f>
        <v>0</v>
      </c>
      <c r="F810" s="6"/>
      <c r="G810" s="6"/>
      <c r="H810" s="7"/>
      <c r="I810" s="2">
        <f t="shared" si="178"/>
        <v>0</v>
      </c>
    </row>
    <row r="811" spans="1:9" s="1" customFormat="1" hidden="1" x14ac:dyDescent="0.2">
      <c r="A811" s="12" t="s">
        <v>17</v>
      </c>
      <c r="B811" s="32" t="s">
        <v>28</v>
      </c>
      <c r="C811" s="6">
        <v>0</v>
      </c>
      <c r="D811" s="6"/>
      <c r="E811" s="6">
        <f>SUM(C811,D811)</f>
        <v>0</v>
      </c>
      <c r="F811" s="6"/>
      <c r="G811" s="6"/>
      <c r="H811" s="7"/>
      <c r="I811" s="2">
        <f t="shared" si="178"/>
        <v>0</v>
      </c>
    </row>
    <row r="812" spans="1:9" hidden="1" x14ac:dyDescent="0.2">
      <c r="A812" s="113" t="s">
        <v>76</v>
      </c>
      <c r="B812" s="114"/>
      <c r="C812" s="115">
        <f t="shared" ref="C812:H812" si="181">SUM(C813,C816,C839)</f>
        <v>0</v>
      </c>
      <c r="D812" s="115">
        <f t="shared" si="181"/>
        <v>0</v>
      </c>
      <c r="E812" s="115">
        <f t="shared" si="181"/>
        <v>0</v>
      </c>
      <c r="F812" s="115">
        <f t="shared" si="181"/>
        <v>0</v>
      </c>
      <c r="G812" s="115">
        <f t="shared" si="181"/>
        <v>0</v>
      </c>
      <c r="H812" s="116">
        <f t="shared" si="181"/>
        <v>0</v>
      </c>
      <c r="I812" s="84">
        <f t="shared" si="178"/>
        <v>0</v>
      </c>
    </row>
    <row r="813" spans="1:9" hidden="1" x14ac:dyDescent="0.2">
      <c r="A813" s="16" t="s">
        <v>30</v>
      </c>
      <c r="B813" s="35">
        <v>20</v>
      </c>
      <c r="C813" s="9">
        <f t="shared" ref="C813:H813" si="182">SUM(C814)</f>
        <v>0</v>
      </c>
      <c r="D813" s="9">
        <f t="shared" si="182"/>
        <v>0</v>
      </c>
      <c r="E813" s="9">
        <f t="shared" si="182"/>
        <v>0</v>
      </c>
      <c r="F813" s="9">
        <f t="shared" si="182"/>
        <v>0</v>
      </c>
      <c r="G813" s="9">
        <f t="shared" si="182"/>
        <v>0</v>
      </c>
      <c r="H813" s="10">
        <f t="shared" si="182"/>
        <v>0</v>
      </c>
      <c r="I813" s="84">
        <f t="shared" si="178"/>
        <v>0</v>
      </c>
    </row>
    <row r="814" spans="1:9" hidden="1" x14ac:dyDescent="0.2">
      <c r="A814" s="12" t="s">
        <v>31</v>
      </c>
      <c r="B814" s="36" t="s">
        <v>32</v>
      </c>
      <c r="C814" s="69"/>
      <c r="D814" s="69"/>
      <c r="E814" s="69">
        <f>C814+D814</f>
        <v>0</v>
      </c>
      <c r="F814" s="69"/>
      <c r="G814" s="69"/>
      <c r="H814" s="108"/>
      <c r="I814" s="84">
        <f t="shared" si="178"/>
        <v>0</v>
      </c>
    </row>
    <row r="815" spans="1:9" s="1" customFormat="1" hidden="1" x14ac:dyDescent="0.2">
      <c r="A815" s="12"/>
      <c r="B815" s="31"/>
      <c r="C815" s="6"/>
      <c r="D815" s="6"/>
      <c r="E815" s="6"/>
      <c r="F815" s="6"/>
      <c r="G815" s="6"/>
      <c r="H815" s="7"/>
      <c r="I815" s="2">
        <f t="shared" si="178"/>
        <v>0</v>
      </c>
    </row>
    <row r="816" spans="1:9" ht="25.5" hidden="1" x14ac:dyDescent="0.2">
      <c r="A816" s="16" t="s">
        <v>33</v>
      </c>
      <c r="B816" s="37">
        <v>58</v>
      </c>
      <c r="C816" s="9">
        <f t="shared" ref="C816:H816" si="183">SUM(C817,C824,C831)</f>
        <v>0</v>
      </c>
      <c r="D816" s="9">
        <f t="shared" si="183"/>
        <v>0</v>
      </c>
      <c r="E816" s="9">
        <f t="shared" si="183"/>
        <v>0</v>
      </c>
      <c r="F816" s="9">
        <f t="shared" si="183"/>
        <v>0</v>
      </c>
      <c r="G816" s="9">
        <f t="shared" si="183"/>
        <v>0</v>
      </c>
      <c r="H816" s="10">
        <f t="shared" si="183"/>
        <v>0</v>
      </c>
      <c r="I816" s="84">
        <f t="shared" si="178"/>
        <v>0</v>
      </c>
    </row>
    <row r="817" spans="1:9" s="1" customFormat="1" hidden="1" x14ac:dyDescent="0.2">
      <c r="A817" s="16" t="s">
        <v>34</v>
      </c>
      <c r="B817" s="38" t="s">
        <v>35</v>
      </c>
      <c r="C817" s="9">
        <v>0</v>
      </c>
      <c r="D817" s="9">
        <f>SUM(D821,D822,D823)</f>
        <v>0</v>
      </c>
      <c r="E817" s="9">
        <f>SUM(E821,E822,E823)</f>
        <v>0</v>
      </c>
      <c r="F817" s="9">
        <f>SUM(F821,F822,F823)</f>
        <v>0</v>
      </c>
      <c r="G817" s="9">
        <f>SUM(G821,G822,G823)</f>
        <v>0</v>
      </c>
      <c r="H817" s="10">
        <f>SUM(H821,H822,H823)</f>
        <v>0</v>
      </c>
      <c r="I817" s="2">
        <f t="shared" si="178"/>
        <v>0</v>
      </c>
    </row>
    <row r="818" spans="1:9" s="1" customFormat="1" hidden="1" x14ac:dyDescent="0.2">
      <c r="A818" s="17" t="s">
        <v>1</v>
      </c>
      <c r="B818" s="39"/>
      <c r="C818" s="9"/>
      <c r="D818" s="9"/>
      <c r="E818" s="9"/>
      <c r="F818" s="9"/>
      <c r="G818" s="9"/>
      <c r="H818" s="10"/>
      <c r="I818" s="2">
        <f t="shared" si="178"/>
        <v>0</v>
      </c>
    </row>
    <row r="819" spans="1:9" s="1" customFormat="1" hidden="1" x14ac:dyDescent="0.2">
      <c r="A819" s="17" t="s">
        <v>36</v>
      </c>
      <c r="B819" s="39"/>
      <c r="C819" s="9">
        <v>0</v>
      </c>
      <c r="D819" s="9">
        <f>D821+D822+D823-D820</f>
        <v>0</v>
      </c>
      <c r="E819" s="9">
        <f>E821+E822+E823-E820</f>
        <v>0</v>
      </c>
      <c r="F819" s="9">
        <f>F821+F822+F823-F820</f>
        <v>0</v>
      </c>
      <c r="G819" s="9">
        <f>G821+G822+G823-G820</f>
        <v>0</v>
      </c>
      <c r="H819" s="10">
        <f>H821+H822+H823-H820</f>
        <v>0</v>
      </c>
      <c r="I819" s="2">
        <f t="shared" si="178"/>
        <v>0</v>
      </c>
    </row>
    <row r="820" spans="1:9" s="1" customFormat="1" hidden="1" x14ac:dyDescent="0.2">
      <c r="A820" s="17" t="s">
        <v>37</v>
      </c>
      <c r="B820" s="39"/>
      <c r="C820" s="9">
        <v>0</v>
      </c>
      <c r="D820" s="9"/>
      <c r="E820" s="9">
        <f>C820+D820</f>
        <v>0</v>
      </c>
      <c r="F820" s="9"/>
      <c r="G820" s="9"/>
      <c r="H820" s="10"/>
      <c r="I820" s="2">
        <f t="shared" si="178"/>
        <v>0</v>
      </c>
    </row>
    <row r="821" spans="1:9" s="1" customFormat="1" hidden="1" x14ac:dyDescent="0.2">
      <c r="A821" s="5" t="s">
        <v>38</v>
      </c>
      <c r="B821" s="40" t="s">
        <v>39</v>
      </c>
      <c r="C821" s="6">
        <v>0</v>
      </c>
      <c r="D821" s="6"/>
      <c r="E821" s="6">
        <f>C821+D821</f>
        <v>0</v>
      </c>
      <c r="F821" s="6"/>
      <c r="G821" s="6"/>
      <c r="H821" s="7"/>
      <c r="I821" s="2">
        <f t="shared" si="178"/>
        <v>0</v>
      </c>
    </row>
    <row r="822" spans="1:9" s="1" customFormat="1" hidden="1" x14ac:dyDescent="0.2">
      <c r="A822" s="5" t="s">
        <v>40</v>
      </c>
      <c r="B822" s="40" t="s">
        <v>41</v>
      </c>
      <c r="C822" s="6">
        <v>0</v>
      </c>
      <c r="D822" s="6"/>
      <c r="E822" s="6">
        <f>C822+D822</f>
        <v>0</v>
      </c>
      <c r="F822" s="6"/>
      <c r="G822" s="6"/>
      <c r="H822" s="7"/>
      <c r="I822" s="2">
        <f t="shared" si="178"/>
        <v>0</v>
      </c>
    </row>
    <row r="823" spans="1:9" s="1" customFormat="1" hidden="1" x14ac:dyDescent="0.2">
      <c r="A823" s="5" t="s">
        <v>42</v>
      </c>
      <c r="B823" s="41" t="s">
        <v>43</v>
      </c>
      <c r="C823" s="6">
        <v>0</v>
      </c>
      <c r="D823" s="6"/>
      <c r="E823" s="6">
        <f>C823+D823</f>
        <v>0</v>
      </c>
      <c r="F823" s="6"/>
      <c r="G823" s="6"/>
      <c r="H823" s="7"/>
      <c r="I823" s="2">
        <f t="shared" si="178"/>
        <v>0</v>
      </c>
    </row>
    <row r="824" spans="1:9" s="1" customFormat="1" hidden="1" x14ac:dyDescent="0.2">
      <c r="A824" s="16" t="s">
        <v>44</v>
      </c>
      <c r="B824" s="42" t="s">
        <v>45</v>
      </c>
      <c r="C824" s="9">
        <v>0</v>
      </c>
      <c r="D824" s="9">
        <f>SUM(D828,D829,D830)</f>
        <v>0</v>
      </c>
      <c r="E824" s="9">
        <f>SUM(E828,E829,E830)</f>
        <v>0</v>
      </c>
      <c r="F824" s="9">
        <f>SUM(F828,F829,F830)</f>
        <v>0</v>
      </c>
      <c r="G824" s="9">
        <f>SUM(G828,G829,G830)</f>
        <v>0</v>
      </c>
      <c r="H824" s="10">
        <f>SUM(H828,H829,H830)</f>
        <v>0</v>
      </c>
      <c r="I824" s="2">
        <f t="shared" si="178"/>
        <v>0</v>
      </c>
    </row>
    <row r="825" spans="1:9" s="1" customFormat="1" hidden="1" x14ac:dyDescent="0.2">
      <c r="A825" s="56" t="s">
        <v>1</v>
      </c>
      <c r="B825" s="42"/>
      <c r="C825" s="9"/>
      <c r="D825" s="9"/>
      <c r="E825" s="9"/>
      <c r="F825" s="9"/>
      <c r="G825" s="9"/>
      <c r="H825" s="10"/>
      <c r="I825" s="2">
        <f t="shared" si="178"/>
        <v>0</v>
      </c>
    </row>
    <row r="826" spans="1:9" s="1" customFormat="1" hidden="1" x14ac:dyDescent="0.2">
      <c r="A826" s="17" t="s">
        <v>36</v>
      </c>
      <c r="B826" s="39"/>
      <c r="C826" s="9">
        <v>0</v>
      </c>
      <c r="D826" s="9">
        <f>D828+D829+D830-D827</f>
        <v>0</v>
      </c>
      <c r="E826" s="9">
        <f>E828+E829+E830-E827</f>
        <v>0</v>
      </c>
      <c r="F826" s="9">
        <f>F828+F829+F830-F827</f>
        <v>0</v>
      </c>
      <c r="G826" s="9">
        <f>G828+G829+G830-G827</f>
        <v>0</v>
      </c>
      <c r="H826" s="10">
        <f>H828+H829+H830-H827</f>
        <v>0</v>
      </c>
      <c r="I826" s="2">
        <f t="shared" si="178"/>
        <v>0</v>
      </c>
    </row>
    <row r="827" spans="1:9" s="1" customFormat="1" hidden="1" x14ac:dyDescent="0.2">
      <c r="A827" s="17" t="s">
        <v>37</v>
      </c>
      <c r="B827" s="39"/>
      <c r="C827" s="9">
        <v>0</v>
      </c>
      <c r="D827" s="9"/>
      <c r="E827" s="9">
        <f>C827+D827</f>
        <v>0</v>
      </c>
      <c r="F827" s="9"/>
      <c r="G827" s="9"/>
      <c r="H827" s="10"/>
      <c r="I827" s="2">
        <f t="shared" si="178"/>
        <v>0</v>
      </c>
    </row>
    <row r="828" spans="1:9" s="1" customFormat="1" hidden="1" x14ac:dyDescent="0.2">
      <c r="A828" s="5" t="s">
        <v>38</v>
      </c>
      <c r="B828" s="41" t="s">
        <v>46</v>
      </c>
      <c r="C828" s="6">
        <v>0</v>
      </c>
      <c r="D828" s="6"/>
      <c r="E828" s="6">
        <f>C828+D828</f>
        <v>0</v>
      </c>
      <c r="F828" s="6"/>
      <c r="G828" s="6"/>
      <c r="H828" s="7"/>
      <c r="I828" s="2">
        <f t="shared" si="178"/>
        <v>0</v>
      </c>
    </row>
    <row r="829" spans="1:9" s="1" customFormat="1" hidden="1" x14ac:dyDescent="0.2">
      <c r="A829" s="5" t="s">
        <v>40</v>
      </c>
      <c r="B829" s="41" t="s">
        <v>47</v>
      </c>
      <c r="C829" s="6">
        <v>0</v>
      </c>
      <c r="D829" s="6"/>
      <c r="E829" s="6">
        <f>C829+D829</f>
        <v>0</v>
      </c>
      <c r="F829" s="6"/>
      <c r="G829" s="6"/>
      <c r="H829" s="7"/>
      <c r="I829" s="2">
        <f t="shared" si="178"/>
        <v>0</v>
      </c>
    </row>
    <row r="830" spans="1:9" s="1" customFormat="1" hidden="1" x14ac:dyDescent="0.2">
      <c r="A830" s="5" t="s">
        <v>42</v>
      </c>
      <c r="B830" s="41" t="s">
        <v>48</v>
      </c>
      <c r="C830" s="6">
        <v>0</v>
      </c>
      <c r="D830" s="6"/>
      <c r="E830" s="6">
        <f>C830+D830</f>
        <v>0</v>
      </c>
      <c r="F830" s="6"/>
      <c r="G830" s="6"/>
      <c r="H830" s="7"/>
      <c r="I830" s="2">
        <f t="shared" si="178"/>
        <v>0</v>
      </c>
    </row>
    <row r="831" spans="1:9" hidden="1" x14ac:dyDescent="0.2">
      <c r="A831" s="16" t="s">
        <v>49</v>
      </c>
      <c r="B831" s="43" t="s">
        <v>50</v>
      </c>
      <c r="C831" s="9">
        <f t="shared" ref="C831:H831" si="184">SUM(C835,C836,C837)</f>
        <v>0</v>
      </c>
      <c r="D831" s="9">
        <f t="shared" si="184"/>
        <v>0</v>
      </c>
      <c r="E831" s="9">
        <f t="shared" si="184"/>
        <v>0</v>
      </c>
      <c r="F831" s="9">
        <f t="shared" si="184"/>
        <v>0</v>
      </c>
      <c r="G831" s="9">
        <f t="shared" si="184"/>
        <v>0</v>
      </c>
      <c r="H831" s="10">
        <f t="shared" si="184"/>
        <v>0</v>
      </c>
      <c r="I831" s="84">
        <f t="shared" si="178"/>
        <v>0</v>
      </c>
    </row>
    <row r="832" spans="1:9" s="1" customFormat="1" hidden="1" x14ac:dyDescent="0.2">
      <c r="A832" s="56" t="s">
        <v>1</v>
      </c>
      <c r="B832" s="43"/>
      <c r="C832" s="9"/>
      <c r="D832" s="9"/>
      <c r="E832" s="9"/>
      <c r="F832" s="9"/>
      <c r="G832" s="9"/>
      <c r="H832" s="10"/>
      <c r="I832" s="2">
        <f t="shared" si="178"/>
        <v>0</v>
      </c>
    </row>
    <row r="833" spans="1:11" hidden="1" x14ac:dyDescent="0.2">
      <c r="A833" s="17" t="s">
        <v>36</v>
      </c>
      <c r="B833" s="39"/>
      <c r="C833" s="9">
        <f t="shared" ref="C833:H833" si="185">C835+C836+C837-C834</f>
        <v>0</v>
      </c>
      <c r="D833" s="9">
        <f t="shared" si="185"/>
        <v>0</v>
      </c>
      <c r="E833" s="9">
        <f t="shared" si="185"/>
        <v>0</v>
      </c>
      <c r="F833" s="9">
        <f t="shared" si="185"/>
        <v>0</v>
      </c>
      <c r="G833" s="9">
        <f t="shared" si="185"/>
        <v>0</v>
      </c>
      <c r="H833" s="10">
        <f t="shared" si="185"/>
        <v>0</v>
      </c>
      <c r="I833" s="84">
        <f t="shared" si="178"/>
        <v>0</v>
      </c>
    </row>
    <row r="834" spans="1:11" s="1" customFormat="1" hidden="1" x14ac:dyDescent="0.2">
      <c r="A834" s="17" t="s">
        <v>37</v>
      </c>
      <c r="B834" s="39"/>
      <c r="C834" s="9">
        <v>0</v>
      </c>
      <c r="D834" s="9"/>
      <c r="E834" s="9">
        <f>C834+D834</f>
        <v>0</v>
      </c>
      <c r="F834" s="9"/>
      <c r="G834" s="9"/>
      <c r="H834" s="10"/>
      <c r="I834" s="2">
        <f t="shared" si="178"/>
        <v>0</v>
      </c>
    </row>
    <row r="835" spans="1:11" hidden="1" x14ac:dyDescent="0.2">
      <c r="A835" s="5" t="s">
        <v>38</v>
      </c>
      <c r="B835" s="41" t="s">
        <v>51</v>
      </c>
      <c r="C835" s="69"/>
      <c r="D835" s="69"/>
      <c r="E835" s="69">
        <f>C835+D835</f>
        <v>0</v>
      </c>
      <c r="F835" s="69"/>
      <c r="G835" s="69"/>
      <c r="H835" s="108"/>
      <c r="I835" s="84">
        <f t="shared" si="178"/>
        <v>0</v>
      </c>
      <c r="J835" s="82">
        <v>0.05</v>
      </c>
      <c r="K835" s="82">
        <v>0.05</v>
      </c>
    </row>
    <row r="836" spans="1:11" hidden="1" x14ac:dyDescent="0.2">
      <c r="A836" s="5" t="s">
        <v>40</v>
      </c>
      <c r="B836" s="41" t="s">
        <v>52</v>
      </c>
      <c r="C836" s="69"/>
      <c r="D836" s="69"/>
      <c r="E836" s="69">
        <f>C836+D836</f>
        <v>0</v>
      </c>
      <c r="F836" s="69"/>
      <c r="G836" s="69"/>
      <c r="H836" s="108"/>
      <c r="I836" s="84">
        <f t="shared" si="178"/>
        <v>0</v>
      </c>
      <c r="J836" s="82">
        <v>0.9</v>
      </c>
    </row>
    <row r="837" spans="1:11" s="1" customFormat="1" hidden="1" x14ac:dyDescent="0.2">
      <c r="A837" s="5" t="s">
        <v>42</v>
      </c>
      <c r="B837" s="41" t="s">
        <v>53</v>
      </c>
      <c r="C837" s="6">
        <v>0</v>
      </c>
      <c r="D837" s="6"/>
      <c r="E837" s="6">
        <f>C837+D837</f>
        <v>0</v>
      </c>
      <c r="F837" s="6"/>
      <c r="G837" s="6"/>
      <c r="H837" s="7"/>
      <c r="I837" s="2">
        <f t="shared" si="178"/>
        <v>0</v>
      </c>
    </row>
    <row r="838" spans="1:11" s="1" customFormat="1" hidden="1" x14ac:dyDescent="0.2">
      <c r="A838" s="57"/>
      <c r="B838" s="66"/>
      <c r="C838" s="6"/>
      <c r="D838" s="6"/>
      <c r="E838" s="6"/>
      <c r="F838" s="6"/>
      <c r="G838" s="6"/>
      <c r="H838" s="7"/>
      <c r="I838" s="2">
        <f t="shared" si="178"/>
        <v>0</v>
      </c>
    </row>
    <row r="839" spans="1:11" s="1" customFormat="1" hidden="1" x14ac:dyDescent="0.2">
      <c r="A839" s="11" t="s">
        <v>134</v>
      </c>
      <c r="B839" s="43" t="s">
        <v>133</v>
      </c>
      <c r="C839" s="9">
        <v>0</v>
      </c>
      <c r="D839" s="9"/>
      <c r="E839" s="9">
        <f>C839+D839</f>
        <v>0</v>
      </c>
      <c r="F839" s="9"/>
      <c r="G839" s="9"/>
      <c r="H839" s="10"/>
      <c r="I839" s="2">
        <f t="shared" si="178"/>
        <v>0</v>
      </c>
    </row>
    <row r="840" spans="1:11" s="1" customFormat="1" hidden="1" x14ac:dyDescent="0.2">
      <c r="A840" s="57"/>
      <c r="B840" s="66"/>
      <c r="C840" s="6"/>
      <c r="D840" s="6"/>
      <c r="E840" s="6"/>
      <c r="F840" s="6"/>
      <c r="G840" s="6"/>
      <c r="H840" s="7"/>
      <c r="I840" s="2">
        <f t="shared" si="178"/>
        <v>0</v>
      </c>
    </row>
    <row r="841" spans="1:11" s="1" customFormat="1" hidden="1" x14ac:dyDescent="0.2">
      <c r="A841" s="11" t="s">
        <v>54</v>
      </c>
      <c r="B841" s="43"/>
      <c r="C841" s="9">
        <v>0</v>
      </c>
      <c r="D841" s="9">
        <f>D794-D812</f>
        <v>0</v>
      </c>
      <c r="E841" s="9">
        <f>E794-E812</f>
        <v>0</v>
      </c>
      <c r="F841" s="9">
        <f>F794-F812</f>
        <v>0</v>
      </c>
      <c r="G841" s="9">
        <f>G794-G812</f>
        <v>0</v>
      </c>
      <c r="H841" s="10">
        <f>H794-H812</f>
        <v>0</v>
      </c>
      <c r="I841" s="2">
        <f t="shared" si="178"/>
        <v>0</v>
      </c>
    </row>
    <row r="842" spans="1:11" s="107" customFormat="1" ht="38.25" hidden="1" x14ac:dyDescent="0.2">
      <c r="A842" s="117" t="s">
        <v>71</v>
      </c>
      <c r="B842" s="118"/>
      <c r="C842" s="119">
        <f t="shared" ref="C842:H842" si="186">C843</f>
        <v>0</v>
      </c>
      <c r="D842" s="119">
        <f t="shared" si="186"/>
        <v>0</v>
      </c>
      <c r="E842" s="119">
        <f t="shared" si="186"/>
        <v>0</v>
      </c>
      <c r="F842" s="119">
        <f t="shared" si="186"/>
        <v>0</v>
      </c>
      <c r="G842" s="119">
        <f t="shared" si="186"/>
        <v>0</v>
      </c>
      <c r="H842" s="120">
        <f t="shared" si="186"/>
        <v>0</v>
      </c>
      <c r="I842" s="102">
        <f t="shared" si="178"/>
        <v>0</v>
      </c>
    </row>
    <row r="843" spans="1:11" hidden="1" x14ac:dyDescent="0.2">
      <c r="A843" s="113" t="s">
        <v>59</v>
      </c>
      <c r="B843" s="114"/>
      <c r="C843" s="115">
        <f t="shared" ref="C843:H843" si="187">SUM(C844,C845,C846,C847)</f>
        <v>0</v>
      </c>
      <c r="D843" s="115">
        <f t="shared" si="187"/>
        <v>0</v>
      </c>
      <c r="E843" s="115">
        <f t="shared" si="187"/>
        <v>0</v>
      </c>
      <c r="F843" s="115">
        <f t="shared" si="187"/>
        <v>0</v>
      </c>
      <c r="G843" s="115">
        <f t="shared" si="187"/>
        <v>0</v>
      </c>
      <c r="H843" s="116">
        <f t="shared" si="187"/>
        <v>0</v>
      </c>
      <c r="I843" s="84">
        <f t="shared" si="178"/>
        <v>0</v>
      </c>
    </row>
    <row r="844" spans="1:11" hidden="1" x14ac:dyDescent="0.2">
      <c r="A844" s="5" t="s">
        <v>6</v>
      </c>
      <c r="B844" s="28"/>
      <c r="C844" s="69"/>
      <c r="D844" s="69"/>
      <c r="E844" s="69">
        <f>SUM(C844,D844)</f>
        <v>0</v>
      </c>
      <c r="F844" s="69"/>
      <c r="G844" s="69"/>
      <c r="H844" s="108"/>
      <c r="I844" s="84">
        <f t="shared" si="178"/>
        <v>0</v>
      </c>
    </row>
    <row r="845" spans="1:11" s="1" customFormat="1" hidden="1" x14ac:dyDescent="0.2">
      <c r="A845" s="5" t="s">
        <v>7</v>
      </c>
      <c r="B845" s="65"/>
      <c r="C845" s="6">
        <v>0</v>
      </c>
      <c r="D845" s="6"/>
      <c r="E845" s="6">
        <f>SUM(C845,D845)</f>
        <v>0</v>
      </c>
      <c r="F845" s="6"/>
      <c r="G845" s="6"/>
      <c r="H845" s="7"/>
      <c r="I845" s="2">
        <f t="shared" si="178"/>
        <v>0</v>
      </c>
    </row>
    <row r="846" spans="1:11" s="1" customFormat="1" ht="38.25" hidden="1" x14ac:dyDescent="0.2">
      <c r="A846" s="5" t="s">
        <v>8</v>
      </c>
      <c r="B846" s="28">
        <v>420269</v>
      </c>
      <c r="C846" s="6">
        <v>0</v>
      </c>
      <c r="D846" s="6"/>
      <c r="E846" s="6">
        <f>SUM(C846,D846)</f>
        <v>0</v>
      </c>
      <c r="F846" s="6"/>
      <c r="G846" s="6"/>
      <c r="H846" s="7"/>
      <c r="I846" s="2">
        <f t="shared" ref="I846:I909" si="188">SUM(E846:H846)</f>
        <v>0</v>
      </c>
    </row>
    <row r="847" spans="1:11" s="1" customFormat="1" ht="25.5" hidden="1" x14ac:dyDescent="0.2">
      <c r="A847" s="8" t="s">
        <v>9</v>
      </c>
      <c r="B847" s="29" t="s">
        <v>10</v>
      </c>
      <c r="C847" s="9">
        <v>0</v>
      </c>
      <c r="D847" s="9">
        <f>SUM(D848,D852,D856)</f>
        <v>0</v>
      </c>
      <c r="E847" s="9">
        <f>SUM(E848,E852,E856)</f>
        <v>0</v>
      </c>
      <c r="F847" s="9">
        <f>SUM(F848,F852,F856)</f>
        <v>0</v>
      </c>
      <c r="G847" s="9">
        <f>SUM(G848,G852,G856)</f>
        <v>0</v>
      </c>
      <c r="H847" s="10">
        <f>SUM(H848,H852,H856)</f>
        <v>0</v>
      </c>
      <c r="I847" s="2">
        <f t="shared" si="188"/>
        <v>0</v>
      </c>
    </row>
    <row r="848" spans="1:11" s="1" customFormat="1" hidden="1" x14ac:dyDescent="0.2">
      <c r="A848" s="11" t="s">
        <v>11</v>
      </c>
      <c r="B848" s="30" t="s">
        <v>12</v>
      </c>
      <c r="C848" s="9">
        <v>0</v>
      </c>
      <c r="D848" s="9">
        <f>SUM(D849:D851)</f>
        <v>0</v>
      </c>
      <c r="E848" s="9">
        <f>SUM(E849:E851)</f>
        <v>0</v>
      </c>
      <c r="F848" s="9">
        <f>SUM(F849:F851)</f>
        <v>0</v>
      </c>
      <c r="G848" s="9">
        <f>SUM(G849:G851)</f>
        <v>0</v>
      </c>
      <c r="H848" s="10">
        <f>SUM(H849:H851)</f>
        <v>0</v>
      </c>
      <c r="I848" s="2">
        <f t="shared" si="188"/>
        <v>0</v>
      </c>
    </row>
    <row r="849" spans="1:9" s="1" customFormat="1" hidden="1" x14ac:dyDescent="0.2">
      <c r="A849" s="12" t="s">
        <v>13</v>
      </c>
      <c r="B849" s="31" t="s">
        <v>14</v>
      </c>
      <c r="C849" s="6">
        <v>0</v>
      </c>
      <c r="D849" s="6"/>
      <c r="E849" s="6">
        <f>SUM(C849,D849)</f>
        <v>0</v>
      </c>
      <c r="F849" s="6"/>
      <c r="G849" s="6"/>
      <c r="H849" s="7"/>
      <c r="I849" s="2">
        <f t="shared" si="188"/>
        <v>0</v>
      </c>
    </row>
    <row r="850" spans="1:9" s="1" customFormat="1" hidden="1" x14ac:dyDescent="0.2">
      <c r="A850" s="12" t="s">
        <v>15</v>
      </c>
      <c r="B850" s="32" t="s">
        <v>16</v>
      </c>
      <c r="C850" s="6">
        <v>0</v>
      </c>
      <c r="D850" s="6"/>
      <c r="E850" s="6">
        <f>SUM(C850,D850)</f>
        <v>0</v>
      </c>
      <c r="F850" s="6"/>
      <c r="G850" s="6"/>
      <c r="H850" s="7"/>
      <c r="I850" s="2">
        <f t="shared" si="188"/>
        <v>0</v>
      </c>
    </row>
    <row r="851" spans="1:9" s="1" customFormat="1" hidden="1" x14ac:dyDescent="0.2">
      <c r="A851" s="12" t="s">
        <v>17</v>
      </c>
      <c r="B851" s="32" t="s">
        <v>18</v>
      </c>
      <c r="C851" s="6">
        <v>0</v>
      </c>
      <c r="D851" s="6"/>
      <c r="E851" s="6">
        <f>SUM(C851,D851)</f>
        <v>0</v>
      </c>
      <c r="F851" s="6"/>
      <c r="G851" s="6"/>
      <c r="H851" s="7"/>
      <c r="I851" s="2">
        <f t="shared" si="188"/>
        <v>0</v>
      </c>
    </row>
    <row r="852" spans="1:9" s="1" customFormat="1" hidden="1" x14ac:dyDescent="0.2">
      <c r="A852" s="11" t="s">
        <v>19</v>
      </c>
      <c r="B852" s="33" t="s">
        <v>20</v>
      </c>
      <c r="C852" s="9">
        <v>0</v>
      </c>
      <c r="D852" s="9">
        <f>SUM(D853:D855)</f>
        <v>0</v>
      </c>
      <c r="E852" s="9">
        <f>SUM(E853:E855)</f>
        <v>0</v>
      </c>
      <c r="F852" s="9">
        <f>SUM(F853:F855)</f>
        <v>0</v>
      </c>
      <c r="G852" s="9">
        <f>SUM(G853:G855)</f>
        <v>0</v>
      </c>
      <c r="H852" s="10">
        <f>SUM(H853:H855)</f>
        <v>0</v>
      </c>
      <c r="I852" s="2">
        <f t="shared" si="188"/>
        <v>0</v>
      </c>
    </row>
    <row r="853" spans="1:9" s="1" customFormat="1" hidden="1" x14ac:dyDescent="0.2">
      <c r="A853" s="12" t="s">
        <v>13</v>
      </c>
      <c r="B853" s="32" t="s">
        <v>21</v>
      </c>
      <c r="C853" s="6">
        <v>0</v>
      </c>
      <c r="D853" s="6"/>
      <c r="E853" s="6">
        <f>SUM(C853,D853)</f>
        <v>0</v>
      </c>
      <c r="F853" s="6"/>
      <c r="G853" s="6"/>
      <c r="H853" s="7"/>
      <c r="I853" s="2">
        <f t="shared" si="188"/>
        <v>0</v>
      </c>
    </row>
    <row r="854" spans="1:9" s="1" customFormat="1" hidden="1" x14ac:dyDescent="0.2">
      <c r="A854" s="12" t="s">
        <v>15</v>
      </c>
      <c r="B854" s="32" t="s">
        <v>22</v>
      </c>
      <c r="C854" s="6">
        <v>0</v>
      </c>
      <c r="D854" s="6"/>
      <c r="E854" s="6">
        <f>SUM(C854,D854)</f>
        <v>0</v>
      </c>
      <c r="F854" s="6"/>
      <c r="G854" s="6"/>
      <c r="H854" s="7"/>
      <c r="I854" s="2">
        <f t="shared" si="188"/>
        <v>0</v>
      </c>
    </row>
    <row r="855" spans="1:9" s="1" customFormat="1" hidden="1" x14ac:dyDescent="0.2">
      <c r="A855" s="12" t="s">
        <v>17</v>
      </c>
      <c r="B855" s="32" t="s">
        <v>23</v>
      </c>
      <c r="C855" s="6">
        <v>0</v>
      </c>
      <c r="D855" s="6"/>
      <c r="E855" s="6">
        <f>SUM(C855,D855)</f>
        <v>0</v>
      </c>
      <c r="F855" s="6"/>
      <c r="G855" s="6"/>
      <c r="H855" s="7"/>
      <c r="I855" s="2">
        <f t="shared" si="188"/>
        <v>0</v>
      </c>
    </row>
    <row r="856" spans="1:9" s="1" customFormat="1" hidden="1" x14ac:dyDescent="0.2">
      <c r="A856" s="11" t="s">
        <v>24</v>
      </c>
      <c r="B856" s="33" t="s">
        <v>25</v>
      </c>
      <c r="C856" s="9">
        <v>0</v>
      </c>
      <c r="D856" s="9">
        <f>SUM(D857:D859)</f>
        <v>0</v>
      </c>
      <c r="E856" s="9">
        <f>SUM(E857:E859)</f>
        <v>0</v>
      </c>
      <c r="F856" s="9">
        <f>SUM(F857:F859)</f>
        <v>0</v>
      </c>
      <c r="G856" s="9">
        <f>SUM(G857:G859)</f>
        <v>0</v>
      </c>
      <c r="H856" s="10">
        <f>SUM(H857:H859)</f>
        <v>0</v>
      </c>
      <c r="I856" s="2">
        <f t="shared" si="188"/>
        <v>0</v>
      </c>
    </row>
    <row r="857" spans="1:9" s="1" customFormat="1" hidden="1" x14ac:dyDescent="0.2">
      <c r="A857" s="12" t="s">
        <v>13</v>
      </c>
      <c r="B857" s="32" t="s">
        <v>26</v>
      </c>
      <c r="C857" s="6">
        <v>0</v>
      </c>
      <c r="D857" s="6"/>
      <c r="E857" s="6">
        <f>SUM(C857,D857)</f>
        <v>0</v>
      </c>
      <c r="F857" s="6"/>
      <c r="G857" s="6"/>
      <c r="H857" s="7"/>
      <c r="I857" s="2">
        <f t="shared" si="188"/>
        <v>0</v>
      </c>
    </row>
    <row r="858" spans="1:9" s="1" customFormat="1" hidden="1" x14ac:dyDescent="0.2">
      <c r="A858" s="12" t="s">
        <v>15</v>
      </c>
      <c r="B858" s="32" t="s">
        <v>27</v>
      </c>
      <c r="C858" s="6">
        <v>0</v>
      </c>
      <c r="D858" s="6"/>
      <c r="E858" s="6">
        <f>SUM(C858,D858)</f>
        <v>0</v>
      </c>
      <c r="F858" s="6"/>
      <c r="G858" s="6"/>
      <c r="H858" s="7"/>
      <c r="I858" s="2">
        <f t="shared" si="188"/>
        <v>0</v>
      </c>
    </row>
    <row r="859" spans="1:9" s="1" customFormat="1" hidden="1" x14ac:dyDescent="0.2">
      <c r="A859" s="12" t="s">
        <v>17</v>
      </c>
      <c r="B859" s="32" t="s">
        <v>28</v>
      </c>
      <c r="C859" s="6">
        <v>0</v>
      </c>
      <c r="D859" s="6"/>
      <c r="E859" s="6">
        <f>SUM(C859,D859)</f>
        <v>0</v>
      </c>
      <c r="F859" s="6"/>
      <c r="G859" s="6"/>
      <c r="H859" s="7"/>
      <c r="I859" s="2">
        <f t="shared" si="188"/>
        <v>0</v>
      </c>
    </row>
    <row r="860" spans="1:9" hidden="1" x14ac:dyDescent="0.2">
      <c r="A860" s="113" t="s">
        <v>76</v>
      </c>
      <c r="B860" s="114"/>
      <c r="C860" s="115">
        <f t="shared" ref="C860:H860" si="189">SUM(C861,C864,C887)</f>
        <v>0</v>
      </c>
      <c r="D860" s="115">
        <f t="shared" si="189"/>
        <v>0</v>
      </c>
      <c r="E860" s="115">
        <f t="shared" si="189"/>
        <v>0</v>
      </c>
      <c r="F860" s="115">
        <f t="shared" si="189"/>
        <v>0</v>
      </c>
      <c r="G860" s="115">
        <f t="shared" si="189"/>
        <v>0</v>
      </c>
      <c r="H860" s="116">
        <f t="shared" si="189"/>
        <v>0</v>
      </c>
      <c r="I860" s="84">
        <f t="shared" si="188"/>
        <v>0</v>
      </c>
    </row>
    <row r="861" spans="1:9" hidden="1" x14ac:dyDescent="0.2">
      <c r="A861" s="16" t="s">
        <v>30</v>
      </c>
      <c r="B861" s="35">
        <v>20</v>
      </c>
      <c r="C861" s="9">
        <f t="shared" ref="C861:H861" si="190">SUM(C862)</f>
        <v>0</v>
      </c>
      <c r="D861" s="9">
        <f t="shared" si="190"/>
        <v>0</v>
      </c>
      <c r="E861" s="9">
        <f t="shared" si="190"/>
        <v>0</v>
      </c>
      <c r="F861" s="9">
        <f t="shared" si="190"/>
        <v>0</v>
      </c>
      <c r="G861" s="9">
        <f t="shared" si="190"/>
        <v>0</v>
      </c>
      <c r="H861" s="10">
        <f t="shared" si="190"/>
        <v>0</v>
      </c>
      <c r="I861" s="84">
        <f t="shared" si="188"/>
        <v>0</v>
      </c>
    </row>
    <row r="862" spans="1:9" hidden="1" x14ac:dyDescent="0.2">
      <c r="A862" s="12" t="s">
        <v>31</v>
      </c>
      <c r="B862" s="36" t="s">
        <v>32</v>
      </c>
      <c r="C862" s="69"/>
      <c r="D862" s="69"/>
      <c r="E862" s="69">
        <f>C862+D862</f>
        <v>0</v>
      </c>
      <c r="F862" s="69"/>
      <c r="G862" s="69"/>
      <c r="H862" s="108"/>
      <c r="I862" s="84">
        <f t="shared" si="188"/>
        <v>0</v>
      </c>
    </row>
    <row r="863" spans="1:9" s="1" customFormat="1" hidden="1" x14ac:dyDescent="0.2">
      <c r="A863" s="12"/>
      <c r="B863" s="31"/>
      <c r="C863" s="6"/>
      <c r="D863" s="6"/>
      <c r="E863" s="6"/>
      <c r="F863" s="6"/>
      <c r="G863" s="6"/>
      <c r="H863" s="7"/>
      <c r="I863" s="2">
        <f t="shared" si="188"/>
        <v>0</v>
      </c>
    </row>
    <row r="864" spans="1:9" ht="25.5" hidden="1" x14ac:dyDescent="0.2">
      <c r="A864" s="16" t="s">
        <v>33</v>
      </c>
      <c r="B864" s="37">
        <v>58</v>
      </c>
      <c r="C864" s="9">
        <f t="shared" ref="C864:H864" si="191">SUM(C865,C872,C879)</f>
        <v>0</v>
      </c>
      <c r="D864" s="9">
        <f t="shared" si="191"/>
        <v>0</v>
      </c>
      <c r="E864" s="9">
        <f t="shared" si="191"/>
        <v>0</v>
      </c>
      <c r="F864" s="9">
        <f t="shared" si="191"/>
        <v>0</v>
      </c>
      <c r="G864" s="9">
        <f t="shared" si="191"/>
        <v>0</v>
      </c>
      <c r="H864" s="10">
        <f t="shared" si="191"/>
        <v>0</v>
      </c>
      <c r="I864" s="84">
        <f t="shared" si="188"/>
        <v>0</v>
      </c>
    </row>
    <row r="865" spans="1:9" s="1" customFormat="1" hidden="1" x14ac:dyDescent="0.2">
      <c r="A865" s="16" t="s">
        <v>34</v>
      </c>
      <c r="B865" s="38" t="s">
        <v>35</v>
      </c>
      <c r="C865" s="9">
        <v>0</v>
      </c>
      <c r="D865" s="9">
        <f>SUM(D869,D870,D871)</f>
        <v>0</v>
      </c>
      <c r="E865" s="9">
        <f>SUM(E869,E870,E871)</f>
        <v>0</v>
      </c>
      <c r="F865" s="9">
        <f>SUM(F869,F870,F871)</f>
        <v>0</v>
      </c>
      <c r="G865" s="9">
        <f>SUM(G869,G870,G871)</f>
        <v>0</v>
      </c>
      <c r="H865" s="10">
        <f>SUM(H869,H870,H871)</f>
        <v>0</v>
      </c>
      <c r="I865" s="2">
        <f t="shared" si="188"/>
        <v>0</v>
      </c>
    </row>
    <row r="866" spans="1:9" s="1" customFormat="1" hidden="1" x14ac:dyDescent="0.2">
      <c r="A866" s="17" t="s">
        <v>1</v>
      </c>
      <c r="B866" s="39"/>
      <c r="C866" s="9"/>
      <c r="D866" s="9"/>
      <c r="E866" s="9"/>
      <c r="F866" s="9"/>
      <c r="G866" s="9"/>
      <c r="H866" s="10"/>
      <c r="I866" s="2">
        <f t="shared" si="188"/>
        <v>0</v>
      </c>
    </row>
    <row r="867" spans="1:9" s="1" customFormat="1" hidden="1" x14ac:dyDescent="0.2">
      <c r="A867" s="17" t="s">
        <v>36</v>
      </c>
      <c r="B867" s="39"/>
      <c r="C867" s="9">
        <v>0</v>
      </c>
      <c r="D867" s="9">
        <f>D869+D870+D871-D868</f>
        <v>0</v>
      </c>
      <c r="E867" s="9">
        <f>E869+E870+E871-E868</f>
        <v>0</v>
      </c>
      <c r="F867" s="9">
        <f>F869+F870+F871-F868</f>
        <v>0</v>
      </c>
      <c r="G867" s="9">
        <f>G869+G870+G871-G868</f>
        <v>0</v>
      </c>
      <c r="H867" s="10">
        <f>H869+H870+H871-H868</f>
        <v>0</v>
      </c>
      <c r="I867" s="2">
        <f t="shared" si="188"/>
        <v>0</v>
      </c>
    </row>
    <row r="868" spans="1:9" s="1" customFormat="1" hidden="1" x14ac:dyDescent="0.2">
      <c r="A868" s="17" t="s">
        <v>37</v>
      </c>
      <c r="B868" s="39"/>
      <c r="C868" s="9">
        <v>0</v>
      </c>
      <c r="D868" s="9"/>
      <c r="E868" s="9">
        <f>C868+D868</f>
        <v>0</v>
      </c>
      <c r="F868" s="9"/>
      <c r="G868" s="9"/>
      <c r="H868" s="10"/>
      <c r="I868" s="2">
        <f t="shared" si="188"/>
        <v>0</v>
      </c>
    </row>
    <row r="869" spans="1:9" s="1" customFormat="1" hidden="1" x14ac:dyDescent="0.2">
      <c r="A869" s="5" t="s">
        <v>38</v>
      </c>
      <c r="B869" s="40" t="s">
        <v>39</v>
      </c>
      <c r="C869" s="6">
        <v>0</v>
      </c>
      <c r="D869" s="6"/>
      <c r="E869" s="6">
        <f>C869+D869</f>
        <v>0</v>
      </c>
      <c r="F869" s="6"/>
      <c r="G869" s="6"/>
      <c r="H869" s="7"/>
      <c r="I869" s="2">
        <f t="shared" si="188"/>
        <v>0</v>
      </c>
    </row>
    <row r="870" spans="1:9" s="1" customFormat="1" hidden="1" x14ac:dyDescent="0.2">
      <c r="A870" s="5" t="s">
        <v>40</v>
      </c>
      <c r="B870" s="40" t="s">
        <v>41</v>
      </c>
      <c r="C870" s="6">
        <v>0</v>
      </c>
      <c r="D870" s="6"/>
      <c r="E870" s="6">
        <f>C870+D870</f>
        <v>0</v>
      </c>
      <c r="F870" s="6"/>
      <c r="G870" s="6"/>
      <c r="H870" s="7"/>
      <c r="I870" s="2">
        <f t="shared" si="188"/>
        <v>0</v>
      </c>
    </row>
    <row r="871" spans="1:9" s="1" customFormat="1" hidden="1" x14ac:dyDescent="0.2">
      <c r="A871" s="5" t="s">
        <v>42</v>
      </c>
      <c r="B871" s="41" t="s">
        <v>43</v>
      </c>
      <c r="C871" s="6">
        <v>0</v>
      </c>
      <c r="D871" s="6"/>
      <c r="E871" s="6">
        <f>C871+D871</f>
        <v>0</v>
      </c>
      <c r="F871" s="6"/>
      <c r="G871" s="6"/>
      <c r="H871" s="7"/>
      <c r="I871" s="2">
        <f t="shared" si="188"/>
        <v>0</v>
      </c>
    </row>
    <row r="872" spans="1:9" s="1" customFormat="1" hidden="1" x14ac:dyDescent="0.2">
      <c r="A872" s="16" t="s">
        <v>44</v>
      </c>
      <c r="B872" s="42" t="s">
        <v>45</v>
      </c>
      <c r="C872" s="9">
        <v>0</v>
      </c>
      <c r="D872" s="9">
        <f>SUM(D876,D877,D878)</f>
        <v>0</v>
      </c>
      <c r="E872" s="9">
        <f>SUM(E876,E877,E878)</f>
        <v>0</v>
      </c>
      <c r="F872" s="9">
        <f>SUM(F876,F877,F878)</f>
        <v>0</v>
      </c>
      <c r="G872" s="9">
        <f>SUM(G876,G877,G878)</f>
        <v>0</v>
      </c>
      <c r="H872" s="10">
        <f>SUM(H876,H877,H878)</f>
        <v>0</v>
      </c>
      <c r="I872" s="2">
        <f t="shared" si="188"/>
        <v>0</v>
      </c>
    </row>
    <row r="873" spans="1:9" s="1" customFormat="1" hidden="1" x14ac:dyDescent="0.2">
      <c r="A873" s="56" t="s">
        <v>1</v>
      </c>
      <c r="B873" s="42"/>
      <c r="C873" s="9"/>
      <c r="D873" s="9"/>
      <c r="E873" s="9"/>
      <c r="F873" s="9"/>
      <c r="G873" s="9"/>
      <c r="H873" s="10"/>
      <c r="I873" s="2">
        <f t="shared" si="188"/>
        <v>0</v>
      </c>
    </row>
    <row r="874" spans="1:9" s="1" customFormat="1" hidden="1" x14ac:dyDescent="0.2">
      <c r="A874" s="17" t="s">
        <v>36</v>
      </c>
      <c r="B874" s="39"/>
      <c r="C874" s="9">
        <v>0</v>
      </c>
      <c r="D874" s="9">
        <f>D876+D877+D878-D875</f>
        <v>0</v>
      </c>
      <c r="E874" s="9">
        <f>E876+E877+E878-E875</f>
        <v>0</v>
      </c>
      <c r="F874" s="9">
        <f>F876+F877+F878-F875</f>
        <v>0</v>
      </c>
      <c r="G874" s="9">
        <f>G876+G877+G878-G875</f>
        <v>0</v>
      </c>
      <c r="H874" s="10">
        <f>H876+H877+H878-H875</f>
        <v>0</v>
      </c>
      <c r="I874" s="2">
        <f t="shared" si="188"/>
        <v>0</v>
      </c>
    </row>
    <row r="875" spans="1:9" s="1" customFormat="1" hidden="1" x14ac:dyDescent="0.2">
      <c r="A875" s="17" t="s">
        <v>37</v>
      </c>
      <c r="B875" s="39"/>
      <c r="C875" s="9">
        <v>0</v>
      </c>
      <c r="D875" s="9"/>
      <c r="E875" s="9">
        <f>C875+D875</f>
        <v>0</v>
      </c>
      <c r="F875" s="9"/>
      <c r="G875" s="9"/>
      <c r="H875" s="10"/>
      <c r="I875" s="2">
        <f t="shared" si="188"/>
        <v>0</v>
      </c>
    </row>
    <row r="876" spans="1:9" s="1" customFormat="1" hidden="1" x14ac:dyDescent="0.2">
      <c r="A876" s="5" t="s">
        <v>38</v>
      </c>
      <c r="B876" s="41" t="s">
        <v>46</v>
      </c>
      <c r="C876" s="6">
        <v>0</v>
      </c>
      <c r="D876" s="6"/>
      <c r="E876" s="6">
        <f>C876+D876</f>
        <v>0</v>
      </c>
      <c r="F876" s="6"/>
      <c r="G876" s="6"/>
      <c r="H876" s="7"/>
      <c r="I876" s="2">
        <f t="shared" si="188"/>
        <v>0</v>
      </c>
    </row>
    <row r="877" spans="1:9" s="1" customFormat="1" hidden="1" x14ac:dyDescent="0.2">
      <c r="A877" s="5" t="s">
        <v>40</v>
      </c>
      <c r="B877" s="41" t="s">
        <v>47</v>
      </c>
      <c r="C877" s="6">
        <v>0</v>
      </c>
      <c r="D877" s="6"/>
      <c r="E877" s="6">
        <f>C877+D877</f>
        <v>0</v>
      </c>
      <c r="F877" s="6"/>
      <c r="G877" s="6"/>
      <c r="H877" s="7"/>
      <c r="I877" s="2">
        <f t="shared" si="188"/>
        <v>0</v>
      </c>
    </row>
    <row r="878" spans="1:9" s="1" customFormat="1" hidden="1" x14ac:dyDescent="0.2">
      <c r="A878" s="5" t="s">
        <v>42</v>
      </c>
      <c r="B878" s="41" t="s">
        <v>48</v>
      </c>
      <c r="C878" s="6">
        <v>0</v>
      </c>
      <c r="D878" s="6"/>
      <c r="E878" s="6">
        <f>C878+D878</f>
        <v>0</v>
      </c>
      <c r="F878" s="6"/>
      <c r="G878" s="6"/>
      <c r="H878" s="7"/>
      <c r="I878" s="2">
        <f t="shared" si="188"/>
        <v>0</v>
      </c>
    </row>
    <row r="879" spans="1:9" hidden="1" x14ac:dyDescent="0.2">
      <c r="A879" s="16" t="s">
        <v>49</v>
      </c>
      <c r="B879" s="43" t="s">
        <v>50</v>
      </c>
      <c r="C879" s="9">
        <f t="shared" ref="C879:H879" si="192">SUM(C883,C884,C885)</f>
        <v>0</v>
      </c>
      <c r="D879" s="9">
        <f t="shared" si="192"/>
        <v>0</v>
      </c>
      <c r="E879" s="9">
        <f t="shared" si="192"/>
        <v>0</v>
      </c>
      <c r="F879" s="9">
        <f t="shared" si="192"/>
        <v>0</v>
      </c>
      <c r="G879" s="9">
        <f t="shared" si="192"/>
        <v>0</v>
      </c>
      <c r="H879" s="10">
        <f t="shared" si="192"/>
        <v>0</v>
      </c>
      <c r="I879" s="84">
        <f t="shared" si="188"/>
        <v>0</v>
      </c>
    </row>
    <row r="880" spans="1:9" s="1" customFormat="1" hidden="1" x14ac:dyDescent="0.2">
      <c r="A880" s="56" t="s">
        <v>1</v>
      </c>
      <c r="B880" s="43"/>
      <c r="C880" s="9"/>
      <c r="D880" s="9"/>
      <c r="E880" s="9"/>
      <c r="F880" s="9"/>
      <c r="G880" s="9"/>
      <c r="H880" s="10"/>
      <c r="I880" s="2">
        <f t="shared" si="188"/>
        <v>0</v>
      </c>
    </row>
    <row r="881" spans="1:11" s="126" customFormat="1" hidden="1" x14ac:dyDescent="0.2">
      <c r="A881" s="17" t="s">
        <v>36</v>
      </c>
      <c r="B881" s="39"/>
      <c r="C881" s="26">
        <f t="shared" ref="C881:H881" si="193">C883+C884+C885-C882</f>
        <v>0</v>
      </c>
      <c r="D881" s="26">
        <f t="shared" si="193"/>
        <v>0</v>
      </c>
      <c r="E881" s="26">
        <f t="shared" si="193"/>
        <v>0</v>
      </c>
      <c r="F881" s="26">
        <f t="shared" si="193"/>
        <v>0</v>
      </c>
      <c r="G881" s="26">
        <f t="shared" si="193"/>
        <v>0</v>
      </c>
      <c r="H881" s="27">
        <f t="shared" si="193"/>
        <v>0</v>
      </c>
      <c r="I881" s="125">
        <f t="shared" si="188"/>
        <v>0</v>
      </c>
    </row>
    <row r="882" spans="1:11" s="25" customFormat="1" hidden="1" x14ac:dyDescent="0.2">
      <c r="A882" s="17" t="s">
        <v>37</v>
      </c>
      <c r="B882" s="39"/>
      <c r="C882" s="26">
        <v>0</v>
      </c>
      <c r="D882" s="26"/>
      <c r="E882" s="26">
        <f>C882+D882</f>
        <v>0</v>
      </c>
      <c r="F882" s="26"/>
      <c r="G882" s="26"/>
      <c r="H882" s="27"/>
      <c r="I882" s="24">
        <f t="shared" si="188"/>
        <v>0</v>
      </c>
    </row>
    <row r="883" spans="1:11" hidden="1" x14ac:dyDescent="0.2">
      <c r="A883" s="5" t="s">
        <v>38</v>
      </c>
      <c r="B883" s="41" t="s">
        <v>51</v>
      </c>
      <c r="C883" s="69"/>
      <c r="D883" s="69"/>
      <c r="E883" s="69">
        <f>C883+D883</f>
        <v>0</v>
      </c>
      <c r="F883" s="69"/>
      <c r="G883" s="69"/>
      <c r="H883" s="108"/>
      <c r="I883" s="84">
        <f t="shared" si="188"/>
        <v>0</v>
      </c>
      <c r="J883" s="82">
        <v>0.05</v>
      </c>
      <c r="K883" s="82">
        <v>0.05</v>
      </c>
    </row>
    <row r="884" spans="1:11" hidden="1" x14ac:dyDescent="0.2">
      <c r="A884" s="5" t="s">
        <v>40</v>
      </c>
      <c r="B884" s="41" t="s">
        <v>52</v>
      </c>
      <c r="C884" s="69"/>
      <c r="D884" s="69"/>
      <c r="E884" s="69">
        <f>C884+D884</f>
        <v>0</v>
      </c>
      <c r="F884" s="69"/>
      <c r="G884" s="69"/>
      <c r="H884" s="108"/>
      <c r="I884" s="84">
        <f t="shared" si="188"/>
        <v>0</v>
      </c>
      <c r="J884" s="82">
        <v>0.9</v>
      </c>
    </row>
    <row r="885" spans="1:11" s="1" customFormat="1" hidden="1" x14ac:dyDescent="0.2">
      <c r="A885" s="5" t="s">
        <v>42</v>
      </c>
      <c r="B885" s="41" t="s">
        <v>53</v>
      </c>
      <c r="C885" s="6">
        <v>0</v>
      </c>
      <c r="D885" s="6"/>
      <c r="E885" s="6">
        <f>C885+D885</f>
        <v>0</v>
      </c>
      <c r="F885" s="6"/>
      <c r="G885" s="6"/>
      <c r="H885" s="7"/>
      <c r="I885" s="2">
        <f t="shared" si="188"/>
        <v>0</v>
      </c>
    </row>
    <row r="886" spans="1:11" s="1" customFormat="1" hidden="1" x14ac:dyDescent="0.2">
      <c r="A886" s="57"/>
      <c r="B886" s="66"/>
      <c r="C886" s="6"/>
      <c r="D886" s="6"/>
      <c r="E886" s="6"/>
      <c r="F886" s="6"/>
      <c r="G886" s="6"/>
      <c r="H886" s="7"/>
      <c r="I886" s="2">
        <f t="shared" si="188"/>
        <v>0</v>
      </c>
    </row>
    <row r="887" spans="1:11" s="1" customFormat="1" hidden="1" x14ac:dyDescent="0.2">
      <c r="A887" s="11" t="s">
        <v>134</v>
      </c>
      <c r="B887" s="43" t="s">
        <v>133</v>
      </c>
      <c r="C887" s="9">
        <v>0</v>
      </c>
      <c r="D887" s="9"/>
      <c r="E887" s="9">
        <f>C887+D887</f>
        <v>0</v>
      </c>
      <c r="F887" s="9"/>
      <c r="G887" s="9"/>
      <c r="H887" s="10"/>
      <c r="I887" s="2">
        <f t="shared" si="188"/>
        <v>0</v>
      </c>
    </row>
    <row r="888" spans="1:11" s="1" customFormat="1" hidden="1" x14ac:dyDescent="0.2">
      <c r="A888" s="57"/>
      <c r="B888" s="66"/>
      <c r="C888" s="6"/>
      <c r="D888" s="6"/>
      <c r="E888" s="6"/>
      <c r="F888" s="6"/>
      <c r="G888" s="6"/>
      <c r="H888" s="7"/>
      <c r="I888" s="2">
        <f t="shared" si="188"/>
        <v>0</v>
      </c>
    </row>
    <row r="889" spans="1:11" s="1" customFormat="1" hidden="1" x14ac:dyDescent="0.2">
      <c r="A889" s="11" t="s">
        <v>54</v>
      </c>
      <c r="B889" s="43"/>
      <c r="C889" s="9">
        <v>0</v>
      </c>
      <c r="D889" s="9">
        <f>D842-D860</f>
        <v>0</v>
      </c>
      <c r="E889" s="9">
        <f>E842-E860</f>
        <v>0</v>
      </c>
      <c r="F889" s="9">
        <f>F842-F860</f>
        <v>0</v>
      </c>
      <c r="G889" s="9">
        <f>G842-G860</f>
        <v>0</v>
      </c>
      <c r="H889" s="10">
        <f>H842-H860</f>
        <v>0</v>
      </c>
      <c r="I889" s="2">
        <f t="shared" si="188"/>
        <v>0</v>
      </c>
    </row>
    <row r="890" spans="1:11" s="1" customFormat="1" hidden="1" x14ac:dyDescent="0.2">
      <c r="A890" s="55"/>
      <c r="B890" s="66"/>
      <c r="C890" s="6"/>
      <c r="D890" s="6"/>
      <c r="E890" s="6"/>
      <c r="F890" s="6"/>
      <c r="G890" s="6"/>
      <c r="H890" s="7"/>
      <c r="I890" s="2">
        <f t="shared" si="188"/>
        <v>0</v>
      </c>
    </row>
    <row r="891" spans="1:11" s="154" customFormat="1" ht="25.5" hidden="1" x14ac:dyDescent="0.2">
      <c r="A891" s="149" t="s">
        <v>135</v>
      </c>
      <c r="B891" s="150"/>
      <c r="C891" s="151">
        <f t="shared" ref="C891:H891" si="194">C892</f>
        <v>0</v>
      </c>
      <c r="D891" s="151">
        <f t="shared" si="194"/>
        <v>0</v>
      </c>
      <c r="E891" s="151">
        <f t="shared" si="194"/>
        <v>0</v>
      </c>
      <c r="F891" s="151">
        <f t="shared" si="194"/>
        <v>0</v>
      </c>
      <c r="G891" s="151">
        <f t="shared" si="194"/>
        <v>0</v>
      </c>
      <c r="H891" s="152">
        <f t="shared" si="194"/>
        <v>0</v>
      </c>
      <c r="I891" s="153">
        <f t="shared" si="188"/>
        <v>0</v>
      </c>
    </row>
    <row r="892" spans="1:11" s="25" customFormat="1" hidden="1" x14ac:dyDescent="0.2">
      <c r="A892" s="21" t="s">
        <v>59</v>
      </c>
      <c r="B892" s="45"/>
      <c r="C892" s="22">
        <f t="shared" ref="C892:H892" si="195">SUM(C893,C894,C895,C896)</f>
        <v>0</v>
      </c>
      <c r="D892" s="22">
        <f t="shared" si="195"/>
        <v>0</v>
      </c>
      <c r="E892" s="22">
        <f t="shared" si="195"/>
        <v>0</v>
      </c>
      <c r="F892" s="22">
        <f t="shared" si="195"/>
        <v>0</v>
      </c>
      <c r="G892" s="22">
        <f t="shared" si="195"/>
        <v>0</v>
      </c>
      <c r="H892" s="23">
        <f t="shared" si="195"/>
        <v>0</v>
      </c>
      <c r="I892" s="24">
        <f t="shared" si="188"/>
        <v>0</v>
      </c>
    </row>
    <row r="893" spans="1:11" s="1" customFormat="1" hidden="1" x14ac:dyDescent="0.2">
      <c r="A893" s="5" t="s">
        <v>6</v>
      </c>
      <c r="B893" s="28"/>
      <c r="C893" s="6"/>
      <c r="D893" s="6"/>
      <c r="E893" s="6">
        <f>SUM(C893,D893)</f>
        <v>0</v>
      </c>
      <c r="F893" s="6"/>
      <c r="G893" s="6"/>
      <c r="H893" s="7"/>
      <c r="I893" s="2">
        <f t="shared" si="188"/>
        <v>0</v>
      </c>
    </row>
    <row r="894" spans="1:11" s="1" customFormat="1" hidden="1" x14ac:dyDescent="0.2">
      <c r="A894" s="5" t="s">
        <v>7</v>
      </c>
      <c r="B894" s="65"/>
      <c r="C894" s="6"/>
      <c r="D894" s="6"/>
      <c r="E894" s="6">
        <f>SUM(C894,D894)</f>
        <v>0</v>
      </c>
      <c r="F894" s="6"/>
      <c r="G894" s="6"/>
      <c r="H894" s="7"/>
      <c r="I894" s="2">
        <f t="shared" si="188"/>
        <v>0</v>
      </c>
    </row>
    <row r="895" spans="1:11" s="1" customFormat="1" ht="38.25" hidden="1" x14ac:dyDescent="0.2">
      <c r="A895" s="5" t="s">
        <v>8</v>
      </c>
      <c r="B895" s="28">
        <v>420269</v>
      </c>
      <c r="C895" s="6"/>
      <c r="D895" s="6"/>
      <c r="E895" s="6">
        <f>SUM(C895,D895)</f>
        <v>0</v>
      </c>
      <c r="F895" s="6"/>
      <c r="G895" s="6"/>
      <c r="H895" s="7"/>
      <c r="I895" s="2">
        <f t="shared" si="188"/>
        <v>0</v>
      </c>
    </row>
    <row r="896" spans="1:11" s="1" customFormat="1" ht="25.5" hidden="1" x14ac:dyDescent="0.2">
      <c r="A896" s="8" t="s">
        <v>9</v>
      </c>
      <c r="B896" s="29" t="s">
        <v>10</v>
      </c>
      <c r="C896" s="9">
        <f t="shared" ref="C896:H896" si="196">SUM(C897,C901,C905)</f>
        <v>0</v>
      </c>
      <c r="D896" s="9">
        <f t="shared" si="196"/>
        <v>0</v>
      </c>
      <c r="E896" s="9">
        <f t="shared" si="196"/>
        <v>0</v>
      </c>
      <c r="F896" s="9">
        <f t="shared" si="196"/>
        <v>0</v>
      </c>
      <c r="G896" s="9">
        <f t="shared" si="196"/>
        <v>0</v>
      </c>
      <c r="H896" s="10">
        <f t="shared" si="196"/>
        <v>0</v>
      </c>
      <c r="I896" s="2">
        <f t="shared" si="188"/>
        <v>0</v>
      </c>
    </row>
    <row r="897" spans="1:9" s="1" customFormat="1" hidden="1" x14ac:dyDescent="0.2">
      <c r="A897" s="11" t="s">
        <v>11</v>
      </c>
      <c r="B897" s="30" t="s">
        <v>12</v>
      </c>
      <c r="C897" s="9">
        <f t="shared" ref="C897:H897" si="197">SUM(C898:C900)</f>
        <v>0</v>
      </c>
      <c r="D897" s="9">
        <f t="shared" si="197"/>
        <v>0</v>
      </c>
      <c r="E897" s="9">
        <f t="shared" si="197"/>
        <v>0</v>
      </c>
      <c r="F897" s="9">
        <f t="shared" si="197"/>
        <v>0</v>
      </c>
      <c r="G897" s="9">
        <f t="shared" si="197"/>
        <v>0</v>
      </c>
      <c r="H897" s="10">
        <f t="shared" si="197"/>
        <v>0</v>
      </c>
      <c r="I897" s="2">
        <f t="shared" si="188"/>
        <v>0</v>
      </c>
    </row>
    <row r="898" spans="1:9" s="1" customFormat="1" hidden="1" x14ac:dyDescent="0.2">
      <c r="A898" s="12" t="s">
        <v>13</v>
      </c>
      <c r="B898" s="31" t="s">
        <v>14</v>
      </c>
      <c r="C898" s="6"/>
      <c r="D898" s="6"/>
      <c r="E898" s="6">
        <f>SUM(C898,D898)</f>
        <v>0</v>
      </c>
      <c r="F898" s="6"/>
      <c r="G898" s="6"/>
      <c r="H898" s="7"/>
      <c r="I898" s="2">
        <f t="shared" si="188"/>
        <v>0</v>
      </c>
    </row>
    <row r="899" spans="1:9" s="1" customFormat="1" hidden="1" x14ac:dyDescent="0.2">
      <c r="A899" s="12" t="s">
        <v>15</v>
      </c>
      <c r="B899" s="32" t="s">
        <v>16</v>
      </c>
      <c r="C899" s="6"/>
      <c r="D899" s="6"/>
      <c r="E899" s="6">
        <f>SUM(C899,D899)</f>
        <v>0</v>
      </c>
      <c r="F899" s="6"/>
      <c r="G899" s="6"/>
      <c r="H899" s="7"/>
      <c r="I899" s="2">
        <f t="shared" si="188"/>
        <v>0</v>
      </c>
    </row>
    <row r="900" spans="1:9" s="1" customFormat="1" hidden="1" x14ac:dyDescent="0.2">
      <c r="A900" s="12" t="s">
        <v>17</v>
      </c>
      <c r="B900" s="32" t="s">
        <v>18</v>
      </c>
      <c r="C900" s="6"/>
      <c r="D900" s="6"/>
      <c r="E900" s="6">
        <f>SUM(C900,D900)</f>
        <v>0</v>
      </c>
      <c r="F900" s="6"/>
      <c r="G900" s="6"/>
      <c r="H900" s="7"/>
      <c r="I900" s="2">
        <f t="shared" si="188"/>
        <v>0</v>
      </c>
    </row>
    <row r="901" spans="1:9" s="1" customFormat="1" hidden="1" x14ac:dyDescent="0.2">
      <c r="A901" s="11" t="s">
        <v>19</v>
      </c>
      <c r="B901" s="33" t="s">
        <v>20</v>
      </c>
      <c r="C901" s="9">
        <f t="shared" ref="C901:H901" si="198">SUM(C902:C904)</f>
        <v>0</v>
      </c>
      <c r="D901" s="9">
        <f t="shared" si="198"/>
        <v>0</v>
      </c>
      <c r="E901" s="9">
        <f t="shared" si="198"/>
        <v>0</v>
      </c>
      <c r="F901" s="9">
        <f t="shared" si="198"/>
        <v>0</v>
      </c>
      <c r="G901" s="9">
        <f t="shared" si="198"/>
        <v>0</v>
      </c>
      <c r="H901" s="10">
        <f t="shared" si="198"/>
        <v>0</v>
      </c>
      <c r="I901" s="2">
        <f t="shared" si="188"/>
        <v>0</v>
      </c>
    </row>
    <row r="902" spans="1:9" s="1" customFormat="1" hidden="1" x14ac:dyDescent="0.2">
      <c r="A902" s="12" t="s">
        <v>13</v>
      </c>
      <c r="B902" s="32" t="s">
        <v>21</v>
      </c>
      <c r="C902" s="6"/>
      <c r="D902" s="6"/>
      <c r="E902" s="6">
        <f>SUM(C902,D902)</f>
        <v>0</v>
      </c>
      <c r="F902" s="6"/>
      <c r="G902" s="6"/>
      <c r="H902" s="7"/>
      <c r="I902" s="2">
        <f t="shared" si="188"/>
        <v>0</v>
      </c>
    </row>
    <row r="903" spans="1:9" s="1" customFormat="1" hidden="1" x14ac:dyDescent="0.2">
      <c r="A903" s="12" t="s">
        <v>15</v>
      </c>
      <c r="B903" s="32" t="s">
        <v>22</v>
      </c>
      <c r="C903" s="6"/>
      <c r="D903" s="6"/>
      <c r="E903" s="6">
        <f>SUM(C903,D903)</f>
        <v>0</v>
      </c>
      <c r="F903" s="6"/>
      <c r="G903" s="6"/>
      <c r="H903" s="7"/>
      <c r="I903" s="2">
        <f t="shared" si="188"/>
        <v>0</v>
      </c>
    </row>
    <row r="904" spans="1:9" s="1" customFormat="1" hidden="1" x14ac:dyDescent="0.2">
      <c r="A904" s="12" t="s">
        <v>17</v>
      </c>
      <c r="B904" s="32" t="s">
        <v>23</v>
      </c>
      <c r="C904" s="6"/>
      <c r="D904" s="6"/>
      <c r="E904" s="6">
        <f>SUM(C904,D904)</f>
        <v>0</v>
      </c>
      <c r="F904" s="6"/>
      <c r="G904" s="6"/>
      <c r="H904" s="7"/>
      <c r="I904" s="2">
        <f t="shared" si="188"/>
        <v>0</v>
      </c>
    </row>
    <row r="905" spans="1:9" s="1" customFormat="1" hidden="1" x14ac:dyDescent="0.2">
      <c r="A905" s="11" t="s">
        <v>24</v>
      </c>
      <c r="B905" s="33" t="s">
        <v>25</v>
      </c>
      <c r="C905" s="9">
        <f t="shared" ref="C905:H905" si="199">SUM(C906:C908)</f>
        <v>0</v>
      </c>
      <c r="D905" s="9">
        <f t="shared" si="199"/>
        <v>0</v>
      </c>
      <c r="E905" s="9">
        <f t="shared" si="199"/>
        <v>0</v>
      </c>
      <c r="F905" s="9">
        <f t="shared" si="199"/>
        <v>0</v>
      </c>
      <c r="G905" s="9">
        <f t="shared" si="199"/>
        <v>0</v>
      </c>
      <c r="H905" s="10">
        <f t="shared" si="199"/>
        <v>0</v>
      </c>
      <c r="I905" s="2">
        <f t="shared" si="188"/>
        <v>0</v>
      </c>
    </row>
    <row r="906" spans="1:9" s="1" customFormat="1" hidden="1" x14ac:dyDescent="0.2">
      <c r="A906" s="12" t="s">
        <v>13</v>
      </c>
      <c r="B906" s="32" t="s">
        <v>26</v>
      </c>
      <c r="C906" s="6"/>
      <c r="D906" s="6"/>
      <c r="E906" s="6">
        <f>SUM(C906,D906)</f>
        <v>0</v>
      </c>
      <c r="F906" s="6"/>
      <c r="G906" s="6"/>
      <c r="H906" s="7"/>
      <c r="I906" s="2">
        <f t="shared" si="188"/>
        <v>0</v>
      </c>
    </row>
    <row r="907" spans="1:9" s="1" customFormat="1" hidden="1" x14ac:dyDescent="0.2">
      <c r="A907" s="12" t="s">
        <v>15</v>
      </c>
      <c r="B907" s="32" t="s">
        <v>27</v>
      </c>
      <c r="C907" s="6"/>
      <c r="D907" s="6"/>
      <c r="E907" s="6">
        <f>SUM(C907,D907)</f>
        <v>0</v>
      </c>
      <c r="F907" s="6"/>
      <c r="G907" s="6"/>
      <c r="H907" s="7"/>
      <c r="I907" s="2">
        <f t="shared" si="188"/>
        <v>0</v>
      </c>
    </row>
    <row r="908" spans="1:9" s="1" customFormat="1" hidden="1" x14ac:dyDescent="0.2">
      <c r="A908" s="12" t="s">
        <v>17</v>
      </c>
      <c r="B908" s="32" t="s">
        <v>28</v>
      </c>
      <c r="C908" s="6"/>
      <c r="D908" s="6"/>
      <c r="E908" s="6">
        <f>SUM(C908,D908)</f>
        <v>0</v>
      </c>
      <c r="F908" s="6"/>
      <c r="G908" s="6"/>
      <c r="H908" s="7"/>
      <c r="I908" s="2">
        <f t="shared" si="188"/>
        <v>0</v>
      </c>
    </row>
    <row r="909" spans="1:9" s="25" customFormat="1" hidden="1" x14ac:dyDescent="0.2">
      <c r="A909" s="21" t="s">
        <v>76</v>
      </c>
      <c r="B909" s="45"/>
      <c r="C909" s="22">
        <f t="shared" ref="C909:H909" si="200">SUM(C910,C913,C936)</f>
        <v>0</v>
      </c>
      <c r="D909" s="22">
        <f t="shared" si="200"/>
        <v>0</v>
      </c>
      <c r="E909" s="22">
        <f t="shared" si="200"/>
        <v>0</v>
      </c>
      <c r="F909" s="22">
        <f t="shared" si="200"/>
        <v>0</v>
      </c>
      <c r="G909" s="22">
        <f t="shared" si="200"/>
        <v>0</v>
      </c>
      <c r="H909" s="23">
        <f t="shared" si="200"/>
        <v>0</v>
      </c>
      <c r="I909" s="24">
        <f t="shared" si="188"/>
        <v>0</v>
      </c>
    </row>
    <row r="910" spans="1:9" s="1" customFormat="1" hidden="1" x14ac:dyDescent="0.2">
      <c r="A910" s="16" t="s">
        <v>30</v>
      </c>
      <c r="B910" s="35">
        <v>20</v>
      </c>
      <c r="C910" s="9">
        <f t="shared" ref="C910:H910" si="201">SUM(C911)</f>
        <v>0</v>
      </c>
      <c r="D910" s="9">
        <f t="shared" si="201"/>
        <v>0</v>
      </c>
      <c r="E910" s="9">
        <f t="shared" si="201"/>
        <v>0</v>
      </c>
      <c r="F910" s="9">
        <f t="shared" si="201"/>
        <v>0</v>
      </c>
      <c r="G910" s="9">
        <f t="shared" si="201"/>
        <v>0</v>
      </c>
      <c r="H910" s="10">
        <f t="shared" si="201"/>
        <v>0</v>
      </c>
      <c r="I910" s="2">
        <f t="shared" ref="I910:I938" si="202">SUM(E910:H910)</f>
        <v>0</v>
      </c>
    </row>
    <row r="911" spans="1:9" s="1" customFormat="1" hidden="1" x14ac:dyDescent="0.2">
      <c r="A911" s="12" t="s">
        <v>31</v>
      </c>
      <c r="B911" s="36" t="s">
        <v>32</v>
      </c>
      <c r="C911" s="6">
        <v>0</v>
      </c>
      <c r="D911" s="6"/>
      <c r="E911" s="6">
        <f>C911+D911</f>
        <v>0</v>
      </c>
      <c r="F911" s="6"/>
      <c r="G911" s="6"/>
      <c r="H911" s="7"/>
      <c r="I911" s="2">
        <f t="shared" si="202"/>
        <v>0</v>
      </c>
    </row>
    <row r="912" spans="1:9" s="1" customFormat="1" hidden="1" x14ac:dyDescent="0.2">
      <c r="A912" s="12"/>
      <c r="B912" s="31"/>
      <c r="C912" s="6"/>
      <c r="D912" s="6"/>
      <c r="E912" s="6"/>
      <c r="F912" s="6"/>
      <c r="G912" s="6"/>
      <c r="H912" s="7"/>
      <c r="I912" s="2">
        <f t="shared" si="202"/>
        <v>0</v>
      </c>
    </row>
    <row r="913" spans="1:11" s="1" customFormat="1" ht="25.5" hidden="1" x14ac:dyDescent="0.2">
      <c r="A913" s="16" t="s">
        <v>33</v>
      </c>
      <c r="B913" s="37">
        <v>58</v>
      </c>
      <c r="C913" s="9">
        <f t="shared" ref="C913:H913" si="203">SUM(C914,C921,C928)</f>
        <v>0</v>
      </c>
      <c r="D913" s="9">
        <f t="shared" si="203"/>
        <v>0</v>
      </c>
      <c r="E913" s="9">
        <f t="shared" si="203"/>
        <v>0</v>
      </c>
      <c r="F913" s="9">
        <f t="shared" si="203"/>
        <v>0</v>
      </c>
      <c r="G913" s="9">
        <f t="shared" si="203"/>
        <v>0</v>
      </c>
      <c r="H913" s="10">
        <f t="shared" si="203"/>
        <v>0</v>
      </c>
      <c r="I913" s="2">
        <f t="shared" si="202"/>
        <v>0</v>
      </c>
    </row>
    <row r="914" spans="1:11" s="1" customFormat="1" hidden="1" x14ac:dyDescent="0.2">
      <c r="A914" s="16" t="s">
        <v>34</v>
      </c>
      <c r="B914" s="38" t="s">
        <v>35</v>
      </c>
      <c r="C914" s="9">
        <f t="shared" ref="C914:H914" si="204">SUM(C918,C919,C920)</f>
        <v>0</v>
      </c>
      <c r="D914" s="9">
        <f t="shared" si="204"/>
        <v>0</v>
      </c>
      <c r="E914" s="9">
        <f t="shared" si="204"/>
        <v>0</v>
      </c>
      <c r="F914" s="9">
        <f t="shared" si="204"/>
        <v>0</v>
      </c>
      <c r="G914" s="9">
        <f t="shared" si="204"/>
        <v>0</v>
      </c>
      <c r="H914" s="10">
        <f t="shared" si="204"/>
        <v>0</v>
      </c>
      <c r="I914" s="2">
        <f t="shared" si="202"/>
        <v>0</v>
      </c>
    </row>
    <row r="915" spans="1:11" s="1" customFormat="1" hidden="1" x14ac:dyDescent="0.2">
      <c r="A915" s="17" t="s">
        <v>1</v>
      </c>
      <c r="B915" s="39"/>
      <c r="C915" s="9"/>
      <c r="D915" s="9"/>
      <c r="E915" s="9"/>
      <c r="F915" s="9"/>
      <c r="G915" s="9"/>
      <c r="H915" s="10"/>
      <c r="I915" s="2">
        <f t="shared" si="202"/>
        <v>0</v>
      </c>
    </row>
    <row r="916" spans="1:11" s="1" customFormat="1" hidden="1" x14ac:dyDescent="0.2">
      <c r="A916" s="17" t="s">
        <v>36</v>
      </c>
      <c r="B916" s="39"/>
      <c r="C916" s="9">
        <f t="shared" ref="C916:H916" si="205">C918+C919+C920-C917</f>
        <v>0</v>
      </c>
      <c r="D916" s="9">
        <f t="shared" si="205"/>
        <v>0</v>
      </c>
      <c r="E916" s="9">
        <f t="shared" si="205"/>
        <v>0</v>
      </c>
      <c r="F916" s="9">
        <f t="shared" si="205"/>
        <v>0</v>
      </c>
      <c r="G916" s="9">
        <f t="shared" si="205"/>
        <v>0</v>
      </c>
      <c r="H916" s="10">
        <f t="shared" si="205"/>
        <v>0</v>
      </c>
      <c r="I916" s="2">
        <f t="shared" si="202"/>
        <v>0</v>
      </c>
    </row>
    <row r="917" spans="1:11" s="25" customFormat="1" hidden="1" x14ac:dyDescent="0.2">
      <c r="A917" s="17" t="s">
        <v>37</v>
      </c>
      <c r="B917" s="39"/>
      <c r="C917" s="26">
        <f>SUM(C918:C920)</f>
        <v>0</v>
      </c>
      <c r="D917" s="26">
        <f>SUM(D918:D920)</f>
        <v>0</v>
      </c>
      <c r="E917" s="26">
        <f>C917+D917</f>
        <v>0</v>
      </c>
      <c r="F917" s="26">
        <f>SUM(F918:F920)</f>
        <v>0</v>
      </c>
      <c r="G917" s="26">
        <f>SUM(G918:G920)</f>
        <v>0</v>
      </c>
      <c r="H917" s="27"/>
      <c r="I917" s="24">
        <f t="shared" si="202"/>
        <v>0</v>
      </c>
    </row>
    <row r="918" spans="1:11" s="1" customFormat="1" hidden="1" x14ac:dyDescent="0.2">
      <c r="A918" s="5" t="s">
        <v>38</v>
      </c>
      <c r="B918" s="40" t="s">
        <v>39</v>
      </c>
      <c r="C918" s="6"/>
      <c r="D918" s="6"/>
      <c r="E918" s="6">
        <f>C918+D918</f>
        <v>0</v>
      </c>
      <c r="F918" s="6"/>
      <c r="G918" s="6"/>
      <c r="H918" s="7"/>
      <c r="I918" s="2">
        <f t="shared" si="202"/>
        <v>0</v>
      </c>
      <c r="J918" s="1">
        <v>0.02</v>
      </c>
      <c r="K918" s="1">
        <v>0.13</v>
      </c>
    </row>
    <row r="919" spans="1:11" s="1" customFormat="1" hidden="1" x14ac:dyDescent="0.2">
      <c r="A919" s="5" t="s">
        <v>40</v>
      </c>
      <c r="B919" s="40" t="s">
        <v>41</v>
      </c>
      <c r="C919" s="6"/>
      <c r="D919" s="6"/>
      <c r="E919" s="6">
        <f>C919+D919</f>
        <v>0</v>
      </c>
      <c r="F919" s="6"/>
      <c r="G919" s="6"/>
      <c r="H919" s="7"/>
      <c r="I919" s="2">
        <f t="shared" si="202"/>
        <v>0</v>
      </c>
      <c r="J919" s="1">
        <v>0.85</v>
      </c>
    </row>
    <row r="920" spans="1:11" s="1" customFormat="1" hidden="1" x14ac:dyDescent="0.2">
      <c r="A920" s="5" t="s">
        <v>42</v>
      </c>
      <c r="B920" s="41" t="s">
        <v>43</v>
      </c>
      <c r="C920" s="6"/>
      <c r="D920" s="6"/>
      <c r="E920" s="6">
        <f>C920+D920</f>
        <v>0</v>
      </c>
      <c r="F920" s="6"/>
      <c r="G920" s="6"/>
      <c r="H920" s="7"/>
      <c r="I920" s="2">
        <f t="shared" si="202"/>
        <v>0</v>
      </c>
    </row>
    <row r="921" spans="1:11" s="1" customFormat="1" hidden="1" x14ac:dyDescent="0.2">
      <c r="A921" s="16" t="s">
        <v>44</v>
      </c>
      <c r="B921" s="42" t="s">
        <v>45</v>
      </c>
      <c r="C921" s="9">
        <v>0</v>
      </c>
      <c r="D921" s="9">
        <f>SUM(D925,D926,D927)</f>
        <v>0</v>
      </c>
      <c r="E921" s="9">
        <f>SUM(E925,E926,E927)</f>
        <v>0</v>
      </c>
      <c r="F921" s="9">
        <f>SUM(F925,F926,F927)</f>
        <v>0</v>
      </c>
      <c r="G921" s="9">
        <f>SUM(G925,G926,G927)</f>
        <v>0</v>
      </c>
      <c r="H921" s="10">
        <f>SUM(H925,H926,H927)</f>
        <v>0</v>
      </c>
      <c r="I921" s="2">
        <f t="shared" si="202"/>
        <v>0</v>
      </c>
    </row>
    <row r="922" spans="1:11" s="1" customFormat="1" hidden="1" x14ac:dyDescent="0.2">
      <c r="A922" s="56" t="s">
        <v>1</v>
      </c>
      <c r="B922" s="42"/>
      <c r="C922" s="9"/>
      <c r="D922" s="9"/>
      <c r="E922" s="9"/>
      <c r="F922" s="9"/>
      <c r="G922" s="9"/>
      <c r="H922" s="10"/>
      <c r="I922" s="2">
        <f t="shared" si="202"/>
        <v>0</v>
      </c>
    </row>
    <row r="923" spans="1:11" s="1" customFormat="1" hidden="1" x14ac:dyDescent="0.2">
      <c r="A923" s="17" t="s">
        <v>36</v>
      </c>
      <c r="B923" s="39"/>
      <c r="C923" s="9">
        <v>0</v>
      </c>
      <c r="D923" s="9">
        <f>D925+D926+D927-D924</f>
        <v>0</v>
      </c>
      <c r="E923" s="9">
        <f>E925+E926+E927-E924</f>
        <v>0</v>
      </c>
      <c r="F923" s="9">
        <f>F925+F926+F927-F924</f>
        <v>0</v>
      </c>
      <c r="G923" s="9">
        <f>G925+G926+G927-G924</f>
        <v>0</v>
      </c>
      <c r="H923" s="10">
        <f>H925+H926+H927-H924</f>
        <v>0</v>
      </c>
      <c r="I923" s="2">
        <f t="shared" si="202"/>
        <v>0</v>
      </c>
    </row>
    <row r="924" spans="1:11" s="1" customFormat="1" hidden="1" x14ac:dyDescent="0.2">
      <c r="A924" s="17" t="s">
        <v>37</v>
      </c>
      <c r="B924" s="39"/>
      <c r="C924" s="9">
        <v>0</v>
      </c>
      <c r="D924" s="9"/>
      <c r="E924" s="9">
        <f>C924+D924</f>
        <v>0</v>
      </c>
      <c r="F924" s="9"/>
      <c r="G924" s="9"/>
      <c r="H924" s="10"/>
      <c r="I924" s="2">
        <f t="shared" si="202"/>
        <v>0</v>
      </c>
    </row>
    <row r="925" spans="1:11" s="1" customFormat="1" hidden="1" x14ac:dyDescent="0.2">
      <c r="A925" s="5" t="s">
        <v>38</v>
      </c>
      <c r="B925" s="41" t="s">
        <v>46</v>
      </c>
      <c r="C925" s="6">
        <v>0</v>
      </c>
      <c r="D925" s="6"/>
      <c r="E925" s="6">
        <f>C925+D925</f>
        <v>0</v>
      </c>
      <c r="F925" s="6"/>
      <c r="G925" s="6"/>
      <c r="H925" s="7"/>
      <c r="I925" s="2">
        <f t="shared" si="202"/>
        <v>0</v>
      </c>
    </row>
    <row r="926" spans="1:11" s="1" customFormat="1" hidden="1" x14ac:dyDescent="0.2">
      <c r="A926" s="5" t="s">
        <v>40</v>
      </c>
      <c r="B926" s="41" t="s">
        <v>47</v>
      </c>
      <c r="C926" s="6">
        <v>0</v>
      </c>
      <c r="D926" s="6"/>
      <c r="E926" s="6">
        <f>C926+D926</f>
        <v>0</v>
      </c>
      <c r="F926" s="6"/>
      <c r="G926" s="6"/>
      <c r="H926" s="7"/>
      <c r="I926" s="2">
        <f t="shared" si="202"/>
        <v>0</v>
      </c>
    </row>
    <row r="927" spans="1:11" s="1" customFormat="1" hidden="1" x14ac:dyDescent="0.2">
      <c r="A927" s="5" t="s">
        <v>42</v>
      </c>
      <c r="B927" s="41" t="s">
        <v>48</v>
      </c>
      <c r="C927" s="6">
        <v>0</v>
      </c>
      <c r="D927" s="6"/>
      <c r="E927" s="6">
        <f>C927+D927</f>
        <v>0</v>
      </c>
      <c r="F927" s="6"/>
      <c r="G927" s="6"/>
      <c r="H927" s="7"/>
      <c r="I927" s="2">
        <f t="shared" si="202"/>
        <v>0</v>
      </c>
    </row>
    <row r="928" spans="1:11" s="1" customFormat="1" hidden="1" x14ac:dyDescent="0.2">
      <c r="A928" s="16" t="s">
        <v>49</v>
      </c>
      <c r="B928" s="43" t="s">
        <v>50</v>
      </c>
      <c r="C928" s="9">
        <v>0</v>
      </c>
      <c r="D928" s="9">
        <f>SUM(D932,D933,D934)</f>
        <v>0</v>
      </c>
      <c r="E928" s="9">
        <f>SUM(E932,E933,E934)</f>
        <v>0</v>
      </c>
      <c r="F928" s="9">
        <f>SUM(F932,F933,F934)</f>
        <v>0</v>
      </c>
      <c r="G928" s="9">
        <f>SUM(G932,G933,G934)</f>
        <v>0</v>
      </c>
      <c r="H928" s="10">
        <f>SUM(H932,H933,H934)</f>
        <v>0</v>
      </c>
      <c r="I928" s="2">
        <f t="shared" si="202"/>
        <v>0</v>
      </c>
    </row>
    <row r="929" spans="1:9" s="1" customFormat="1" hidden="1" x14ac:dyDescent="0.2">
      <c r="A929" s="56" t="s">
        <v>1</v>
      </c>
      <c r="B929" s="43"/>
      <c r="C929" s="9"/>
      <c r="D929" s="9"/>
      <c r="E929" s="9"/>
      <c r="F929" s="9"/>
      <c r="G929" s="9"/>
      <c r="H929" s="10"/>
      <c r="I929" s="2">
        <f t="shared" si="202"/>
        <v>0</v>
      </c>
    </row>
    <row r="930" spans="1:9" s="1" customFormat="1" hidden="1" x14ac:dyDescent="0.2">
      <c r="A930" s="17" t="s">
        <v>36</v>
      </c>
      <c r="B930" s="39"/>
      <c r="C930" s="9">
        <v>0</v>
      </c>
      <c r="D930" s="9">
        <f>D932+D933+D934-D931</f>
        <v>0</v>
      </c>
      <c r="E930" s="9">
        <f>E932+E933+E934-E931</f>
        <v>0</v>
      </c>
      <c r="F930" s="9">
        <f>F932+F933+F934-F931</f>
        <v>0</v>
      </c>
      <c r="G930" s="9">
        <f>G932+G933+G934-G931</f>
        <v>0</v>
      </c>
      <c r="H930" s="10">
        <f>H932+H933+H934-H931</f>
        <v>0</v>
      </c>
      <c r="I930" s="2">
        <f t="shared" si="202"/>
        <v>0</v>
      </c>
    </row>
    <row r="931" spans="1:9" s="1" customFormat="1" hidden="1" x14ac:dyDescent="0.2">
      <c r="A931" s="17" t="s">
        <v>37</v>
      </c>
      <c r="B931" s="39"/>
      <c r="C931" s="9">
        <v>0</v>
      </c>
      <c r="D931" s="9"/>
      <c r="E931" s="9">
        <f>C931+D931</f>
        <v>0</v>
      </c>
      <c r="F931" s="9"/>
      <c r="G931" s="9"/>
      <c r="H931" s="10"/>
      <c r="I931" s="2">
        <f t="shared" si="202"/>
        <v>0</v>
      </c>
    </row>
    <row r="932" spans="1:9" s="1" customFormat="1" hidden="1" x14ac:dyDescent="0.2">
      <c r="A932" s="5" t="s">
        <v>38</v>
      </c>
      <c r="B932" s="41" t="s">
        <v>51</v>
      </c>
      <c r="C932" s="6">
        <v>0</v>
      </c>
      <c r="D932" s="6"/>
      <c r="E932" s="6">
        <f>C932+D932</f>
        <v>0</v>
      </c>
      <c r="F932" s="6"/>
      <c r="G932" s="6"/>
      <c r="H932" s="7"/>
      <c r="I932" s="2">
        <f t="shared" si="202"/>
        <v>0</v>
      </c>
    </row>
    <row r="933" spans="1:9" s="1" customFormat="1" hidden="1" x14ac:dyDescent="0.2">
      <c r="A933" s="5" t="s">
        <v>40</v>
      </c>
      <c r="B933" s="41" t="s">
        <v>52</v>
      </c>
      <c r="C933" s="6">
        <v>0</v>
      </c>
      <c r="D933" s="6"/>
      <c r="E933" s="6">
        <f>C933+D933</f>
        <v>0</v>
      </c>
      <c r="F933" s="6"/>
      <c r="G933" s="6"/>
      <c r="H933" s="7"/>
      <c r="I933" s="2">
        <f t="shared" si="202"/>
        <v>0</v>
      </c>
    </row>
    <row r="934" spans="1:9" s="1" customFormat="1" hidden="1" x14ac:dyDescent="0.2">
      <c r="A934" s="5" t="s">
        <v>42</v>
      </c>
      <c r="B934" s="41" t="s">
        <v>53</v>
      </c>
      <c r="C934" s="6">
        <v>0</v>
      </c>
      <c r="D934" s="6"/>
      <c r="E934" s="6">
        <f>C934+D934</f>
        <v>0</v>
      </c>
      <c r="F934" s="6"/>
      <c r="G934" s="6"/>
      <c r="H934" s="7"/>
      <c r="I934" s="2">
        <f t="shared" si="202"/>
        <v>0</v>
      </c>
    </row>
    <row r="935" spans="1:9" s="1" customFormat="1" hidden="1" x14ac:dyDescent="0.2">
      <c r="A935" s="57"/>
      <c r="B935" s="66"/>
      <c r="C935" s="6"/>
      <c r="D935" s="6"/>
      <c r="E935" s="6"/>
      <c r="F935" s="6"/>
      <c r="G935" s="6"/>
      <c r="H935" s="7"/>
      <c r="I935" s="2">
        <f t="shared" si="202"/>
        <v>0</v>
      </c>
    </row>
    <row r="936" spans="1:9" s="1" customFormat="1" hidden="1" x14ac:dyDescent="0.2">
      <c r="A936" s="11" t="s">
        <v>134</v>
      </c>
      <c r="B936" s="43" t="s">
        <v>133</v>
      </c>
      <c r="C936" s="9">
        <v>0</v>
      </c>
      <c r="D936" s="9"/>
      <c r="E936" s="9">
        <f>C936+D936</f>
        <v>0</v>
      </c>
      <c r="F936" s="9"/>
      <c r="G936" s="9"/>
      <c r="H936" s="10"/>
      <c r="I936" s="2">
        <f t="shared" si="202"/>
        <v>0</v>
      </c>
    </row>
    <row r="937" spans="1:9" s="1" customFormat="1" hidden="1" x14ac:dyDescent="0.2">
      <c r="A937" s="57"/>
      <c r="B937" s="66"/>
      <c r="C937" s="6"/>
      <c r="D937" s="6"/>
      <c r="E937" s="6"/>
      <c r="F937" s="6"/>
      <c r="G937" s="6"/>
      <c r="H937" s="7"/>
      <c r="I937" s="2">
        <f t="shared" si="202"/>
        <v>0</v>
      </c>
    </row>
    <row r="938" spans="1:9" s="1" customFormat="1" ht="13.5" hidden="1" thickBot="1" x14ac:dyDescent="0.25">
      <c r="A938" s="62" t="s">
        <v>54</v>
      </c>
      <c r="B938" s="68"/>
      <c r="C938" s="63">
        <v>0</v>
      </c>
      <c r="D938" s="63">
        <f>D891-D909</f>
        <v>0</v>
      </c>
      <c r="E938" s="63">
        <f>E891-E909</f>
        <v>0</v>
      </c>
      <c r="F938" s="63">
        <f>F891-F909</f>
        <v>0</v>
      </c>
      <c r="G938" s="63">
        <f>G891-G909</f>
        <v>0</v>
      </c>
      <c r="H938" s="64">
        <f>H891-H909</f>
        <v>0</v>
      </c>
      <c r="I938" s="2">
        <f t="shared" si="202"/>
        <v>0</v>
      </c>
    </row>
    <row r="939" spans="1:9" ht="25.5" x14ac:dyDescent="0.2">
      <c r="A939" s="97" t="s">
        <v>189</v>
      </c>
      <c r="B939" s="98"/>
      <c r="C939" s="99"/>
      <c r="D939" s="99"/>
      <c r="E939" s="99"/>
      <c r="F939" s="100"/>
      <c r="G939" s="100"/>
      <c r="H939" s="101"/>
      <c r="I939" s="102" t="str">
        <f>A939</f>
        <v>Proiecte cu finanțare din fonduri externe nerambursabile aferente cadrului financiar 2021-2027</v>
      </c>
    </row>
    <row r="940" spans="1:9" s="107" customFormat="1" x14ac:dyDescent="0.2">
      <c r="A940" s="103" t="s">
        <v>55</v>
      </c>
      <c r="B940" s="104"/>
      <c r="C940" s="105">
        <f t="shared" ref="C940:H940" si="206">SUM(C941,C942,C943,C944)</f>
        <v>11190.2</v>
      </c>
      <c r="D940" s="105">
        <f t="shared" si="206"/>
        <v>0</v>
      </c>
      <c r="E940" s="105">
        <f t="shared" si="206"/>
        <v>11190.2</v>
      </c>
      <c r="F940" s="105">
        <f t="shared" si="206"/>
        <v>200000</v>
      </c>
      <c r="G940" s="105">
        <f t="shared" si="206"/>
        <v>101822</v>
      </c>
      <c r="H940" s="106">
        <f t="shared" si="206"/>
        <v>0</v>
      </c>
      <c r="I940" s="102">
        <f t="shared" ref="I940:I1003" si="207">SUM(E940:H940)</f>
        <v>313012.2</v>
      </c>
    </row>
    <row r="941" spans="1:9" x14ac:dyDescent="0.2">
      <c r="A941" s="5" t="s">
        <v>6</v>
      </c>
      <c r="B941" s="28"/>
      <c r="C941" s="69">
        <f>SUM(C1026,C1109,C1161,C1210,C1290,C1369,C1418,C1466,C1515,C1594,C1673,C1722,C1770,C1819)</f>
        <v>223.9</v>
      </c>
      <c r="D941" s="69">
        <f>SUM(D1026,D1109,D1161,D1210,D1290,D1369,D1418,D1466,D1515,D1594,D1673,D1722,D1770,D1819)</f>
        <v>0</v>
      </c>
      <c r="E941" s="69">
        <f>SUM(C941,D941)</f>
        <v>223.9</v>
      </c>
      <c r="F941" s="69">
        <f t="shared" ref="F941:H943" si="208">SUM(F1026,F1109,F1161,F1210,F1290,F1369,F1418,F1466,F1515,F1594,F1673,F1722,F1770,F1819)</f>
        <v>4000</v>
      </c>
      <c r="G941" s="69">
        <f t="shared" si="208"/>
        <v>17007.100000000002</v>
      </c>
      <c r="H941" s="108">
        <f t="shared" si="208"/>
        <v>0</v>
      </c>
      <c r="I941" s="84">
        <f t="shared" si="207"/>
        <v>21231</v>
      </c>
    </row>
    <row r="942" spans="1:9" s="1" customFormat="1" hidden="1" x14ac:dyDescent="0.2">
      <c r="A942" s="5" t="s">
        <v>7</v>
      </c>
      <c r="B942" s="65"/>
      <c r="C942" s="6">
        <v>0</v>
      </c>
      <c r="D942" s="6">
        <f>SUM(D1027,D1110,D1162,D1211,D1291,D1370,D1419,D1467,D1516,D1595,D1674,D1723,D1771,D1820)</f>
        <v>0</v>
      </c>
      <c r="E942" s="6">
        <f>SUM(C942,D942)</f>
        <v>0</v>
      </c>
      <c r="F942" s="6">
        <f t="shared" si="208"/>
        <v>0</v>
      </c>
      <c r="G942" s="6">
        <f t="shared" si="208"/>
        <v>0</v>
      </c>
      <c r="H942" s="7">
        <f t="shared" si="208"/>
        <v>0</v>
      </c>
      <c r="I942" s="2">
        <f t="shared" si="207"/>
        <v>0</v>
      </c>
    </row>
    <row r="943" spans="1:9" ht="38.25" x14ac:dyDescent="0.2">
      <c r="A943" s="5" t="s">
        <v>190</v>
      </c>
      <c r="B943" s="28">
        <v>42029303</v>
      </c>
      <c r="C943" s="69">
        <f>SUM(C1028,C1111,C1163,C1212,C1292,C1371,C1420,C1468,C1517,C1596,C1675,C1724,C1772,C1821)</f>
        <v>1454.6000000000001</v>
      </c>
      <c r="D943" s="69">
        <f>SUM(D1028,D1111,D1163,D1212,D1292,D1371,D1420,D1468,D1517,D1596,D1675,D1724,D1772,D1821)</f>
        <v>0</v>
      </c>
      <c r="E943" s="69">
        <f>SUM(C943,D943)</f>
        <v>1454.6000000000001</v>
      </c>
      <c r="F943" s="69">
        <f t="shared" si="208"/>
        <v>26000</v>
      </c>
      <c r="G943" s="69">
        <f t="shared" si="208"/>
        <v>11251.4</v>
      </c>
      <c r="H943" s="108">
        <f t="shared" si="208"/>
        <v>0</v>
      </c>
      <c r="I943" s="84">
        <f t="shared" si="207"/>
        <v>38706</v>
      </c>
    </row>
    <row r="944" spans="1:9" ht="25.5" x14ac:dyDescent="0.2">
      <c r="A944" s="8" t="s">
        <v>191</v>
      </c>
      <c r="B944" s="29" t="s">
        <v>184</v>
      </c>
      <c r="C944" s="9">
        <f t="shared" ref="C944:H944" si="209">SUM(C945,C949,C953)</f>
        <v>9511.7000000000007</v>
      </c>
      <c r="D944" s="9">
        <f t="shared" si="209"/>
        <v>0</v>
      </c>
      <c r="E944" s="9">
        <f t="shared" si="209"/>
        <v>9511.7000000000007</v>
      </c>
      <c r="F944" s="9">
        <f t="shared" si="209"/>
        <v>170000</v>
      </c>
      <c r="G944" s="9">
        <f t="shared" si="209"/>
        <v>73563.5</v>
      </c>
      <c r="H944" s="10">
        <f t="shared" si="209"/>
        <v>0</v>
      </c>
      <c r="I944" s="84">
        <f t="shared" si="207"/>
        <v>253075.20000000001</v>
      </c>
    </row>
    <row r="945" spans="1:12" x14ac:dyDescent="0.2">
      <c r="A945" s="11" t="s">
        <v>11</v>
      </c>
      <c r="B945" s="30" t="s">
        <v>185</v>
      </c>
      <c r="C945" s="9">
        <f t="shared" ref="C945:H945" si="210">SUM(C946:C948)</f>
        <v>9511.7000000000007</v>
      </c>
      <c r="D945" s="9">
        <f t="shared" si="210"/>
        <v>0</v>
      </c>
      <c r="E945" s="9">
        <f t="shared" si="210"/>
        <v>9511.7000000000007</v>
      </c>
      <c r="F945" s="9">
        <f t="shared" si="210"/>
        <v>170000</v>
      </c>
      <c r="G945" s="9">
        <f t="shared" si="210"/>
        <v>73563.5</v>
      </c>
      <c r="H945" s="10">
        <f t="shared" si="210"/>
        <v>0</v>
      </c>
      <c r="I945" s="84">
        <f t="shared" si="207"/>
        <v>253075.20000000001</v>
      </c>
      <c r="L945" s="84">
        <f>E970</f>
        <v>10959.93</v>
      </c>
    </row>
    <row r="946" spans="1:12" x14ac:dyDescent="0.2">
      <c r="A946" s="12" t="s">
        <v>13</v>
      </c>
      <c r="B946" s="31" t="s">
        <v>185</v>
      </c>
      <c r="C946" s="69">
        <f t="shared" ref="C946:D948" si="211">SUM(C1031,C1114,C1166,C1215,C1295,C1374,C1423,C1471,C1520,C1599,C1678,C1727,C1775,C1824)</f>
        <v>9511.7000000000007</v>
      </c>
      <c r="D946" s="69">
        <f t="shared" si="211"/>
        <v>0</v>
      </c>
      <c r="E946" s="69">
        <f>SUM(C946,D946)</f>
        <v>9511.7000000000007</v>
      </c>
      <c r="F946" s="69">
        <f t="shared" ref="F946:H948" si="212">SUM(F1031,F1114,F1166,F1215,F1295,F1374,F1423,F1471,F1520,F1599,F1678,F1727,F1775,F1824)</f>
        <v>170000</v>
      </c>
      <c r="G946" s="69">
        <f t="shared" si="212"/>
        <v>73563.5</v>
      </c>
      <c r="H946" s="108">
        <f t="shared" si="212"/>
        <v>0</v>
      </c>
      <c r="I946" s="84">
        <f t="shared" si="207"/>
        <v>253075.20000000001</v>
      </c>
      <c r="L946" s="84">
        <f>L945-'[1]Anexa 1.3 2019 rect iul'!$E$38</f>
        <v>-94779.47</v>
      </c>
    </row>
    <row r="947" spans="1:12" hidden="1" x14ac:dyDescent="0.2">
      <c r="A947" s="12" t="s">
        <v>15</v>
      </c>
      <c r="B947" s="32" t="s">
        <v>16</v>
      </c>
      <c r="C947" s="69">
        <f t="shared" si="211"/>
        <v>0</v>
      </c>
      <c r="D947" s="69">
        <f t="shared" si="211"/>
        <v>0</v>
      </c>
      <c r="E947" s="69">
        <f>SUM(C947,D947)</f>
        <v>0</v>
      </c>
      <c r="F947" s="69">
        <f t="shared" si="212"/>
        <v>0</v>
      </c>
      <c r="G947" s="69">
        <f t="shared" si="212"/>
        <v>0</v>
      </c>
      <c r="H947" s="108">
        <f t="shared" si="212"/>
        <v>0</v>
      </c>
      <c r="I947" s="84">
        <f t="shared" si="207"/>
        <v>0</v>
      </c>
    </row>
    <row r="948" spans="1:12" hidden="1" x14ac:dyDescent="0.2">
      <c r="A948" s="12" t="s">
        <v>17</v>
      </c>
      <c r="B948" s="32" t="s">
        <v>186</v>
      </c>
      <c r="C948" s="69">
        <f t="shared" si="211"/>
        <v>0</v>
      </c>
      <c r="D948" s="69">
        <f t="shared" si="211"/>
        <v>0</v>
      </c>
      <c r="E948" s="69">
        <f>SUM(C948,D948)</f>
        <v>0</v>
      </c>
      <c r="F948" s="69">
        <f t="shared" si="212"/>
        <v>0</v>
      </c>
      <c r="G948" s="69">
        <f t="shared" si="212"/>
        <v>0</v>
      </c>
      <c r="H948" s="108">
        <f t="shared" si="212"/>
        <v>0</v>
      </c>
      <c r="I948" s="84">
        <f t="shared" si="207"/>
        <v>0</v>
      </c>
    </row>
    <row r="949" spans="1:12" hidden="1" x14ac:dyDescent="0.2">
      <c r="A949" s="11" t="s">
        <v>19</v>
      </c>
      <c r="B949" s="33" t="s">
        <v>20</v>
      </c>
      <c r="C949" s="9">
        <f t="shared" ref="C949:H949" si="213">SUM(C950:C952)</f>
        <v>0</v>
      </c>
      <c r="D949" s="9">
        <f t="shared" si="213"/>
        <v>0</v>
      </c>
      <c r="E949" s="9">
        <f t="shared" si="213"/>
        <v>0</v>
      </c>
      <c r="F949" s="9">
        <f t="shared" si="213"/>
        <v>0</v>
      </c>
      <c r="G949" s="9">
        <f t="shared" si="213"/>
        <v>0</v>
      </c>
      <c r="H949" s="10">
        <f t="shared" si="213"/>
        <v>0</v>
      </c>
      <c r="I949" s="84">
        <f t="shared" si="207"/>
        <v>0</v>
      </c>
    </row>
    <row r="950" spans="1:12" hidden="1" x14ac:dyDescent="0.2">
      <c r="A950" s="12" t="s">
        <v>13</v>
      </c>
      <c r="B950" s="32" t="s">
        <v>21</v>
      </c>
      <c r="C950" s="69">
        <f>SUM(C1035,C1118,C1170,C1219,C1299,C1378,C1427,C1475,C1524,C1603,C1682,C1731,C1779,C1828)</f>
        <v>0</v>
      </c>
      <c r="D950" s="69">
        <f>SUM(D1035,D1118,D1170,D1219,D1299,D1378,D1427,D1475,D1524,D1603,D1682,D1731,D1779,D1828)</f>
        <v>0</v>
      </c>
      <c r="E950" s="69">
        <f>SUM(C950,D950)</f>
        <v>0</v>
      </c>
      <c r="F950" s="69">
        <f t="shared" ref="F950:H952" si="214">SUM(F1035,F1118,F1170,F1219,F1299,F1378,F1427,F1475,F1524,F1603,F1682,F1731,F1779,F1828)</f>
        <v>0</v>
      </c>
      <c r="G950" s="69">
        <f t="shared" si="214"/>
        <v>0</v>
      </c>
      <c r="H950" s="108">
        <f t="shared" si="214"/>
        <v>0</v>
      </c>
      <c r="I950" s="84">
        <f t="shared" si="207"/>
        <v>0</v>
      </c>
    </row>
    <row r="951" spans="1:12" hidden="1" x14ac:dyDescent="0.2">
      <c r="A951" s="12" t="s">
        <v>15</v>
      </c>
      <c r="B951" s="32" t="s">
        <v>22</v>
      </c>
      <c r="C951" s="69">
        <f>SUM(C1036,C1119,C1171,C1220,C1300,C1379,C1428,C1476,C1525,C1604,C1683,C1732,C1780,C1829)</f>
        <v>0</v>
      </c>
      <c r="D951" s="69">
        <f>SUM(D1036,D1119,D1171,D1220,D1300,D1379,D1428,D1476,D1525,D1604,D1683,D1732,D1780,D1829)</f>
        <v>0</v>
      </c>
      <c r="E951" s="69">
        <f>SUM(C951,D951)</f>
        <v>0</v>
      </c>
      <c r="F951" s="69">
        <f t="shared" si="214"/>
        <v>0</v>
      </c>
      <c r="G951" s="69">
        <f t="shared" si="214"/>
        <v>0</v>
      </c>
      <c r="H951" s="108">
        <f t="shared" si="214"/>
        <v>0</v>
      </c>
      <c r="I951" s="84">
        <f t="shared" si="207"/>
        <v>0</v>
      </c>
    </row>
    <row r="952" spans="1:12" s="1" customFormat="1" hidden="1" x14ac:dyDescent="0.2">
      <c r="A952" s="12" t="s">
        <v>17</v>
      </c>
      <c r="B952" s="32" t="s">
        <v>23</v>
      </c>
      <c r="C952" s="6">
        <v>0</v>
      </c>
      <c r="D952" s="6">
        <f>SUM(D1037,D1120,D1172,D1221,D1301,D1380,D1429,D1477,D1526,D1605,D1684,D1733,D1781,D1830)</f>
        <v>0</v>
      </c>
      <c r="E952" s="6">
        <f>SUM(C952,D952)</f>
        <v>0</v>
      </c>
      <c r="F952" s="6">
        <f t="shared" si="214"/>
        <v>0</v>
      </c>
      <c r="G952" s="6">
        <f t="shared" si="214"/>
        <v>0</v>
      </c>
      <c r="H952" s="7">
        <f t="shared" si="214"/>
        <v>0</v>
      </c>
      <c r="I952" s="2">
        <f t="shared" si="207"/>
        <v>0</v>
      </c>
    </row>
    <row r="953" spans="1:12" s="1" customFormat="1" hidden="1" x14ac:dyDescent="0.2">
      <c r="A953" s="11" t="s">
        <v>24</v>
      </c>
      <c r="B953" s="33" t="s">
        <v>25</v>
      </c>
      <c r="C953" s="9">
        <v>0</v>
      </c>
      <c r="D953" s="9">
        <f>SUM(D954:D956)</f>
        <v>0</v>
      </c>
      <c r="E953" s="9">
        <f>SUM(E954:E956)</f>
        <v>0</v>
      </c>
      <c r="F953" s="9">
        <f>SUM(F954:F956)</f>
        <v>0</v>
      </c>
      <c r="G953" s="9">
        <f>SUM(G954:G956)</f>
        <v>0</v>
      </c>
      <c r="H953" s="10">
        <f>SUM(H954:H956)</f>
        <v>0</v>
      </c>
      <c r="I953" s="2">
        <f t="shared" si="207"/>
        <v>0</v>
      </c>
    </row>
    <row r="954" spans="1:12" s="1" customFormat="1" hidden="1" x14ac:dyDescent="0.2">
      <c r="A954" s="12" t="s">
        <v>13</v>
      </c>
      <c r="B954" s="32" t="s">
        <v>26</v>
      </c>
      <c r="C954" s="6">
        <v>0</v>
      </c>
      <c r="D954" s="6">
        <f>SUM(D1039,D1122,D1174,D1223,D1303,D1382,D1431,D1479,D1528,D1607,D1686,D1735,D1783,D1832)</f>
        <v>0</v>
      </c>
      <c r="E954" s="6">
        <f>SUM(C954,D954)</f>
        <v>0</v>
      </c>
      <c r="F954" s="6">
        <f t="shared" ref="F954:H956" si="215">SUM(F1039,F1122,F1174,F1223,F1303,F1382,F1431,F1479,F1528,F1607,F1686,F1735,F1783,F1832)</f>
        <v>0</v>
      </c>
      <c r="G954" s="6">
        <f t="shared" si="215"/>
        <v>0</v>
      </c>
      <c r="H954" s="7">
        <f t="shared" si="215"/>
        <v>0</v>
      </c>
      <c r="I954" s="2">
        <f t="shared" si="207"/>
        <v>0</v>
      </c>
    </row>
    <row r="955" spans="1:12" s="1" customFormat="1" hidden="1" x14ac:dyDescent="0.2">
      <c r="A955" s="12" t="s">
        <v>15</v>
      </c>
      <c r="B955" s="32" t="s">
        <v>27</v>
      </c>
      <c r="C955" s="6">
        <v>0</v>
      </c>
      <c r="D955" s="6">
        <f>SUM(D1040,D1123,D1175,D1224,D1304,D1383,D1432,D1480,D1529,D1608,D1687,D1736,D1784,D1833)</f>
        <v>0</v>
      </c>
      <c r="E955" s="6">
        <f>SUM(C955,D955)</f>
        <v>0</v>
      </c>
      <c r="F955" s="6">
        <f t="shared" si="215"/>
        <v>0</v>
      </c>
      <c r="G955" s="6">
        <f t="shared" si="215"/>
        <v>0</v>
      </c>
      <c r="H955" s="7">
        <f t="shared" si="215"/>
        <v>0</v>
      </c>
      <c r="I955" s="2">
        <f t="shared" si="207"/>
        <v>0</v>
      </c>
    </row>
    <row r="956" spans="1:12" s="1" customFormat="1" hidden="1" x14ac:dyDescent="0.2">
      <c r="A956" s="12" t="s">
        <v>17</v>
      </c>
      <c r="B956" s="32" t="s">
        <v>28</v>
      </c>
      <c r="C956" s="6">
        <v>0</v>
      </c>
      <c r="D956" s="6">
        <f>SUM(D1041,D1124,D1176,D1225,D1305,D1384,D1433,D1481,D1530,D1609,D1688,D1737,D1785,D1834)</f>
        <v>0</v>
      </c>
      <c r="E956" s="6">
        <f>SUM(C956,D956)</f>
        <v>0</v>
      </c>
      <c r="F956" s="6">
        <f t="shared" si="215"/>
        <v>0</v>
      </c>
      <c r="G956" s="6">
        <f t="shared" si="215"/>
        <v>0</v>
      </c>
      <c r="H956" s="7">
        <f t="shared" si="215"/>
        <v>0</v>
      </c>
      <c r="I956" s="2">
        <f t="shared" si="207"/>
        <v>0</v>
      </c>
    </row>
    <row r="957" spans="1:12" s="1" customFormat="1" hidden="1" x14ac:dyDescent="0.2">
      <c r="A957" s="55"/>
      <c r="B957" s="66"/>
      <c r="C957" s="6"/>
      <c r="D957" s="6"/>
      <c r="E957" s="6"/>
      <c r="F957" s="6"/>
      <c r="G957" s="6"/>
      <c r="H957" s="7"/>
      <c r="I957" s="2">
        <f t="shared" si="207"/>
        <v>0</v>
      </c>
    </row>
    <row r="958" spans="1:12" s="107" customFormat="1" x14ac:dyDescent="0.2">
      <c r="A958" s="109" t="s">
        <v>56</v>
      </c>
      <c r="B958" s="110"/>
      <c r="C958" s="111">
        <f t="shared" ref="C958:H958" si="216">SUM(C959,C966,C989,C963)</f>
        <v>11190.2</v>
      </c>
      <c r="D958" s="111">
        <f t="shared" si="216"/>
        <v>0</v>
      </c>
      <c r="E958" s="111">
        <f t="shared" si="216"/>
        <v>11190.2</v>
      </c>
      <c r="F958" s="111">
        <f t="shared" si="216"/>
        <v>200000</v>
      </c>
      <c r="G958" s="111">
        <f t="shared" si="216"/>
        <v>101822</v>
      </c>
      <c r="H958" s="112">
        <f t="shared" si="216"/>
        <v>0</v>
      </c>
      <c r="I958" s="102">
        <f t="shared" si="207"/>
        <v>313012.2</v>
      </c>
      <c r="K958" s="102"/>
    </row>
    <row r="959" spans="1:12" hidden="1" x14ac:dyDescent="0.2">
      <c r="A959" s="16" t="s">
        <v>30</v>
      </c>
      <c r="B959" s="35">
        <v>20</v>
      </c>
      <c r="C959" s="9">
        <f t="shared" ref="C959:H959" si="217">SUM(C960:C961)</f>
        <v>0</v>
      </c>
      <c r="D959" s="9">
        <f t="shared" si="217"/>
        <v>0</v>
      </c>
      <c r="E959" s="9">
        <f t="shared" si="217"/>
        <v>0</v>
      </c>
      <c r="F959" s="9">
        <f t="shared" si="217"/>
        <v>0</v>
      </c>
      <c r="G959" s="9">
        <f t="shared" si="217"/>
        <v>0</v>
      </c>
      <c r="H959" s="10">
        <f t="shared" si="217"/>
        <v>0</v>
      </c>
      <c r="I959" s="84">
        <f t="shared" si="207"/>
        <v>0</v>
      </c>
    </row>
    <row r="960" spans="1:12" hidden="1" x14ac:dyDescent="0.2">
      <c r="A960" s="12" t="s">
        <v>112</v>
      </c>
      <c r="B960" s="36" t="s">
        <v>109</v>
      </c>
      <c r="C960" s="69">
        <f t="shared" ref="C960:H960" si="218">SUM(C1076)</f>
        <v>0</v>
      </c>
      <c r="D960" s="69">
        <f t="shared" si="218"/>
        <v>0</v>
      </c>
      <c r="E960" s="69">
        <f t="shared" si="218"/>
        <v>0</v>
      </c>
      <c r="F960" s="69">
        <f t="shared" si="218"/>
        <v>0</v>
      </c>
      <c r="G960" s="69">
        <f t="shared" si="218"/>
        <v>0</v>
      </c>
      <c r="H960" s="108">
        <f t="shared" si="218"/>
        <v>0</v>
      </c>
      <c r="I960" s="84">
        <f t="shared" si="207"/>
        <v>0</v>
      </c>
    </row>
    <row r="961" spans="1:10" hidden="1" x14ac:dyDescent="0.2">
      <c r="A961" s="12" t="s">
        <v>31</v>
      </c>
      <c r="B961" s="36" t="s">
        <v>32</v>
      </c>
      <c r="C961" s="69">
        <f>SUM(C997,C1077,C1261,C1340,C1565,C1644)</f>
        <v>0</v>
      </c>
      <c r="D961" s="69">
        <f>SUM(D997,D1077,D1261,D1340,D1565,D1644)</f>
        <v>0</v>
      </c>
      <c r="E961" s="69">
        <f>C961+D961</f>
        <v>0</v>
      </c>
      <c r="F961" s="69">
        <f>SUM(F997,F1077,F1261,F1340,F1565,F1644)</f>
        <v>0</v>
      </c>
      <c r="G961" s="69">
        <f>SUM(G997,G1077,G1261,G1340,G1565,G1644)</f>
        <v>0</v>
      </c>
      <c r="H961" s="108">
        <f>SUM(H997,H1077,H1261,H1340,H1565,H1644)</f>
        <v>0</v>
      </c>
      <c r="I961" s="84">
        <f t="shared" si="207"/>
        <v>0</v>
      </c>
    </row>
    <row r="962" spans="1:10" s="1" customFormat="1" hidden="1" x14ac:dyDescent="0.2">
      <c r="A962" s="12"/>
      <c r="B962" s="31"/>
      <c r="C962" s="6"/>
      <c r="D962" s="6"/>
      <c r="E962" s="6"/>
      <c r="F962" s="6"/>
      <c r="G962" s="6"/>
      <c r="H962" s="7"/>
      <c r="I962" s="2">
        <f t="shared" si="207"/>
        <v>0</v>
      </c>
    </row>
    <row r="963" spans="1:10" hidden="1" x14ac:dyDescent="0.2">
      <c r="A963" s="16" t="s">
        <v>122</v>
      </c>
      <c r="B963" s="35">
        <v>55</v>
      </c>
      <c r="C963" s="9">
        <f t="shared" ref="C963:H963" si="219">SUM(C964:C964)</f>
        <v>0</v>
      </c>
      <c r="D963" s="9">
        <f t="shared" si="219"/>
        <v>0</v>
      </c>
      <c r="E963" s="9">
        <f t="shared" si="219"/>
        <v>0</v>
      </c>
      <c r="F963" s="9">
        <f t="shared" si="219"/>
        <v>0</v>
      </c>
      <c r="G963" s="9">
        <f t="shared" si="219"/>
        <v>0</v>
      </c>
      <c r="H963" s="10">
        <f t="shared" si="219"/>
        <v>0</v>
      </c>
      <c r="I963" s="84">
        <f t="shared" si="207"/>
        <v>0</v>
      </c>
    </row>
    <row r="964" spans="1:10" hidden="1" x14ac:dyDescent="0.2">
      <c r="A964" s="12" t="s">
        <v>123</v>
      </c>
      <c r="B964" s="36" t="s">
        <v>124</v>
      </c>
      <c r="C964" s="69">
        <f>C1080</f>
        <v>0</v>
      </c>
      <c r="D964" s="69">
        <f>D1080</f>
        <v>0</v>
      </c>
      <c r="E964" s="69">
        <f>E1080</f>
        <v>0</v>
      </c>
      <c r="F964" s="69"/>
      <c r="G964" s="69"/>
      <c r="H964" s="108"/>
      <c r="I964" s="84">
        <f t="shared" si="207"/>
        <v>0</v>
      </c>
    </row>
    <row r="965" spans="1:10" s="1" customFormat="1" hidden="1" x14ac:dyDescent="0.2">
      <c r="A965" s="12"/>
      <c r="B965" s="31"/>
      <c r="C965" s="6"/>
      <c r="D965" s="6"/>
      <c r="E965" s="6"/>
      <c r="F965" s="6"/>
      <c r="G965" s="6"/>
      <c r="H965" s="7"/>
      <c r="I965" s="2">
        <f t="shared" si="207"/>
        <v>0</v>
      </c>
    </row>
    <row r="966" spans="1:10" ht="25.5" x14ac:dyDescent="0.2">
      <c r="A966" s="16" t="s">
        <v>33</v>
      </c>
      <c r="B966" s="37">
        <v>58</v>
      </c>
      <c r="C966" s="9">
        <f t="shared" ref="C966:H966" si="220">SUM(C967,C974,C981)</f>
        <v>11190.2</v>
      </c>
      <c r="D966" s="9">
        <f t="shared" si="220"/>
        <v>0</v>
      </c>
      <c r="E966" s="9">
        <f t="shared" si="220"/>
        <v>11190.2</v>
      </c>
      <c r="F966" s="9">
        <f t="shared" si="220"/>
        <v>200000</v>
      </c>
      <c r="G966" s="9">
        <f t="shared" si="220"/>
        <v>101822</v>
      </c>
      <c r="H966" s="10">
        <f t="shared" si="220"/>
        <v>0</v>
      </c>
      <c r="I966" s="84">
        <f t="shared" si="207"/>
        <v>313012.2</v>
      </c>
    </row>
    <row r="967" spans="1:10" x14ac:dyDescent="0.2">
      <c r="A967" s="16" t="s">
        <v>34</v>
      </c>
      <c r="B967" s="38" t="s">
        <v>210</v>
      </c>
      <c r="C967" s="9">
        <f t="shared" ref="C967:H967" si="221">SUM(C971,C972,C973)</f>
        <v>11190.2</v>
      </c>
      <c r="D967" s="9">
        <f t="shared" si="221"/>
        <v>0</v>
      </c>
      <c r="E967" s="9">
        <f t="shared" si="221"/>
        <v>11190.2</v>
      </c>
      <c r="F967" s="9">
        <f t="shared" si="221"/>
        <v>200000</v>
      </c>
      <c r="G967" s="9">
        <f t="shared" si="221"/>
        <v>101822</v>
      </c>
      <c r="H967" s="10">
        <f t="shared" si="221"/>
        <v>0</v>
      </c>
      <c r="I967" s="84">
        <f t="shared" si="207"/>
        <v>313012.2</v>
      </c>
    </row>
    <row r="968" spans="1:10" s="1" customFormat="1" hidden="1" x14ac:dyDescent="0.2">
      <c r="A968" s="17" t="s">
        <v>1</v>
      </c>
      <c r="B968" s="39"/>
      <c r="C968" s="9"/>
      <c r="D968" s="9"/>
      <c r="E968" s="9"/>
      <c r="F968" s="9"/>
      <c r="G968" s="9"/>
      <c r="H968" s="10"/>
      <c r="I968" s="2">
        <f t="shared" si="207"/>
        <v>0</v>
      </c>
    </row>
    <row r="969" spans="1:10" x14ac:dyDescent="0.2">
      <c r="A969" s="17" t="s">
        <v>36</v>
      </c>
      <c r="B969" s="39"/>
      <c r="C969" s="9">
        <f t="shared" ref="C969:H969" si="222">C971+C972+C973-C970</f>
        <v>230.27000000000044</v>
      </c>
      <c r="D969" s="9">
        <f t="shared" si="222"/>
        <v>0</v>
      </c>
      <c r="E969" s="9">
        <f t="shared" si="222"/>
        <v>230.27000000000044</v>
      </c>
      <c r="F969" s="9">
        <f t="shared" si="222"/>
        <v>0</v>
      </c>
      <c r="G969" s="9">
        <f t="shared" si="222"/>
        <v>0</v>
      </c>
      <c r="H969" s="10">
        <f t="shared" si="222"/>
        <v>0</v>
      </c>
      <c r="I969" s="84">
        <f t="shared" si="207"/>
        <v>230.27000000000044</v>
      </c>
    </row>
    <row r="970" spans="1:10" x14ac:dyDescent="0.2">
      <c r="A970" s="17" t="s">
        <v>37</v>
      </c>
      <c r="B970" s="39"/>
      <c r="C970" s="9">
        <f t="shared" ref="C970:H970" si="223">SUM(C1003,C1086,C1267,C1346,C1571,C1650)</f>
        <v>10959.93</v>
      </c>
      <c r="D970" s="9">
        <f t="shared" si="223"/>
        <v>0</v>
      </c>
      <c r="E970" s="9">
        <f t="shared" si="223"/>
        <v>10959.93</v>
      </c>
      <c r="F970" s="9">
        <f t="shared" si="223"/>
        <v>200000</v>
      </c>
      <c r="G970" s="9">
        <f t="shared" si="223"/>
        <v>101822</v>
      </c>
      <c r="H970" s="10">
        <f t="shared" si="223"/>
        <v>0</v>
      </c>
      <c r="I970" s="84">
        <f t="shared" si="207"/>
        <v>312781.93</v>
      </c>
      <c r="J970" s="84">
        <f>E970</f>
        <v>10959.93</v>
      </c>
    </row>
    <row r="971" spans="1:10" x14ac:dyDescent="0.2">
      <c r="A971" s="5" t="s">
        <v>38</v>
      </c>
      <c r="B971" s="40" t="s">
        <v>211</v>
      </c>
      <c r="C971" s="69">
        <f t="shared" ref="C971:D973" si="224">SUM(C1004,C1087,C1268,C1347,C1572,C1651)</f>
        <v>1678.5</v>
      </c>
      <c r="D971" s="69">
        <f t="shared" si="224"/>
        <v>0</v>
      </c>
      <c r="E971" s="69">
        <f>C971+D971</f>
        <v>1678.5</v>
      </c>
      <c r="F971" s="69">
        <f t="shared" ref="F971:H973" si="225">SUM(F1004,F1087,F1268,F1347,F1572,F1651)</f>
        <v>30000</v>
      </c>
      <c r="G971" s="69">
        <f t="shared" si="225"/>
        <v>12982.3</v>
      </c>
      <c r="H971" s="108">
        <f t="shared" si="225"/>
        <v>0</v>
      </c>
      <c r="I971" s="84">
        <f t="shared" si="207"/>
        <v>44660.800000000003</v>
      </c>
    </row>
    <row r="972" spans="1:10" x14ac:dyDescent="0.2">
      <c r="A972" s="5" t="s">
        <v>40</v>
      </c>
      <c r="B972" s="40" t="s">
        <v>212</v>
      </c>
      <c r="C972" s="69">
        <f t="shared" si="224"/>
        <v>9511.7000000000007</v>
      </c>
      <c r="D972" s="69">
        <f t="shared" si="224"/>
        <v>0</v>
      </c>
      <c r="E972" s="69">
        <f>C972+D972</f>
        <v>9511.7000000000007</v>
      </c>
      <c r="F972" s="69">
        <f t="shared" si="225"/>
        <v>170000</v>
      </c>
      <c r="G972" s="69">
        <f t="shared" si="225"/>
        <v>73563.5</v>
      </c>
      <c r="H972" s="108">
        <f t="shared" si="225"/>
        <v>0</v>
      </c>
      <c r="I972" s="84">
        <f t="shared" si="207"/>
        <v>253075.20000000001</v>
      </c>
    </row>
    <row r="973" spans="1:10" x14ac:dyDescent="0.2">
      <c r="A973" s="5" t="s">
        <v>42</v>
      </c>
      <c r="B973" s="41" t="s">
        <v>213</v>
      </c>
      <c r="C973" s="69">
        <f t="shared" si="224"/>
        <v>0</v>
      </c>
      <c r="D973" s="69">
        <f t="shared" si="224"/>
        <v>0</v>
      </c>
      <c r="E973" s="69">
        <f>C973+D973</f>
        <v>0</v>
      </c>
      <c r="F973" s="69">
        <f t="shared" si="225"/>
        <v>0</v>
      </c>
      <c r="G973" s="69">
        <f t="shared" si="225"/>
        <v>15276.2</v>
      </c>
      <c r="H973" s="108">
        <f t="shared" si="225"/>
        <v>0</v>
      </c>
      <c r="I973" s="84">
        <f t="shared" si="207"/>
        <v>15276.2</v>
      </c>
    </row>
    <row r="974" spans="1:10" hidden="1" x14ac:dyDescent="0.2">
      <c r="A974" s="16" t="s">
        <v>44</v>
      </c>
      <c r="B974" s="42" t="s">
        <v>45</v>
      </c>
      <c r="C974" s="9">
        <f t="shared" ref="C974:H974" si="226">SUM(C978,C979,C980)</f>
        <v>0</v>
      </c>
      <c r="D974" s="9">
        <f t="shared" si="226"/>
        <v>0</v>
      </c>
      <c r="E974" s="9">
        <f t="shared" si="226"/>
        <v>0</v>
      </c>
      <c r="F974" s="9">
        <f t="shared" si="226"/>
        <v>0</v>
      </c>
      <c r="G974" s="9">
        <f t="shared" si="226"/>
        <v>0</v>
      </c>
      <c r="H974" s="10">
        <f t="shared" si="226"/>
        <v>0</v>
      </c>
      <c r="I974" s="84">
        <f t="shared" si="207"/>
        <v>0</v>
      </c>
    </row>
    <row r="975" spans="1:10" s="1" customFormat="1" hidden="1" x14ac:dyDescent="0.2">
      <c r="A975" s="56" t="s">
        <v>1</v>
      </c>
      <c r="B975" s="42"/>
      <c r="C975" s="9"/>
      <c r="D975" s="9"/>
      <c r="E975" s="9"/>
      <c r="F975" s="9"/>
      <c r="G975" s="9"/>
      <c r="H975" s="10"/>
      <c r="I975" s="2">
        <f t="shared" si="207"/>
        <v>0</v>
      </c>
    </row>
    <row r="976" spans="1:10" hidden="1" x14ac:dyDescent="0.2">
      <c r="A976" s="17" t="s">
        <v>36</v>
      </c>
      <c r="B976" s="39"/>
      <c r="C976" s="9">
        <f t="shared" ref="C976:H976" si="227">C978+C979+C980-C977</f>
        <v>0</v>
      </c>
      <c r="D976" s="9">
        <f t="shared" si="227"/>
        <v>0</v>
      </c>
      <c r="E976" s="9">
        <f t="shared" si="227"/>
        <v>0</v>
      </c>
      <c r="F976" s="9">
        <f t="shared" si="227"/>
        <v>0</v>
      </c>
      <c r="G976" s="9">
        <f t="shared" si="227"/>
        <v>0</v>
      </c>
      <c r="H976" s="10">
        <f t="shared" si="227"/>
        <v>0</v>
      </c>
      <c r="I976" s="84">
        <f t="shared" si="207"/>
        <v>0</v>
      </c>
    </row>
    <row r="977" spans="1:9" s="1" customFormat="1" hidden="1" x14ac:dyDescent="0.2">
      <c r="A977" s="17" t="s">
        <v>37</v>
      </c>
      <c r="B977" s="39"/>
      <c r="C977" s="9">
        <v>0</v>
      </c>
      <c r="D977" s="9">
        <f>SUM(D1010,D1093,D1274,D1353,D1578,D1657)</f>
        <v>0</v>
      </c>
      <c r="E977" s="9">
        <f>SUM(E1010,E1093,E1274,E1353,E1578,E1657)</f>
        <v>0</v>
      </c>
      <c r="F977" s="9">
        <f>SUM(F1010,F1093,F1274,F1353,F1578,F1657)</f>
        <v>0</v>
      </c>
      <c r="G977" s="9">
        <f>SUM(G1010,G1093,G1274,G1353,G1578,G1657)</f>
        <v>0</v>
      </c>
      <c r="H977" s="10">
        <f>SUM(H1010,H1093,H1274,H1353,H1578,H1657)</f>
        <v>0</v>
      </c>
      <c r="I977" s="2">
        <f t="shared" si="207"/>
        <v>0</v>
      </c>
    </row>
    <row r="978" spans="1:9" hidden="1" x14ac:dyDescent="0.2">
      <c r="A978" s="5" t="s">
        <v>38</v>
      </c>
      <c r="B978" s="41" t="s">
        <v>46</v>
      </c>
      <c r="C978" s="69">
        <f>SUM(C1011,C1094,C1275,C1354,C1579,C1658)</f>
        <v>0</v>
      </c>
      <c r="D978" s="69">
        <f>SUM(D1011,D1094,D1275,D1354,D1579,D1658)</f>
        <v>0</v>
      </c>
      <c r="E978" s="69">
        <f>C978+D978</f>
        <v>0</v>
      </c>
      <c r="F978" s="69">
        <f t="shared" ref="F978:H980" si="228">SUM(F1011,F1094,F1275,F1354,F1579,F1658)</f>
        <v>0</v>
      </c>
      <c r="G978" s="69">
        <f t="shared" si="228"/>
        <v>0</v>
      </c>
      <c r="H978" s="108">
        <f t="shared" si="228"/>
        <v>0</v>
      </c>
      <c r="I978" s="84">
        <f t="shared" si="207"/>
        <v>0</v>
      </c>
    </row>
    <row r="979" spans="1:9" hidden="1" x14ac:dyDescent="0.2">
      <c r="A979" s="5" t="s">
        <v>40</v>
      </c>
      <c r="B979" s="41" t="s">
        <v>47</v>
      </c>
      <c r="C979" s="69">
        <f>SUM(C1012,C1095,C1276,C1355,C1580,C1659)</f>
        <v>0</v>
      </c>
      <c r="D979" s="69">
        <f>SUM(D1012,D1095,D1276,D1355,D1580,D1659)</f>
        <v>0</v>
      </c>
      <c r="E979" s="69">
        <f>C979+D979</f>
        <v>0</v>
      </c>
      <c r="F979" s="69">
        <f t="shared" si="228"/>
        <v>0</v>
      </c>
      <c r="G979" s="69">
        <f t="shared" si="228"/>
        <v>0</v>
      </c>
      <c r="H979" s="108">
        <f t="shared" si="228"/>
        <v>0</v>
      </c>
      <c r="I979" s="84">
        <f t="shared" si="207"/>
        <v>0</v>
      </c>
    </row>
    <row r="980" spans="1:9" s="1" customFormat="1" hidden="1" x14ac:dyDescent="0.2">
      <c r="A980" s="5" t="s">
        <v>42</v>
      </c>
      <c r="B980" s="41" t="s">
        <v>48</v>
      </c>
      <c r="C980" s="6">
        <v>0</v>
      </c>
      <c r="D980" s="6">
        <f>SUM(D1013,D1096,D1277,D1356,D1581,D1660)</f>
        <v>0</v>
      </c>
      <c r="E980" s="6">
        <f>C980+D980</f>
        <v>0</v>
      </c>
      <c r="F980" s="6">
        <f t="shared" si="228"/>
        <v>0</v>
      </c>
      <c r="G980" s="6">
        <f t="shared" si="228"/>
        <v>0</v>
      </c>
      <c r="H980" s="7">
        <f t="shared" si="228"/>
        <v>0</v>
      </c>
      <c r="I980" s="2">
        <f t="shared" si="207"/>
        <v>0</v>
      </c>
    </row>
    <row r="981" spans="1:9" hidden="1" x14ac:dyDescent="0.2">
      <c r="A981" s="16" t="s">
        <v>49</v>
      </c>
      <c r="B981" s="43" t="s">
        <v>50</v>
      </c>
      <c r="C981" s="9">
        <f t="shared" ref="C981:H981" si="229">SUM(C985,C986,C987)</f>
        <v>0</v>
      </c>
      <c r="D981" s="9">
        <f t="shared" si="229"/>
        <v>0</v>
      </c>
      <c r="E981" s="9">
        <f t="shared" si="229"/>
        <v>0</v>
      </c>
      <c r="F981" s="9">
        <f t="shared" si="229"/>
        <v>0</v>
      </c>
      <c r="G981" s="9">
        <f t="shared" si="229"/>
        <v>0</v>
      </c>
      <c r="H981" s="10">
        <f t="shared" si="229"/>
        <v>0</v>
      </c>
      <c r="I981" s="84">
        <f t="shared" si="207"/>
        <v>0</v>
      </c>
    </row>
    <row r="982" spans="1:9" s="1" customFormat="1" hidden="1" x14ac:dyDescent="0.2">
      <c r="A982" s="56" t="s">
        <v>1</v>
      </c>
      <c r="B982" s="43"/>
      <c r="C982" s="9"/>
      <c r="D982" s="9"/>
      <c r="E982" s="9"/>
      <c r="F982" s="9"/>
      <c r="G982" s="9"/>
      <c r="H982" s="10"/>
      <c r="I982" s="2">
        <f t="shared" si="207"/>
        <v>0</v>
      </c>
    </row>
    <row r="983" spans="1:9" hidden="1" x14ac:dyDescent="0.2">
      <c r="A983" s="17" t="s">
        <v>36</v>
      </c>
      <c r="B983" s="39"/>
      <c r="C983" s="9">
        <f t="shared" ref="C983:H983" si="230">C985+C986+C987-C984</f>
        <v>0</v>
      </c>
      <c r="D983" s="9">
        <f t="shared" si="230"/>
        <v>0</v>
      </c>
      <c r="E983" s="9">
        <f t="shared" si="230"/>
        <v>0</v>
      </c>
      <c r="F983" s="9">
        <f t="shared" si="230"/>
        <v>0</v>
      </c>
      <c r="G983" s="9">
        <f t="shared" si="230"/>
        <v>0</v>
      </c>
      <c r="H983" s="10">
        <f t="shared" si="230"/>
        <v>0</v>
      </c>
      <c r="I983" s="84">
        <f t="shared" si="207"/>
        <v>0</v>
      </c>
    </row>
    <row r="984" spans="1:9" s="1" customFormat="1" hidden="1" x14ac:dyDescent="0.2">
      <c r="A984" s="17" t="s">
        <v>37</v>
      </c>
      <c r="B984" s="39"/>
      <c r="C984" s="9">
        <v>0</v>
      </c>
      <c r="D984" s="9">
        <f>SUM(D1017,D1100,D1281,D1360,D1585,D1664)</f>
        <v>0</v>
      </c>
      <c r="E984" s="9">
        <f>SUM(E1017,E1100,E1281,E1360,E1585,E1664)</f>
        <v>0</v>
      </c>
      <c r="F984" s="9">
        <f>SUM(F1017,F1100,F1281,F1360,F1585,F1664)</f>
        <v>0</v>
      </c>
      <c r="G984" s="9">
        <f>SUM(G1017,G1100,G1281,G1360,G1585,G1664)</f>
        <v>0</v>
      </c>
      <c r="H984" s="10">
        <f>SUM(H1017,H1100,H1281,H1360,H1585,H1664)</f>
        <v>0</v>
      </c>
      <c r="I984" s="2">
        <f t="shared" si="207"/>
        <v>0</v>
      </c>
    </row>
    <row r="985" spans="1:9" hidden="1" x14ac:dyDescent="0.2">
      <c r="A985" s="5" t="s">
        <v>38</v>
      </c>
      <c r="B985" s="41" t="s">
        <v>51</v>
      </c>
      <c r="C985" s="69">
        <f>SUM(C1018,C1101,C1282,C1361,C1586,C1665)</f>
        <v>0</v>
      </c>
      <c r="D985" s="69">
        <f>SUM(D1018,D1101,D1282,D1361,D1586,D1665)</f>
        <v>0</v>
      </c>
      <c r="E985" s="69">
        <f>C985+D985</f>
        <v>0</v>
      </c>
      <c r="F985" s="69">
        <f t="shared" ref="F985:H987" si="231">SUM(F1018,F1101,F1282,F1361,F1586,F1665)</f>
        <v>0</v>
      </c>
      <c r="G985" s="69">
        <f t="shared" si="231"/>
        <v>0</v>
      </c>
      <c r="H985" s="108">
        <f t="shared" si="231"/>
        <v>0</v>
      </c>
      <c r="I985" s="84">
        <f t="shared" si="207"/>
        <v>0</v>
      </c>
    </row>
    <row r="986" spans="1:9" hidden="1" x14ac:dyDescent="0.2">
      <c r="A986" s="5" t="s">
        <v>40</v>
      </c>
      <c r="B986" s="41" t="s">
        <v>52</v>
      </c>
      <c r="C986" s="69">
        <f>SUM(C1019,C1102,C1283,C1362,C1587,C1666)</f>
        <v>0</v>
      </c>
      <c r="D986" s="69">
        <f>SUM(D1019,D1102,D1283,D1362,D1587,D1666)</f>
        <v>0</v>
      </c>
      <c r="E986" s="69">
        <f>C986+D986</f>
        <v>0</v>
      </c>
      <c r="F986" s="69">
        <f t="shared" si="231"/>
        <v>0</v>
      </c>
      <c r="G986" s="69">
        <f t="shared" si="231"/>
        <v>0</v>
      </c>
      <c r="H986" s="108">
        <f t="shared" si="231"/>
        <v>0</v>
      </c>
      <c r="I986" s="84">
        <f t="shared" si="207"/>
        <v>0</v>
      </c>
    </row>
    <row r="987" spans="1:9" s="1" customFormat="1" hidden="1" x14ac:dyDescent="0.2">
      <c r="A987" s="5" t="s">
        <v>42</v>
      </c>
      <c r="B987" s="41" t="s">
        <v>53</v>
      </c>
      <c r="C987" s="6">
        <v>0</v>
      </c>
      <c r="D987" s="6">
        <f>SUM(D1020,D1103,D1284,D1363,D1588,D1667)</f>
        <v>0</v>
      </c>
      <c r="E987" s="6">
        <f>C987+D987</f>
        <v>0</v>
      </c>
      <c r="F987" s="6">
        <f t="shared" si="231"/>
        <v>0</v>
      </c>
      <c r="G987" s="6">
        <f t="shared" si="231"/>
        <v>0</v>
      </c>
      <c r="H987" s="7">
        <f t="shared" si="231"/>
        <v>0</v>
      </c>
      <c r="I987" s="2">
        <f t="shared" si="207"/>
        <v>0</v>
      </c>
    </row>
    <row r="988" spans="1:9" s="1" customFormat="1" hidden="1" x14ac:dyDescent="0.2">
      <c r="A988" s="57"/>
      <c r="B988" s="66"/>
      <c r="C988" s="6"/>
      <c r="D988" s="6"/>
      <c r="E988" s="6"/>
      <c r="F988" s="6"/>
      <c r="G988" s="6"/>
      <c r="H988" s="7"/>
      <c r="I988" s="2">
        <f t="shared" si="207"/>
        <v>0</v>
      </c>
    </row>
    <row r="989" spans="1:9" s="1" customFormat="1" hidden="1" x14ac:dyDescent="0.2">
      <c r="A989" s="11" t="s">
        <v>134</v>
      </c>
      <c r="B989" s="43" t="s">
        <v>133</v>
      </c>
      <c r="C989" s="9">
        <f>SUM(C1022,C1105,C1286,C1365,C1590,C1669)</f>
        <v>0</v>
      </c>
      <c r="D989" s="9">
        <f>SUM(D1022,D1105,D1286,D1365,D1590,D1669)</f>
        <v>0</v>
      </c>
      <c r="E989" s="9">
        <f>C989+D989</f>
        <v>0</v>
      </c>
      <c r="F989" s="9">
        <f>SUM(F1022,F1105,F1286,F1365,F1590,F1669)</f>
        <v>0</v>
      </c>
      <c r="G989" s="9">
        <f>SUM(G1022,G1105,G1286,G1365,G1590,G1669)</f>
        <v>0</v>
      </c>
      <c r="H989" s="10">
        <f>SUM(H1022,H1105,H1286,H1365,H1590,H1669)</f>
        <v>0</v>
      </c>
      <c r="I989" s="2">
        <f t="shared" si="207"/>
        <v>0</v>
      </c>
    </row>
    <row r="990" spans="1:9" s="1" customFormat="1" hidden="1" x14ac:dyDescent="0.2">
      <c r="A990" s="57"/>
      <c r="B990" s="66"/>
      <c r="C990" s="6"/>
      <c r="D990" s="6"/>
      <c r="E990" s="6"/>
      <c r="F990" s="6"/>
      <c r="G990" s="6"/>
      <c r="H990" s="7"/>
      <c r="I990" s="2">
        <f t="shared" si="207"/>
        <v>0</v>
      </c>
    </row>
    <row r="991" spans="1:9" s="1" customFormat="1" hidden="1" x14ac:dyDescent="0.2">
      <c r="A991" s="11" t="s">
        <v>54</v>
      </c>
      <c r="B991" s="43"/>
      <c r="C991" s="9">
        <f t="shared" ref="C991:H991" si="232">C940-C958</f>
        <v>0</v>
      </c>
      <c r="D991" s="9">
        <f t="shared" si="232"/>
        <v>0</v>
      </c>
      <c r="E991" s="9">
        <f t="shared" si="232"/>
        <v>0</v>
      </c>
      <c r="F991" s="9">
        <f t="shared" si="232"/>
        <v>0</v>
      </c>
      <c r="G991" s="9">
        <f t="shared" si="232"/>
        <v>0</v>
      </c>
      <c r="H991" s="10">
        <f t="shared" si="232"/>
        <v>0</v>
      </c>
      <c r="I991" s="2">
        <f t="shared" si="207"/>
        <v>0</v>
      </c>
    </row>
    <row r="992" spans="1:9" s="1" customFormat="1" hidden="1" x14ac:dyDescent="0.2">
      <c r="A992" s="58"/>
      <c r="B992" s="65"/>
      <c r="C992" s="6"/>
      <c r="D992" s="6"/>
      <c r="E992" s="6"/>
      <c r="F992" s="6"/>
      <c r="G992" s="6"/>
      <c r="H992" s="7"/>
      <c r="I992" s="2">
        <f t="shared" si="207"/>
        <v>0</v>
      </c>
    </row>
    <row r="993" spans="1:9" s="1" customFormat="1" hidden="1" x14ac:dyDescent="0.2">
      <c r="A993" s="55" t="s">
        <v>1</v>
      </c>
      <c r="B993" s="66"/>
      <c r="C993" s="6"/>
      <c r="D993" s="6"/>
      <c r="E993" s="6"/>
      <c r="F993" s="6"/>
      <c r="G993" s="6"/>
      <c r="H993" s="7"/>
      <c r="I993" s="2">
        <f t="shared" si="207"/>
        <v>0</v>
      </c>
    </row>
    <row r="994" spans="1:9" s="3" customFormat="1" hidden="1" x14ac:dyDescent="0.2">
      <c r="A994" s="13" t="s">
        <v>57</v>
      </c>
      <c r="B994" s="34" t="s">
        <v>58</v>
      </c>
      <c r="C994" s="14">
        <v>0</v>
      </c>
      <c r="D994" s="14">
        <f>SUM(D1024)</f>
        <v>0</v>
      </c>
      <c r="E994" s="14">
        <f>SUM(E1024)</f>
        <v>0</v>
      </c>
      <c r="F994" s="14">
        <f>SUM(F1024)</f>
        <v>0</v>
      </c>
      <c r="G994" s="14">
        <f>SUM(G1024)</f>
        <v>0</v>
      </c>
      <c r="H994" s="15">
        <f>SUM(H1024)</f>
        <v>0</v>
      </c>
      <c r="I994" s="4">
        <f t="shared" si="207"/>
        <v>0</v>
      </c>
    </row>
    <row r="995" spans="1:9" s="1" customFormat="1" hidden="1" x14ac:dyDescent="0.2">
      <c r="A995" s="18" t="s">
        <v>76</v>
      </c>
      <c r="B995" s="44"/>
      <c r="C995" s="19">
        <v>0</v>
      </c>
      <c r="D995" s="19">
        <f>SUM(D996,D999,D1022)</f>
        <v>0</v>
      </c>
      <c r="E995" s="19">
        <f>SUM(E996,E999,E1022)</f>
        <v>0</v>
      </c>
      <c r="F995" s="19">
        <f>SUM(F996,F999,F1022)</f>
        <v>0</v>
      </c>
      <c r="G995" s="19">
        <f>SUM(G996,G999,G1022)</f>
        <v>0</v>
      </c>
      <c r="H995" s="20">
        <f>SUM(H996,H999,H1022)</f>
        <v>0</v>
      </c>
      <c r="I995" s="2">
        <f t="shared" si="207"/>
        <v>0</v>
      </c>
    </row>
    <row r="996" spans="1:9" s="1" customFormat="1" hidden="1" x14ac:dyDescent="0.2">
      <c r="A996" s="16" t="s">
        <v>30</v>
      </c>
      <c r="B996" s="35">
        <v>20</v>
      </c>
      <c r="C996" s="9">
        <v>0</v>
      </c>
      <c r="D996" s="9">
        <f>SUM(D997)</f>
        <v>0</v>
      </c>
      <c r="E996" s="9">
        <f>SUM(E997)</f>
        <v>0</v>
      </c>
      <c r="F996" s="9">
        <f>SUM(F997)</f>
        <v>0</v>
      </c>
      <c r="G996" s="9">
        <f>SUM(G997)</f>
        <v>0</v>
      </c>
      <c r="H996" s="10">
        <f>SUM(H997)</f>
        <v>0</v>
      </c>
      <c r="I996" s="2">
        <f t="shared" si="207"/>
        <v>0</v>
      </c>
    </row>
    <row r="997" spans="1:9" s="1" customFormat="1" hidden="1" x14ac:dyDescent="0.2">
      <c r="A997" s="12" t="s">
        <v>31</v>
      </c>
      <c r="B997" s="36" t="s">
        <v>32</v>
      </c>
      <c r="C997" s="6">
        <v>0</v>
      </c>
      <c r="D997" s="6">
        <f>D1044</f>
        <v>0</v>
      </c>
      <c r="E997" s="6">
        <f>C997+D997</f>
        <v>0</v>
      </c>
      <c r="F997" s="6">
        <f>F1044</f>
        <v>0</v>
      </c>
      <c r="G997" s="6">
        <f>G1044</f>
        <v>0</v>
      </c>
      <c r="H997" s="7">
        <f>H1044</f>
        <v>0</v>
      </c>
      <c r="I997" s="2">
        <f t="shared" si="207"/>
        <v>0</v>
      </c>
    </row>
    <row r="998" spans="1:9" s="1" customFormat="1" hidden="1" x14ac:dyDescent="0.2">
      <c r="A998" s="12"/>
      <c r="B998" s="31"/>
      <c r="C998" s="6"/>
      <c r="D998" s="6"/>
      <c r="E998" s="6"/>
      <c r="F998" s="6"/>
      <c r="G998" s="6"/>
      <c r="H998" s="7"/>
      <c r="I998" s="2">
        <f t="shared" si="207"/>
        <v>0</v>
      </c>
    </row>
    <row r="999" spans="1:9" s="1" customFormat="1" ht="25.5" hidden="1" x14ac:dyDescent="0.2">
      <c r="A999" s="16" t="s">
        <v>33</v>
      </c>
      <c r="B999" s="37">
        <v>58</v>
      </c>
      <c r="C999" s="9">
        <v>0</v>
      </c>
      <c r="D999" s="9">
        <f>SUM(D1000,D1007,D1014)</f>
        <v>0</v>
      </c>
      <c r="E999" s="9">
        <f>SUM(E1000,E1007,E1014)</f>
        <v>0</v>
      </c>
      <c r="F999" s="9">
        <f>SUM(F1000,F1007,F1014)</f>
        <v>0</v>
      </c>
      <c r="G999" s="9">
        <f>SUM(G1000,G1007,G1014)</f>
        <v>0</v>
      </c>
      <c r="H999" s="10">
        <f>SUM(H1000,H1007,H1014)</f>
        <v>0</v>
      </c>
      <c r="I999" s="2">
        <f t="shared" si="207"/>
        <v>0</v>
      </c>
    </row>
    <row r="1000" spans="1:9" s="1" customFormat="1" hidden="1" x14ac:dyDescent="0.2">
      <c r="A1000" s="16" t="s">
        <v>34</v>
      </c>
      <c r="B1000" s="38" t="s">
        <v>35</v>
      </c>
      <c r="C1000" s="9">
        <v>0</v>
      </c>
      <c r="D1000" s="9">
        <f>SUM(D1004,D1005,D1006)</f>
        <v>0</v>
      </c>
      <c r="E1000" s="9">
        <f>SUM(E1004,E1005,E1006)</f>
        <v>0</v>
      </c>
      <c r="F1000" s="9">
        <f>SUM(F1004,F1005,F1006)</f>
        <v>0</v>
      </c>
      <c r="G1000" s="9">
        <f>SUM(G1004,G1005,G1006)</f>
        <v>0</v>
      </c>
      <c r="H1000" s="10">
        <f>SUM(H1004,H1005,H1006)</f>
        <v>0</v>
      </c>
      <c r="I1000" s="2">
        <f t="shared" si="207"/>
        <v>0</v>
      </c>
    </row>
    <row r="1001" spans="1:9" s="1" customFormat="1" hidden="1" x14ac:dyDescent="0.2">
      <c r="A1001" s="17" t="s">
        <v>1</v>
      </c>
      <c r="B1001" s="39"/>
      <c r="C1001" s="9"/>
      <c r="D1001" s="9"/>
      <c r="E1001" s="9"/>
      <c r="F1001" s="9"/>
      <c r="G1001" s="9"/>
      <c r="H1001" s="10"/>
      <c r="I1001" s="2">
        <f t="shared" si="207"/>
        <v>0</v>
      </c>
    </row>
    <row r="1002" spans="1:9" s="1" customFormat="1" hidden="1" x14ac:dyDescent="0.2">
      <c r="A1002" s="17" t="s">
        <v>36</v>
      </c>
      <c r="B1002" s="39"/>
      <c r="C1002" s="9">
        <v>0</v>
      </c>
      <c r="D1002" s="9">
        <f>D1004+D1005+D1006-D1003</f>
        <v>0</v>
      </c>
      <c r="E1002" s="9">
        <f>E1004+E1005+E1006-E1003</f>
        <v>0</v>
      </c>
      <c r="F1002" s="9">
        <f>F1004+F1005+F1006-F1003</f>
        <v>0</v>
      </c>
      <c r="G1002" s="9">
        <f>G1004+G1005+G1006-G1003</f>
        <v>0</v>
      </c>
      <c r="H1002" s="10">
        <f>H1004+H1005+H1006-H1003</f>
        <v>0</v>
      </c>
      <c r="I1002" s="2">
        <f t="shared" si="207"/>
        <v>0</v>
      </c>
    </row>
    <row r="1003" spans="1:9" s="1" customFormat="1" hidden="1" x14ac:dyDescent="0.2">
      <c r="A1003" s="17" t="s">
        <v>37</v>
      </c>
      <c r="B1003" s="39"/>
      <c r="C1003" s="9">
        <v>0</v>
      </c>
      <c r="D1003" s="9">
        <f>D1050</f>
        <v>0</v>
      </c>
      <c r="E1003" s="9">
        <f>E1050</f>
        <v>0</v>
      </c>
      <c r="F1003" s="9">
        <f>F1050</f>
        <v>0</v>
      </c>
      <c r="G1003" s="9">
        <f>G1050</f>
        <v>0</v>
      </c>
      <c r="H1003" s="10">
        <f>H1050</f>
        <v>0</v>
      </c>
      <c r="I1003" s="2">
        <f t="shared" si="207"/>
        <v>0</v>
      </c>
    </row>
    <row r="1004" spans="1:9" s="1" customFormat="1" hidden="1" x14ac:dyDescent="0.2">
      <c r="A1004" s="5" t="s">
        <v>38</v>
      </c>
      <c r="B1004" s="40" t="s">
        <v>39</v>
      </c>
      <c r="C1004" s="6">
        <v>0</v>
      </c>
      <c r="D1004" s="6">
        <f>D1051</f>
        <v>0</v>
      </c>
      <c r="E1004" s="6">
        <f>C1004+D1004</f>
        <v>0</v>
      </c>
      <c r="F1004" s="6">
        <f t="shared" ref="F1004:H1006" si="233">F1051</f>
        <v>0</v>
      </c>
      <c r="G1004" s="6">
        <f t="shared" si="233"/>
        <v>0</v>
      </c>
      <c r="H1004" s="7">
        <f t="shared" si="233"/>
        <v>0</v>
      </c>
      <c r="I1004" s="2">
        <f t="shared" ref="I1004:I1067" si="234">SUM(E1004:H1004)</f>
        <v>0</v>
      </c>
    </row>
    <row r="1005" spans="1:9" s="1" customFormat="1" hidden="1" x14ac:dyDescent="0.2">
      <c r="A1005" s="5" t="s">
        <v>40</v>
      </c>
      <c r="B1005" s="40" t="s">
        <v>41</v>
      </c>
      <c r="C1005" s="6">
        <v>0</v>
      </c>
      <c r="D1005" s="6">
        <f>D1052</f>
        <v>0</v>
      </c>
      <c r="E1005" s="6">
        <f>C1005+D1005</f>
        <v>0</v>
      </c>
      <c r="F1005" s="6">
        <f t="shared" si="233"/>
        <v>0</v>
      </c>
      <c r="G1005" s="6">
        <f t="shared" si="233"/>
        <v>0</v>
      </c>
      <c r="H1005" s="7">
        <f t="shared" si="233"/>
        <v>0</v>
      </c>
      <c r="I1005" s="2">
        <f t="shared" si="234"/>
        <v>0</v>
      </c>
    </row>
    <row r="1006" spans="1:9" s="1" customFormat="1" hidden="1" x14ac:dyDescent="0.2">
      <c r="A1006" s="5" t="s">
        <v>42</v>
      </c>
      <c r="B1006" s="41" t="s">
        <v>43</v>
      </c>
      <c r="C1006" s="6">
        <v>0</v>
      </c>
      <c r="D1006" s="6">
        <f>D1053</f>
        <v>0</v>
      </c>
      <c r="E1006" s="6">
        <f>C1006+D1006</f>
        <v>0</v>
      </c>
      <c r="F1006" s="6">
        <f t="shared" si="233"/>
        <v>0</v>
      </c>
      <c r="G1006" s="6">
        <f t="shared" si="233"/>
        <v>0</v>
      </c>
      <c r="H1006" s="7">
        <f t="shared" si="233"/>
        <v>0</v>
      </c>
      <c r="I1006" s="2">
        <f t="shared" si="234"/>
        <v>0</v>
      </c>
    </row>
    <row r="1007" spans="1:9" s="1" customFormat="1" hidden="1" x14ac:dyDescent="0.2">
      <c r="A1007" s="16" t="s">
        <v>44</v>
      </c>
      <c r="B1007" s="42" t="s">
        <v>45</v>
      </c>
      <c r="C1007" s="9">
        <v>0</v>
      </c>
      <c r="D1007" s="9">
        <f>SUM(D1011,D1012,D1013)</f>
        <v>0</v>
      </c>
      <c r="E1007" s="9">
        <f>SUM(E1011,E1012,E1013)</f>
        <v>0</v>
      </c>
      <c r="F1007" s="9">
        <f>SUM(F1011,F1012,F1013)</f>
        <v>0</v>
      </c>
      <c r="G1007" s="9">
        <f>SUM(G1011,G1012,G1013)</f>
        <v>0</v>
      </c>
      <c r="H1007" s="10">
        <f>SUM(H1011,H1012,H1013)</f>
        <v>0</v>
      </c>
      <c r="I1007" s="2">
        <f t="shared" si="234"/>
        <v>0</v>
      </c>
    </row>
    <row r="1008" spans="1:9" s="1" customFormat="1" hidden="1" x14ac:dyDescent="0.2">
      <c r="A1008" s="56" t="s">
        <v>1</v>
      </c>
      <c r="B1008" s="42"/>
      <c r="C1008" s="9"/>
      <c r="D1008" s="9"/>
      <c r="E1008" s="9"/>
      <c r="F1008" s="9"/>
      <c r="G1008" s="9"/>
      <c r="H1008" s="10"/>
      <c r="I1008" s="2">
        <f t="shared" si="234"/>
        <v>0</v>
      </c>
    </row>
    <row r="1009" spans="1:9" s="1" customFormat="1" hidden="1" x14ac:dyDescent="0.2">
      <c r="A1009" s="17" t="s">
        <v>36</v>
      </c>
      <c r="B1009" s="39"/>
      <c r="C1009" s="9">
        <v>0</v>
      </c>
      <c r="D1009" s="9">
        <f>D1011+D1012+D1013-D1010</f>
        <v>0</v>
      </c>
      <c r="E1009" s="9">
        <f>E1011+E1012+E1013-E1010</f>
        <v>0</v>
      </c>
      <c r="F1009" s="9">
        <f>F1011+F1012+F1013-F1010</f>
        <v>0</v>
      </c>
      <c r="G1009" s="9">
        <f>G1011+G1012+G1013-G1010</f>
        <v>0</v>
      </c>
      <c r="H1009" s="10">
        <f>H1011+H1012+H1013-H1010</f>
        <v>0</v>
      </c>
      <c r="I1009" s="2">
        <f t="shared" si="234"/>
        <v>0</v>
      </c>
    </row>
    <row r="1010" spans="1:9" s="1" customFormat="1" hidden="1" x14ac:dyDescent="0.2">
      <c r="A1010" s="17" t="s">
        <v>37</v>
      </c>
      <c r="B1010" s="39"/>
      <c r="C1010" s="9">
        <v>0</v>
      </c>
      <c r="D1010" s="9">
        <f>D1057</f>
        <v>0</v>
      </c>
      <c r="E1010" s="9">
        <f>E1057</f>
        <v>0</v>
      </c>
      <c r="F1010" s="9">
        <f>F1057</f>
        <v>0</v>
      </c>
      <c r="G1010" s="9">
        <f>G1057</f>
        <v>0</v>
      </c>
      <c r="H1010" s="10">
        <f>H1057</f>
        <v>0</v>
      </c>
      <c r="I1010" s="2">
        <f t="shared" si="234"/>
        <v>0</v>
      </c>
    </row>
    <row r="1011" spans="1:9" s="1" customFormat="1" hidden="1" x14ac:dyDescent="0.2">
      <c r="A1011" s="5" t="s">
        <v>38</v>
      </c>
      <c r="B1011" s="41" t="s">
        <v>46</v>
      </c>
      <c r="C1011" s="6">
        <v>0</v>
      </c>
      <c r="D1011" s="6">
        <f>D1058</f>
        <v>0</v>
      </c>
      <c r="E1011" s="6">
        <f>C1011+D1011</f>
        <v>0</v>
      </c>
      <c r="F1011" s="6">
        <f t="shared" ref="F1011:H1013" si="235">F1058</f>
        <v>0</v>
      </c>
      <c r="G1011" s="6">
        <f t="shared" si="235"/>
        <v>0</v>
      </c>
      <c r="H1011" s="7">
        <f t="shared" si="235"/>
        <v>0</v>
      </c>
      <c r="I1011" s="2">
        <f t="shared" si="234"/>
        <v>0</v>
      </c>
    </row>
    <row r="1012" spans="1:9" s="1" customFormat="1" hidden="1" x14ac:dyDescent="0.2">
      <c r="A1012" s="5" t="s">
        <v>40</v>
      </c>
      <c r="B1012" s="41" t="s">
        <v>47</v>
      </c>
      <c r="C1012" s="6">
        <v>0</v>
      </c>
      <c r="D1012" s="6">
        <f>D1059</f>
        <v>0</v>
      </c>
      <c r="E1012" s="6">
        <f>C1012+D1012</f>
        <v>0</v>
      </c>
      <c r="F1012" s="6">
        <f t="shared" si="235"/>
        <v>0</v>
      </c>
      <c r="G1012" s="6">
        <f t="shared" si="235"/>
        <v>0</v>
      </c>
      <c r="H1012" s="7">
        <f t="shared" si="235"/>
        <v>0</v>
      </c>
      <c r="I1012" s="2">
        <f t="shared" si="234"/>
        <v>0</v>
      </c>
    </row>
    <row r="1013" spans="1:9" s="1" customFormat="1" hidden="1" x14ac:dyDescent="0.2">
      <c r="A1013" s="5" t="s">
        <v>42</v>
      </c>
      <c r="B1013" s="41" t="s">
        <v>48</v>
      </c>
      <c r="C1013" s="6">
        <v>0</v>
      </c>
      <c r="D1013" s="6">
        <f>D1060</f>
        <v>0</v>
      </c>
      <c r="E1013" s="6">
        <f>C1013+D1013</f>
        <v>0</v>
      </c>
      <c r="F1013" s="6">
        <f t="shared" si="235"/>
        <v>0</v>
      </c>
      <c r="G1013" s="6">
        <f t="shared" si="235"/>
        <v>0</v>
      </c>
      <c r="H1013" s="7">
        <f t="shared" si="235"/>
        <v>0</v>
      </c>
      <c r="I1013" s="2">
        <f t="shared" si="234"/>
        <v>0</v>
      </c>
    </row>
    <row r="1014" spans="1:9" s="1" customFormat="1" hidden="1" x14ac:dyDescent="0.2">
      <c r="A1014" s="16" t="s">
        <v>49</v>
      </c>
      <c r="B1014" s="43" t="s">
        <v>50</v>
      </c>
      <c r="C1014" s="9">
        <v>0</v>
      </c>
      <c r="D1014" s="9">
        <f>SUM(D1018,D1019,D1020)</f>
        <v>0</v>
      </c>
      <c r="E1014" s="9">
        <f>SUM(E1018,E1019,E1020)</f>
        <v>0</v>
      </c>
      <c r="F1014" s="9">
        <f>SUM(F1018,F1019,F1020)</f>
        <v>0</v>
      </c>
      <c r="G1014" s="9">
        <f>SUM(G1018,G1019,G1020)</f>
        <v>0</v>
      </c>
      <c r="H1014" s="10">
        <f>SUM(H1018,H1019,H1020)</f>
        <v>0</v>
      </c>
      <c r="I1014" s="2">
        <f t="shared" si="234"/>
        <v>0</v>
      </c>
    </row>
    <row r="1015" spans="1:9" s="1" customFormat="1" hidden="1" x14ac:dyDescent="0.2">
      <c r="A1015" s="56" t="s">
        <v>1</v>
      </c>
      <c r="B1015" s="43"/>
      <c r="C1015" s="9"/>
      <c r="D1015" s="9"/>
      <c r="E1015" s="9"/>
      <c r="F1015" s="9"/>
      <c r="G1015" s="9"/>
      <c r="H1015" s="10"/>
      <c r="I1015" s="2">
        <f t="shared" si="234"/>
        <v>0</v>
      </c>
    </row>
    <row r="1016" spans="1:9" s="1" customFormat="1" hidden="1" x14ac:dyDescent="0.2">
      <c r="A1016" s="17" t="s">
        <v>36</v>
      </c>
      <c r="B1016" s="39"/>
      <c r="C1016" s="9">
        <v>0</v>
      </c>
      <c r="D1016" s="9">
        <f>D1018+D1019+D1020-D1017</f>
        <v>0</v>
      </c>
      <c r="E1016" s="9">
        <f>E1018+E1019+E1020-E1017</f>
        <v>0</v>
      </c>
      <c r="F1016" s="9">
        <f>F1018+F1019+F1020-F1017</f>
        <v>0</v>
      </c>
      <c r="G1016" s="9">
        <f>G1018+G1019+G1020-G1017</f>
        <v>0</v>
      </c>
      <c r="H1016" s="10">
        <f>H1018+H1019+H1020-H1017</f>
        <v>0</v>
      </c>
      <c r="I1016" s="2">
        <f t="shared" si="234"/>
        <v>0</v>
      </c>
    </row>
    <row r="1017" spans="1:9" s="1" customFormat="1" hidden="1" x14ac:dyDescent="0.2">
      <c r="A1017" s="17" t="s">
        <v>37</v>
      </c>
      <c r="B1017" s="39"/>
      <c r="C1017" s="9">
        <v>0</v>
      </c>
      <c r="D1017" s="9">
        <f>D1064</f>
        <v>0</v>
      </c>
      <c r="E1017" s="9">
        <f>E1064</f>
        <v>0</v>
      </c>
      <c r="F1017" s="9">
        <f>F1064</f>
        <v>0</v>
      </c>
      <c r="G1017" s="9">
        <f>G1064</f>
        <v>0</v>
      </c>
      <c r="H1017" s="10">
        <f>H1064</f>
        <v>0</v>
      </c>
      <c r="I1017" s="2">
        <f t="shared" si="234"/>
        <v>0</v>
      </c>
    </row>
    <row r="1018" spans="1:9" s="1" customFormat="1" hidden="1" x14ac:dyDescent="0.2">
      <c r="A1018" s="5" t="s">
        <v>38</v>
      </c>
      <c r="B1018" s="41" t="s">
        <v>51</v>
      </c>
      <c r="C1018" s="6">
        <v>0</v>
      </c>
      <c r="D1018" s="6">
        <f>D1065</f>
        <v>0</v>
      </c>
      <c r="E1018" s="6">
        <f>C1018+D1018</f>
        <v>0</v>
      </c>
      <c r="F1018" s="6">
        <f t="shared" ref="F1018:H1020" si="236">F1065</f>
        <v>0</v>
      </c>
      <c r="G1018" s="6">
        <f t="shared" si="236"/>
        <v>0</v>
      </c>
      <c r="H1018" s="7">
        <f t="shared" si="236"/>
        <v>0</v>
      </c>
      <c r="I1018" s="2">
        <f t="shared" si="234"/>
        <v>0</v>
      </c>
    </row>
    <row r="1019" spans="1:9" s="1" customFormat="1" hidden="1" x14ac:dyDescent="0.2">
      <c r="A1019" s="5" t="s">
        <v>40</v>
      </c>
      <c r="B1019" s="41" t="s">
        <v>52</v>
      </c>
      <c r="C1019" s="6">
        <v>0</v>
      </c>
      <c r="D1019" s="6">
        <f>D1066</f>
        <v>0</v>
      </c>
      <c r="E1019" s="6">
        <f>C1019+D1019</f>
        <v>0</v>
      </c>
      <c r="F1019" s="6">
        <f t="shared" si="236"/>
        <v>0</v>
      </c>
      <c r="G1019" s="6">
        <f t="shared" si="236"/>
        <v>0</v>
      </c>
      <c r="H1019" s="7">
        <f t="shared" si="236"/>
        <v>0</v>
      </c>
      <c r="I1019" s="2">
        <f t="shared" si="234"/>
        <v>0</v>
      </c>
    </row>
    <row r="1020" spans="1:9" s="1" customFormat="1" hidden="1" x14ac:dyDescent="0.2">
      <c r="A1020" s="5" t="s">
        <v>42</v>
      </c>
      <c r="B1020" s="41" t="s">
        <v>53</v>
      </c>
      <c r="C1020" s="6">
        <v>0</v>
      </c>
      <c r="D1020" s="6">
        <f>D1067</f>
        <v>0</v>
      </c>
      <c r="E1020" s="6">
        <f>C1020+D1020</f>
        <v>0</v>
      </c>
      <c r="F1020" s="6">
        <f t="shared" si="236"/>
        <v>0</v>
      </c>
      <c r="G1020" s="6">
        <f t="shared" si="236"/>
        <v>0</v>
      </c>
      <c r="H1020" s="7">
        <f t="shared" si="236"/>
        <v>0</v>
      </c>
      <c r="I1020" s="2">
        <f t="shared" si="234"/>
        <v>0</v>
      </c>
    </row>
    <row r="1021" spans="1:9" s="1" customFormat="1" hidden="1" x14ac:dyDescent="0.2">
      <c r="A1021" s="57"/>
      <c r="B1021" s="66"/>
      <c r="C1021" s="6"/>
      <c r="D1021" s="6"/>
      <c r="E1021" s="6"/>
      <c r="F1021" s="6"/>
      <c r="G1021" s="6"/>
      <c r="H1021" s="7"/>
      <c r="I1021" s="2">
        <f t="shared" si="234"/>
        <v>0</v>
      </c>
    </row>
    <row r="1022" spans="1:9" s="1" customFormat="1" hidden="1" x14ac:dyDescent="0.2">
      <c r="A1022" s="11" t="s">
        <v>134</v>
      </c>
      <c r="B1022" s="43" t="s">
        <v>133</v>
      </c>
      <c r="C1022" s="9">
        <v>0</v>
      </c>
      <c r="D1022" s="9">
        <f>D1069</f>
        <v>0</v>
      </c>
      <c r="E1022" s="9">
        <f>C1022+D1022</f>
        <v>0</v>
      </c>
      <c r="F1022" s="9">
        <f>F1069</f>
        <v>0</v>
      </c>
      <c r="G1022" s="9">
        <f>G1069</f>
        <v>0</v>
      </c>
      <c r="H1022" s="10">
        <f>H1069</f>
        <v>0</v>
      </c>
      <c r="I1022" s="2">
        <f t="shared" si="234"/>
        <v>0</v>
      </c>
    </row>
    <row r="1023" spans="1:9" s="1" customFormat="1" hidden="1" x14ac:dyDescent="0.2">
      <c r="A1023" s="59"/>
      <c r="B1023" s="67"/>
      <c r="C1023" s="60"/>
      <c r="D1023" s="60"/>
      <c r="E1023" s="60"/>
      <c r="F1023" s="60"/>
      <c r="G1023" s="60"/>
      <c r="H1023" s="61"/>
      <c r="I1023" s="2">
        <f t="shared" si="234"/>
        <v>0</v>
      </c>
    </row>
    <row r="1024" spans="1:9" s="3" customFormat="1" ht="25.5" hidden="1" x14ac:dyDescent="0.2">
      <c r="A1024" s="51" t="s">
        <v>90</v>
      </c>
      <c r="B1024" s="52"/>
      <c r="C1024" s="53">
        <v>0</v>
      </c>
      <c r="D1024" s="53">
        <f>D1025</f>
        <v>0</v>
      </c>
      <c r="E1024" s="53">
        <f>E1025</f>
        <v>0</v>
      </c>
      <c r="F1024" s="53">
        <f>F1025</f>
        <v>0</v>
      </c>
      <c r="G1024" s="53">
        <f>G1025</f>
        <v>0</v>
      </c>
      <c r="H1024" s="54">
        <f>H1025</f>
        <v>0</v>
      </c>
      <c r="I1024" s="4">
        <f t="shared" si="234"/>
        <v>0</v>
      </c>
    </row>
    <row r="1025" spans="1:9" s="25" customFormat="1" hidden="1" x14ac:dyDescent="0.2">
      <c r="A1025" s="47" t="s">
        <v>59</v>
      </c>
      <c r="B1025" s="48"/>
      <c r="C1025" s="49">
        <v>0</v>
      </c>
      <c r="D1025" s="49">
        <f>SUM(D1026,D1027,D1028,D1029)</f>
        <v>0</v>
      </c>
      <c r="E1025" s="49">
        <f>SUM(E1026,E1027,E1028,E1029)</f>
        <v>0</v>
      </c>
      <c r="F1025" s="49">
        <f>SUM(F1026,F1027,F1028,F1029)</f>
        <v>0</v>
      </c>
      <c r="G1025" s="49">
        <f>SUM(G1026,G1027,G1028,G1029)</f>
        <v>0</v>
      </c>
      <c r="H1025" s="50">
        <f>SUM(H1026,H1027,H1028,H1029)</f>
        <v>0</v>
      </c>
      <c r="I1025" s="24">
        <f t="shared" si="234"/>
        <v>0</v>
      </c>
    </row>
    <row r="1026" spans="1:9" s="1" customFormat="1" hidden="1" x14ac:dyDescent="0.2">
      <c r="A1026" s="5" t="s">
        <v>6</v>
      </c>
      <c r="B1026" s="28"/>
      <c r="C1026" s="69">
        <v>0</v>
      </c>
      <c r="D1026" s="6"/>
      <c r="E1026" s="6">
        <f>SUM(C1026,D1026)</f>
        <v>0</v>
      </c>
      <c r="F1026" s="6"/>
      <c r="G1026" s="6"/>
      <c r="H1026" s="7"/>
      <c r="I1026" s="2">
        <f t="shared" si="234"/>
        <v>0</v>
      </c>
    </row>
    <row r="1027" spans="1:9" s="1" customFormat="1" hidden="1" x14ac:dyDescent="0.2">
      <c r="A1027" s="5" t="s">
        <v>7</v>
      </c>
      <c r="B1027" s="65"/>
      <c r="C1027" s="6">
        <v>0</v>
      </c>
      <c r="D1027" s="6"/>
      <c r="E1027" s="6">
        <f>SUM(C1027,D1027)</f>
        <v>0</v>
      </c>
      <c r="F1027" s="6"/>
      <c r="G1027" s="6"/>
      <c r="H1027" s="7"/>
      <c r="I1027" s="2">
        <f t="shared" si="234"/>
        <v>0</v>
      </c>
    </row>
    <row r="1028" spans="1:9" s="1" customFormat="1" ht="38.25" hidden="1" x14ac:dyDescent="0.2">
      <c r="A1028" s="5" t="s">
        <v>8</v>
      </c>
      <c r="B1028" s="28">
        <v>420269</v>
      </c>
      <c r="C1028" s="6">
        <v>0</v>
      </c>
      <c r="D1028" s="6"/>
      <c r="E1028" s="6">
        <f>SUM(C1028,D1028)</f>
        <v>0</v>
      </c>
      <c r="F1028" s="6"/>
      <c r="G1028" s="6"/>
      <c r="H1028" s="7"/>
      <c r="I1028" s="2">
        <f t="shared" si="234"/>
        <v>0</v>
      </c>
    </row>
    <row r="1029" spans="1:9" s="1" customFormat="1" ht="25.5" hidden="1" x14ac:dyDescent="0.2">
      <c r="A1029" s="8" t="s">
        <v>9</v>
      </c>
      <c r="B1029" s="29" t="s">
        <v>10</v>
      </c>
      <c r="C1029" s="9">
        <v>0</v>
      </c>
      <c r="D1029" s="9">
        <f>SUM(D1030,D1034,D1038)</f>
        <v>0</v>
      </c>
      <c r="E1029" s="9">
        <f>SUM(E1030,E1034,E1038)</f>
        <v>0</v>
      </c>
      <c r="F1029" s="9">
        <f>SUM(F1030,F1034,F1038)</f>
        <v>0</v>
      </c>
      <c r="G1029" s="9">
        <f>SUM(G1030,G1034,G1038)</f>
        <v>0</v>
      </c>
      <c r="H1029" s="10">
        <f>SUM(H1030,H1034,H1038)</f>
        <v>0</v>
      </c>
      <c r="I1029" s="2">
        <f t="shared" si="234"/>
        <v>0</v>
      </c>
    </row>
    <row r="1030" spans="1:9" s="1" customFormat="1" hidden="1" x14ac:dyDescent="0.2">
      <c r="A1030" s="11" t="s">
        <v>11</v>
      </c>
      <c r="B1030" s="30" t="s">
        <v>12</v>
      </c>
      <c r="C1030" s="9">
        <v>0</v>
      </c>
      <c r="D1030" s="9">
        <f>SUM(D1031:D1033)</f>
        <v>0</v>
      </c>
      <c r="E1030" s="9">
        <f>SUM(E1031:E1033)</f>
        <v>0</v>
      </c>
      <c r="F1030" s="9">
        <f>SUM(F1031:F1033)</f>
        <v>0</v>
      </c>
      <c r="G1030" s="9">
        <f>SUM(G1031:G1033)</f>
        <v>0</v>
      </c>
      <c r="H1030" s="10">
        <f>SUM(H1031:H1033)</f>
        <v>0</v>
      </c>
      <c r="I1030" s="2">
        <f t="shared" si="234"/>
        <v>0</v>
      </c>
    </row>
    <row r="1031" spans="1:9" s="1" customFormat="1" hidden="1" x14ac:dyDescent="0.2">
      <c r="A1031" s="12" t="s">
        <v>13</v>
      </c>
      <c r="B1031" s="31" t="s">
        <v>14</v>
      </c>
      <c r="C1031" s="6">
        <v>0</v>
      </c>
      <c r="D1031" s="6"/>
      <c r="E1031" s="6">
        <f>SUM(C1031,D1031)</f>
        <v>0</v>
      </c>
      <c r="F1031" s="6"/>
      <c r="G1031" s="6"/>
      <c r="H1031" s="7"/>
      <c r="I1031" s="2">
        <f t="shared" si="234"/>
        <v>0</v>
      </c>
    </row>
    <row r="1032" spans="1:9" s="1" customFormat="1" hidden="1" x14ac:dyDescent="0.2">
      <c r="A1032" s="12" t="s">
        <v>15</v>
      </c>
      <c r="B1032" s="32" t="s">
        <v>16</v>
      </c>
      <c r="C1032" s="6">
        <v>0</v>
      </c>
      <c r="D1032" s="6"/>
      <c r="E1032" s="6">
        <f>SUM(C1032,D1032)</f>
        <v>0</v>
      </c>
      <c r="F1032" s="6"/>
      <c r="G1032" s="6"/>
      <c r="H1032" s="7"/>
      <c r="I1032" s="2">
        <f t="shared" si="234"/>
        <v>0</v>
      </c>
    </row>
    <row r="1033" spans="1:9" s="1" customFormat="1" hidden="1" x14ac:dyDescent="0.2">
      <c r="A1033" s="12" t="s">
        <v>17</v>
      </c>
      <c r="B1033" s="32" t="s">
        <v>18</v>
      </c>
      <c r="C1033" s="6">
        <v>0</v>
      </c>
      <c r="D1033" s="6"/>
      <c r="E1033" s="6">
        <f>SUM(C1033,D1033)</f>
        <v>0</v>
      </c>
      <c r="F1033" s="6"/>
      <c r="G1033" s="6"/>
      <c r="H1033" s="7"/>
      <c r="I1033" s="2">
        <f t="shared" si="234"/>
        <v>0</v>
      </c>
    </row>
    <row r="1034" spans="1:9" s="1" customFormat="1" hidden="1" x14ac:dyDescent="0.2">
      <c r="A1034" s="11" t="s">
        <v>19</v>
      </c>
      <c r="B1034" s="33" t="s">
        <v>20</v>
      </c>
      <c r="C1034" s="9">
        <v>0</v>
      </c>
      <c r="D1034" s="9">
        <f>SUM(D1035:D1037)</f>
        <v>0</v>
      </c>
      <c r="E1034" s="9">
        <f>SUM(E1035:E1037)</f>
        <v>0</v>
      </c>
      <c r="F1034" s="9">
        <f>SUM(F1035:F1037)</f>
        <v>0</v>
      </c>
      <c r="G1034" s="9">
        <f>SUM(G1035:G1037)</f>
        <v>0</v>
      </c>
      <c r="H1034" s="10">
        <f>SUM(H1035:H1037)</f>
        <v>0</v>
      </c>
      <c r="I1034" s="2">
        <f t="shared" si="234"/>
        <v>0</v>
      </c>
    </row>
    <row r="1035" spans="1:9" s="1" customFormat="1" hidden="1" x14ac:dyDescent="0.2">
      <c r="A1035" s="12" t="s">
        <v>13</v>
      </c>
      <c r="B1035" s="32" t="s">
        <v>21</v>
      </c>
      <c r="C1035" s="6">
        <v>0</v>
      </c>
      <c r="D1035" s="6"/>
      <c r="E1035" s="6">
        <f>SUM(C1035,D1035)</f>
        <v>0</v>
      </c>
      <c r="F1035" s="6"/>
      <c r="G1035" s="6"/>
      <c r="H1035" s="7"/>
      <c r="I1035" s="2">
        <f t="shared" si="234"/>
        <v>0</v>
      </c>
    </row>
    <row r="1036" spans="1:9" s="1" customFormat="1" hidden="1" x14ac:dyDescent="0.2">
      <c r="A1036" s="12" t="s">
        <v>15</v>
      </c>
      <c r="B1036" s="32" t="s">
        <v>22</v>
      </c>
      <c r="C1036" s="6">
        <v>0</v>
      </c>
      <c r="D1036" s="6"/>
      <c r="E1036" s="6">
        <f>SUM(C1036,D1036)</f>
        <v>0</v>
      </c>
      <c r="F1036" s="6"/>
      <c r="G1036" s="6"/>
      <c r="H1036" s="7"/>
      <c r="I1036" s="2">
        <f t="shared" si="234"/>
        <v>0</v>
      </c>
    </row>
    <row r="1037" spans="1:9" s="1" customFormat="1" hidden="1" x14ac:dyDescent="0.2">
      <c r="A1037" s="12" t="s">
        <v>17</v>
      </c>
      <c r="B1037" s="32" t="s">
        <v>23</v>
      </c>
      <c r="C1037" s="6">
        <v>0</v>
      </c>
      <c r="D1037" s="6"/>
      <c r="E1037" s="6">
        <f>SUM(C1037,D1037)</f>
        <v>0</v>
      </c>
      <c r="F1037" s="6"/>
      <c r="G1037" s="6"/>
      <c r="H1037" s="7"/>
      <c r="I1037" s="2">
        <f t="shared" si="234"/>
        <v>0</v>
      </c>
    </row>
    <row r="1038" spans="1:9" s="1" customFormat="1" hidden="1" x14ac:dyDescent="0.2">
      <c r="A1038" s="11" t="s">
        <v>24</v>
      </c>
      <c r="B1038" s="33" t="s">
        <v>25</v>
      </c>
      <c r="C1038" s="9">
        <v>0</v>
      </c>
      <c r="D1038" s="9">
        <f>SUM(D1039:D1041)</f>
        <v>0</v>
      </c>
      <c r="E1038" s="9">
        <f>SUM(E1039:E1041)</f>
        <v>0</v>
      </c>
      <c r="F1038" s="9">
        <f>SUM(F1039:F1041)</f>
        <v>0</v>
      </c>
      <c r="G1038" s="9">
        <f>SUM(G1039:G1041)</f>
        <v>0</v>
      </c>
      <c r="H1038" s="10">
        <f>SUM(H1039:H1041)</f>
        <v>0</v>
      </c>
      <c r="I1038" s="2">
        <f t="shared" si="234"/>
        <v>0</v>
      </c>
    </row>
    <row r="1039" spans="1:9" s="1" customFormat="1" hidden="1" x14ac:dyDescent="0.2">
      <c r="A1039" s="12" t="s">
        <v>13</v>
      </c>
      <c r="B1039" s="32" t="s">
        <v>26</v>
      </c>
      <c r="C1039" s="6">
        <v>0</v>
      </c>
      <c r="D1039" s="6"/>
      <c r="E1039" s="6">
        <f>SUM(C1039,D1039)</f>
        <v>0</v>
      </c>
      <c r="F1039" s="6"/>
      <c r="G1039" s="6"/>
      <c r="H1039" s="7"/>
      <c r="I1039" s="2">
        <f t="shared" si="234"/>
        <v>0</v>
      </c>
    </row>
    <row r="1040" spans="1:9" s="1" customFormat="1" hidden="1" x14ac:dyDescent="0.2">
      <c r="A1040" s="12" t="s">
        <v>15</v>
      </c>
      <c r="B1040" s="32" t="s">
        <v>27</v>
      </c>
      <c r="C1040" s="6">
        <v>0</v>
      </c>
      <c r="D1040" s="6"/>
      <c r="E1040" s="6">
        <f>SUM(C1040,D1040)</f>
        <v>0</v>
      </c>
      <c r="F1040" s="6"/>
      <c r="G1040" s="6"/>
      <c r="H1040" s="7"/>
      <c r="I1040" s="2">
        <f t="shared" si="234"/>
        <v>0</v>
      </c>
    </row>
    <row r="1041" spans="1:9" s="1" customFormat="1" hidden="1" x14ac:dyDescent="0.2">
      <c r="A1041" s="12" t="s">
        <v>17</v>
      </c>
      <c r="B1041" s="32" t="s">
        <v>28</v>
      </c>
      <c r="C1041" s="6">
        <v>0</v>
      </c>
      <c r="D1041" s="6"/>
      <c r="E1041" s="6">
        <f>SUM(C1041,D1041)</f>
        <v>0</v>
      </c>
      <c r="F1041" s="6"/>
      <c r="G1041" s="6"/>
      <c r="H1041" s="7"/>
      <c r="I1041" s="2">
        <f t="shared" si="234"/>
        <v>0</v>
      </c>
    </row>
    <row r="1042" spans="1:9" s="25" customFormat="1" hidden="1" x14ac:dyDescent="0.2">
      <c r="A1042" s="21" t="s">
        <v>76</v>
      </c>
      <c r="B1042" s="45"/>
      <c r="C1042" s="22">
        <v>0</v>
      </c>
      <c r="D1042" s="22">
        <f>SUM(D1043,D1046,D1069)</f>
        <v>0</v>
      </c>
      <c r="E1042" s="22">
        <f>SUM(E1043,E1046,E1069)</f>
        <v>0</v>
      </c>
      <c r="F1042" s="22">
        <f>SUM(F1043,F1046,F1069)</f>
        <v>0</v>
      </c>
      <c r="G1042" s="22">
        <f>SUM(G1043,G1046,G1069)</f>
        <v>0</v>
      </c>
      <c r="H1042" s="23">
        <f>SUM(H1043,H1046,H1069)</f>
        <v>0</v>
      </c>
      <c r="I1042" s="24">
        <f t="shared" si="234"/>
        <v>0</v>
      </c>
    </row>
    <row r="1043" spans="1:9" s="1" customFormat="1" hidden="1" x14ac:dyDescent="0.2">
      <c r="A1043" s="16" t="s">
        <v>30</v>
      </c>
      <c r="B1043" s="35">
        <v>20</v>
      </c>
      <c r="C1043" s="9">
        <v>0</v>
      </c>
      <c r="D1043" s="9">
        <f>SUM(D1044)</f>
        <v>0</v>
      </c>
      <c r="E1043" s="9">
        <f>SUM(E1044)</f>
        <v>0</v>
      </c>
      <c r="F1043" s="9">
        <f>SUM(F1044)</f>
        <v>0</v>
      </c>
      <c r="G1043" s="9">
        <f>SUM(G1044)</f>
        <v>0</v>
      </c>
      <c r="H1043" s="10">
        <f>SUM(H1044)</f>
        <v>0</v>
      </c>
      <c r="I1043" s="2">
        <f t="shared" si="234"/>
        <v>0</v>
      </c>
    </row>
    <row r="1044" spans="1:9" s="1" customFormat="1" hidden="1" x14ac:dyDescent="0.2">
      <c r="A1044" s="12" t="s">
        <v>31</v>
      </c>
      <c r="B1044" s="36" t="s">
        <v>32</v>
      </c>
      <c r="C1044" s="6">
        <v>0</v>
      </c>
      <c r="D1044" s="6"/>
      <c r="E1044" s="6">
        <f>C1044+D1044</f>
        <v>0</v>
      </c>
      <c r="F1044" s="6"/>
      <c r="G1044" s="6"/>
      <c r="H1044" s="7"/>
      <c r="I1044" s="2">
        <f t="shared" si="234"/>
        <v>0</v>
      </c>
    </row>
    <row r="1045" spans="1:9" s="1" customFormat="1" hidden="1" x14ac:dyDescent="0.2">
      <c r="A1045" s="12"/>
      <c r="B1045" s="31"/>
      <c r="C1045" s="6"/>
      <c r="D1045" s="6"/>
      <c r="E1045" s="6"/>
      <c r="F1045" s="6"/>
      <c r="G1045" s="6"/>
      <c r="H1045" s="7"/>
      <c r="I1045" s="2">
        <f t="shared" si="234"/>
        <v>0</v>
      </c>
    </row>
    <row r="1046" spans="1:9" s="1" customFormat="1" ht="25.5" hidden="1" x14ac:dyDescent="0.2">
      <c r="A1046" s="16" t="s">
        <v>33</v>
      </c>
      <c r="B1046" s="37">
        <v>58</v>
      </c>
      <c r="C1046" s="9">
        <v>0</v>
      </c>
      <c r="D1046" s="9">
        <f>SUM(D1047,D1054,D1061)</f>
        <v>0</v>
      </c>
      <c r="E1046" s="9">
        <f>SUM(E1047,E1054,E1061)</f>
        <v>0</v>
      </c>
      <c r="F1046" s="9">
        <f>SUM(F1047,F1054,F1061)</f>
        <v>0</v>
      </c>
      <c r="G1046" s="9">
        <f>SUM(G1047,G1054,G1061)</f>
        <v>0</v>
      </c>
      <c r="H1046" s="10">
        <f>SUM(H1047,H1054,H1061)</f>
        <v>0</v>
      </c>
      <c r="I1046" s="2">
        <f t="shared" si="234"/>
        <v>0</v>
      </c>
    </row>
    <row r="1047" spans="1:9" s="1" customFormat="1" hidden="1" x14ac:dyDescent="0.2">
      <c r="A1047" s="16" t="s">
        <v>34</v>
      </c>
      <c r="B1047" s="38" t="s">
        <v>35</v>
      </c>
      <c r="C1047" s="9">
        <v>0</v>
      </c>
      <c r="D1047" s="9">
        <f>SUM(D1051,D1052,D1053)</f>
        <v>0</v>
      </c>
      <c r="E1047" s="9">
        <f>SUM(E1051,E1052,E1053)</f>
        <v>0</v>
      </c>
      <c r="F1047" s="9">
        <f>SUM(F1051,F1052,F1053)</f>
        <v>0</v>
      </c>
      <c r="G1047" s="9">
        <f>SUM(G1051,G1052,G1053)</f>
        <v>0</v>
      </c>
      <c r="H1047" s="10">
        <f>SUM(H1051,H1052,H1053)</f>
        <v>0</v>
      </c>
      <c r="I1047" s="2">
        <f t="shared" si="234"/>
        <v>0</v>
      </c>
    </row>
    <row r="1048" spans="1:9" s="1" customFormat="1" hidden="1" x14ac:dyDescent="0.2">
      <c r="A1048" s="17" t="s">
        <v>1</v>
      </c>
      <c r="B1048" s="39"/>
      <c r="C1048" s="9"/>
      <c r="D1048" s="9"/>
      <c r="E1048" s="9"/>
      <c r="F1048" s="9"/>
      <c r="G1048" s="9"/>
      <c r="H1048" s="10"/>
      <c r="I1048" s="2">
        <f t="shared" si="234"/>
        <v>0</v>
      </c>
    </row>
    <row r="1049" spans="1:9" s="1" customFormat="1" hidden="1" x14ac:dyDescent="0.2">
      <c r="A1049" s="17" t="s">
        <v>36</v>
      </c>
      <c r="B1049" s="39"/>
      <c r="C1049" s="9">
        <v>0</v>
      </c>
      <c r="D1049" s="9">
        <f>D1051+D1052+D1053-D1050</f>
        <v>0</v>
      </c>
      <c r="E1049" s="9">
        <f>E1051+E1052+E1053-E1050</f>
        <v>0</v>
      </c>
      <c r="F1049" s="9">
        <f>F1051+F1052+F1053-F1050</f>
        <v>0</v>
      </c>
      <c r="G1049" s="9">
        <f>G1051+G1052+G1053-G1050</f>
        <v>0</v>
      </c>
      <c r="H1049" s="10">
        <f>H1051+H1052+H1053-H1050</f>
        <v>0</v>
      </c>
      <c r="I1049" s="2">
        <f t="shared" si="234"/>
        <v>0</v>
      </c>
    </row>
    <row r="1050" spans="1:9" s="1" customFormat="1" hidden="1" x14ac:dyDescent="0.2">
      <c r="A1050" s="17" t="s">
        <v>37</v>
      </c>
      <c r="B1050" s="39"/>
      <c r="C1050" s="9"/>
      <c r="D1050" s="9"/>
      <c r="E1050" s="9"/>
      <c r="F1050" s="9"/>
      <c r="G1050" s="9"/>
      <c r="H1050" s="10"/>
      <c r="I1050" s="2">
        <f t="shared" si="234"/>
        <v>0</v>
      </c>
    </row>
    <row r="1051" spans="1:9" s="1" customFormat="1" hidden="1" x14ac:dyDescent="0.2">
      <c r="A1051" s="5" t="s">
        <v>38</v>
      </c>
      <c r="B1051" s="40" t="s">
        <v>39</v>
      </c>
      <c r="C1051" s="6">
        <v>0</v>
      </c>
      <c r="D1051" s="6"/>
      <c r="E1051" s="6">
        <f>C1051+D1051</f>
        <v>0</v>
      </c>
      <c r="F1051" s="6"/>
      <c r="G1051" s="6"/>
      <c r="H1051" s="7"/>
      <c r="I1051" s="2">
        <f t="shared" si="234"/>
        <v>0</v>
      </c>
    </row>
    <row r="1052" spans="1:9" s="1" customFormat="1" hidden="1" x14ac:dyDescent="0.2">
      <c r="A1052" s="5" t="s">
        <v>40</v>
      </c>
      <c r="B1052" s="40" t="s">
        <v>41</v>
      </c>
      <c r="C1052" s="6">
        <v>0</v>
      </c>
      <c r="D1052" s="6"/>
      <c r="E1052" s="6">
        <f>C1052+D1052</f>
        <v>0</v>
      </c>
      <c r="F1052" s="6"/>
      <c r="G1052" s="6"/>
      <c r="H1052" s="7"/>
      <c r="I1052" s="2">
        <f t="shared" si="234"/>
        <v>0</v>
      </c>
    </row>
    <row r="1053" spans="1:9" s="1" customFormat="1" hidden="1" x14ac:dyDescent="0.2">
      <c r="A1053" s="5" t="s">
        <v>42</v>
      </c>
      <c r="B1053" s="41" t="s">
        <v>43</v>
      </c>
      <c r="C1053" s="6">
        <v>0</v>
      </c>
      <c r="D1053" s="6"/>
      <c r="E1053" s="6">
        <f>C1053+D1053</f>
        <v>0</v>
      </c>
      <c r="F1053" s="6"/>
      <c r="G1053" s="6"/>
      <c r="H1053" s="7"/>
      <c r="I1053" s="2">
        <f t="shared" si="234"/>
        <v>0</v>
      </c>
    </row>
    <row r="1054" spans="1:9" s="1" customFormat="1" hidden="1" x14ac:dyDescent="0.2">
      <c r="A1054" s="16" t="s">
        <v>44</v>
      </c>
      <c r="B1054" s="42" t="s">
        <v>45</v>
      </c>
      <c r="C1054" s="9">
        <v>0</v>
      </c>
      <c r="D1054" s="9">
        <f>SUM(D1058,D1059,D1060)</f>
        <v>0</v>
      </c>
      <c r="E1054" s="9">
        <f>SUM(E1058,E1059,E1060)</f>
        <v>0</v>
      </c>
      <c r="F1054" s="9">
        <f>SUM(F1058,F1059,F1060)</f>
        <v>0</v>
      </c>
      <c r="G1054" s="9">
        <f>SUM(G1058,G1059,G1060)</f>
        <v>0</v>
      </c>
      <c r="H1054" s="10">
        <f>SUM(H1058,H1059,H1060)</f>
        <v>0</v>
      </c>
      <c r="I1054" s="2">
        <f t="shared" si="234"/>
        <v>0</v>
      </c>
    </row>
    <row r="1055" spans="1:9" s="1" customFormat="1" hidden="1" x14ac:dyDescent="0.2">
      <c r="A1055" s="56" t="s">
        <v>1</v>
      </c>
      <c r="B1055" s="42"/>
      <c r="C1055" s="9"/>
      <c r="D1055" s="9"/>
      <c r="E1055" s="9"/>
      <c r="F1055" s="9"/>
      <c r="G1055" s="9"/>
      <c r="H1055" s="10"/>
      <c r="I1055" s="2">
        <f t="shared" si="234"/>
        <v>0</v>
      </c>
    </row>
    <row r="1056" spans="1:9" s="1" customFormat="1" hidden="1" x14ac:dyDescent="0.2">
      <c r="A1056" s="17" t="s">
        <v>36</v>
      </c>
      <c r="B1056" s="39"/>
      <c r="C1056" s="9">
        <v>0</v>
      </c>
      <c r="D1056" s="9">
        <f>D1058+D1059+D1060-D1057</f>
        <v>0</v>
      </c>
      <c r="E1056" s="9">
        <f>E1058+E1059+E1060-E1057</f>
        <v>0</v>
      </c>
      <c r="F1056" s="9">
        <f>F1058+F1059+F1060-F1057</f>
        <v>0</v>
      </c>
      <c r="G1056" s="9">
        <f>G1058+G1059+G1060-G1057</f>
        <v>0</v>
      </c>
      <c r="H1056" s="10">
        <f>H1058+H1059+H1060-H1057</f>
        <v>0</v>
      </c>
      <c r="I1056" s="2">
        <f t="shared" si="234"/>
        <v>0</v>
      </c>
    </row>
    <row r="1057" spans="1:9" s="1" customFormat="1" hidden="1" x14ac:dyDescent="0.2">
      <c r="A1057" s="17" t="s">
        <v>37</v>
      </c>
      <c r="B1057" s="39"/>
      <c r="C1057" s="9">
        <v>0</v>
      </c>
      <c r="D1057" s="9"/>
      <c r="E1057" s="9">
        <f>C1057+D1057</f>
        <v>0</v>
      </c>
      <c r="F1057" s="9"/>
      <c r="G1057" s="9"/>
      <c r="H1057" s="10"/>
      <c r="I1057" s="2">
        <f t="shared" si="234"/>
        <v>0</v>
      </c>
    </row>
    <row r="1058" spans="1:9" s="1" customFormat="1" hidden="1" x14ac:dyDescent="0.2">
      <c r="A1058" s="5" t="s">
        <v>38</v>
      </c>
      <c r="B1058" s="41" t="s">
        <v>46</v>
      </c>
      <c r="C1058" s="6">
        <v>0</v>
      </c>
      <c r="D1058" s="6"/>
      <c r="E1058" s="6">
        <f>C1058+D1058</f>
        <v>0</v>
      </c>
      <c r="F1058" s="6"/>
      <c r="G1058" s="6"/>
      <c r="H1058" s="7"/>
      <c r="I1058" s="2">
        <f t="shared" si="234"/>
        <v>0</v>
      </c>
    </row>
    <row r="1059" spans="1:9" s="1" customFormat="1" hidden="1" x14ac:dyDescent="0.2">
      <c r="A1059" s="5" t="s">
        <v>40</v>
      </c>
      <c r="B1059" s="41" t="s">
        <v>47</v>
      </c>
      <c r="C1059" s="6">
        <v>0</v>
      </c>
      <c r="D1059" s="6"/>
      <c r="E1059" s="6">
        <f>C1059+D1059</f>
        <v>0</v>
      </c>
      <c r="F1059" s="6"/>
      <c r="G1059" s="6"/>
      <c r="H1059" s="7"/>
      <c r="I1059" s="2">
        <f t="shared" si="234"/>
        <v>0</v>
      </c>
    </row>
    <row r="1060" spans="1:9" s="1" customFormat="1" hidden="1" x14ac:dyDescent="0.2">
      <c r="A1060" s="5" t="s">
        <v>42</v>
      </c>
      <c r="B1060" s="41" t="s">
        <v>48</v>
      </c>
      <c r="C1060" s="6">
        <v>0</v>
      </c>
      <c r="D1060" s="6"/>
      <c r="E1060" s="6">
        <f>C1060+D1060</f>
        <v>0</v>
      </c>
      <c r="F1060" s="6"/>
      <c r="G1060" s="6"/>
      <c r="H1060" s="7"/>
      <c r="I1060" s="2">
        <f t="shared" si="234"/>
        <v>0</v>
      </c>
    </row>
    <row r="1061" spans="1:9" s="1" customFormat="1" hidden="1" x14ac:dyDescent="0.2">
      <c r="A1061" s="16" t="s">
        <v>49</v>
      </c>
      <c r="B1061" s="43" t="s">
        <v>50</v>
      </c>
      <c r="C1061" s="9">
        <v>0</v>
      </c>
      <c r="D1061" s="9">
        <f>SUM(D1065,D1066,D1067)</f>
        <v>0</v>
      </c>
      <c r="E1061" s="9">
        <f>SUM(E1065,E1066,E1067)</f>
        <v>0</v>
      </c>
      <c r="F1061" s="9">
        <f>SUM(F1065,F1066,F1067)</f>
        <v>0</v>
      </c>
      <c r="G1061" s="9">
        <f>SUM(G1065,G1066,G1067)</f>
        <v>0</v>
      </c>
      <c r="H1061" s="10">
        <f>SUM(H1065,H1066,H1067)</f>
        <v>0</v>
      </c>
      <c r="I1061" s="2">
        <f t="shared" si="234"/>
        <v>0</v>
      </c>
    </row>
    <row r="1062" spans="1:9" s="1" customFormat="1" hidden="1" x14ac:dyDescent="0.2">
      <c r="A1062" s="56" t="s">
        <v>1</v>
      </c>
      <c r="B1062" s="43"/>
      <c r="C1062" s="9"/>
      <c r="D1062" s="9"/>
      <c r="E1062" s="9"/>
      <c r="F1062" s="9"/>
      <c r="G1062" s="9"/>
      <c r="H1062" s="10"/>
      <c r="I1062" s="2">
        <f t="shared" si="234"/>
        <v>0</v>
      </c>
    </row>
    <row r="1063" spans="1:9" s="1" customFormat="1" hidden="1" x14ac:dyDescent="0.2">
      <c r="A1063" s="17" t="s">
        <v>36</v>
      </c>
      <c r="B1063" s="39"/>
      <c r="C1063" s="9">
        <v>0</v>
      </c>
      <c r="D1063" s="9">
        <f>D1065+D1066+D1067-D1064</f>
        <v>0</v>
      </c>
      <c r="E1063" s="9">
        <f>E1065+E1066+E1067-E1064</f>
        <v>0</v>
      </c>
      <c r="F1063" s="9">
        <f>F1065+F1066+F1067-F1064</f>
        <v>0</v>
      </c>
      <c r="G1063" s="9">
        <f>G1065+G1066+G1067-G1064</f>
        <v>0</v>
      </c>
      <c r="H1063" s="10">
        <f>H1065+H1066+H1067-H1064</f>
        <v>0</v>
      </c>
      <c r="I1063" s="2">
        <f t="shared" si="234"/>
        <v>0</v>
      </c>
    </row>
    <row r="1064" spans="1:9" s="1" customFormat="1" hidden="1" x14ac:dyDescent="0.2">
      <c r="A1064" s="17" t="s">
        <v>37</v>
      </c>
      <c r="B1064" s="39"/>
      <c r="C1064" s="9"/>
      <c r="D1064" s="9"/>
      <c r="E1064" s="9"/>
      <c r="F1064" s="9"/>
      <c r="G1064" s="9"/>
      <c r="H1064" s="10"/>
      <c r="I1064" s="2">
        <f t="shared" si="234"/>
        <v>0</v>
      </c>
    </row>
    <row r="1065" spans="1:9" s="1" customFormat="1" hidden="1" x14ac:dyDescent="0.2">
      <c r="A1065" s="5" t="s">
        <v>38</v>
      </c>
      <c r="B1065" s="41" t="s">
        <v>51</v>
      </c>
      <c r="C1065" s="6">
        <v>0</v>
      </c>
      <c r="D1065" s="6"/>
      <c r="E1065" s="6">
        <f>C1065+D1065</f>
        <v>0</v>
      </c>
      <c r="F1065" s="6"/>
      <c r="G1065" s="6"/>
      <c r="H1065" s="7"/>
      <c r="I1065" s="2">
        <f t="shared" si="234"/>
        <v>0</v>
      </c>
    </row>
    <row r="1066" spans="1:9" s="1" customFormat="1" hidden="1" x14ac:dyDescent="0.2">
      <c r="A1066" s="5" t="s">
        <v>40</v>
      </c>
      <c r="B1066" s="41" t="s">
        <v>52</v>
      </c>
      <c r="C1066" s="6">
        <v>0</v>
      </c>
      <c r="D1066" s="6"/>
      <c r="E1066" s="6">
        <f>C1066+D1066</f>
        <v>0</v>
      </c>
      <c r="F1066" s="6"/>
      <c r="G1066" s="6"/>
      <c r="H1066" s="7"/>
      <c r="I1066" s="2">
        <f t="shared" si="234"/>
        <v>0</v>
      </c>
    </row>
    <row r="1067" spans="1:9" s="1" customFormat="1" hidden="1" x14ac:dyDescent="0.2">
      <c r="A1067" s="5" t="s">
        <v>42</v>
      </c>
      <c r="B1067" s="41" t="s">
        <v>53</v>
      </c>
      <c r="C1067" s="6">
        <v>0</v>
      </c>
      <c r="D1067" s="6"/>
      <c r="E1067" s="6">
        <f>C1067+D1067</f>
        <v>0</v>
      </c>
      <c r="F1067" s="6"/>
      <c r="G1067" s="6"/>
      <c r="H1067" s="7"/>
      <c r="I1067" s="2">
        <f t="shared" si="234"/>
        <v>0</v>
      </c>
    </row>
    <row r="1068" spans="1:9" s="1" customFormat="1" hidden="1" x14ac:dyDescent="0.2">
      <c r="A1068" s="57"/>
      <c r="B1068" s="66"/>
      <c r="C1068" s="6"/>
      <c r="D1068" s="6"/>
      <c r="E1068" s="6"/>
      <c r="F1068" s="6"/>
      <c r="G1068" s="6"/>
      <c r="H1068" s="7"/>
      <c r="I1068" s="2">
        <f t="shared" ref="I1068:I1131" si="237">SUM(E1068:H1068)</f>
        <v>0</v>
      </c>
    </row>
    <row r="1069" spans="1:9" s="1" customFormat="1" hidden="1" x14ac:dyDescent="0.2">
      <c r="A1069" s="11" t="s">
        <v>134</v>
      </c>
      <c r="B1069" s="43" t="s">
        <v>133</v>
      </c>
      <c r="C1069" s="9">
        <v>0</v>
      </c>
      <c r="D1069" s="9"/>
      <c r="E1069" s="9">
        <f>C1069+D1069</f>
        <v>0</v>
      </c>
      <c r="F1069" s="9"/>
      <c r="G1069" s="9"/>
      <c r="H1069" s="10"/>
      <c r="I1069" s="2">
        <f t="shared" si="237"/>
        <v>0</v>
      </c>
    </row>
    <row r="1070" spans="1:9" s="1" customFormat="1" hidden="1" x14ac:dyDescent="0.2">
      <c r="A1070" s="57"/>
      <c r="B1070" s="66"/>
      <c r="C1070" s="6"/>
      <c r="D1070" s="6"/>
      <c r="E1070" s="6"/>
      <c r="F1070" s="6"/>
      <c r="G1070" s="6"/>
      <c r="H1070" s="7"/>
      <c r="I1070" s="2">
        <f t="shared" si="237"/>
        <v>0</v>
      </c>
    </row>
    <row r="1071" spans="1:9" s="1" customFormat="1" hidden="1" x14ac:dyDescent="0.2">
      <c r="A1071" s="11" t="s">
        <v>54</v>
      </c>
      <c r="B1071" s="43"/>
      <c r="C1071" s="9">
        <v>0</v>
      </c>
      <c r="D1071" s="9">
        <f>D1024-D1042</f>
        <v>0</v>
      </c>
      <c r="E1071" s="9">
        <f>E1024-E1042</f>
        <v>0</v>
      </c>
      <c r="F1071" s="9">
        <f>F1024-F1042</f>
        <v>0</v>
      </c>
      <c r="G1071" s="9">
        <f>G1024-G1042</f>
        <v>0</v>
      </c>
      <c r="H1071" s="10">
        <f>H1024-H1042</f>
        <v>0</v>
      </c>
      <c r="I1071" s="2">
        <f t="shared" si="237"/>
        <v>0</v>
      </c>
    </row>
    <row r="1072" spans="1:9" s="1" customFormat="1" hidden="1" x14ac:dyDescent="0.2">
      <c r="A1072" s="55"/>
      <c r="B1072" s="66"/>
      <c r="C1072" s="6"/>
      <c r="D1072" s="6"/>
      <c r="E1072" s="6"/>
      <c r="F1072" s="6"/>
      <c r="G1072" s="6"/>
      <c r="H1072" s="7"/>
      <c r="I1072" s="2">
        <f t="shared" si="237"/>
        <v>0</v>
      </c>
    </row>
    <row r="1073" spans="1:9" s="107" customFormat="1" hidden="1" x14ac:dyDescent="0.2">
      <c r="A1073" s="109" t="s">
        <v>60</v>
      </c>
      <c r="B1073" s="110" t="s">
        <v>2</v>
      </c>
      <c r="C1073" s="111">
        <f t="shared" ref="C1073:H1073" si="238">SUM(C1107,C1159,C1208)</f>
        <v>0</v>
      </c>
      <c r="D1073" s="111">
        <f t="shared" si="238"/>
        <v>0</v>
      </c>
      <c r="E1073" s="111">
        <f t="shared" si="238"/>
        <v>0</v>
      </c>
      <c r="F1073" s="111">
        <f t="shared" si="238"/>
        <v>0</v>
      </c>
      <c r="G1073" s="111">
        <f t="shared" si="238"/>
        <v>0</v>
      </c>
      <c r="H1073" s="112">
        <f t="shared" si="238"/>
        <v>0</v>
      </c>
      <c r="I1073" s="102">
        <f t="shared" si="237"/>
        <v>0</v>
      </c>
    </row>
    <row r="1074" spans="1:9" hidden="1" x14ac:dyDescent="0.2">
      <c r="A1074" s="113" t="s">
        <v>76</v>
      </c>
      <c r="B1074" s="114"/>
      <c r="C1074" s="115">
        <f t="shared" ref="C1074:H1074" si="239">SUM(C1075,C1082,C1105,C1079)</f>
        <v>0</v>
      </c>
      <c r="D1074" s="115">
        <f t="shared" si="239"/>
        <v>0</v>
      </c>
      <c r="E1074" s="115">
        <f t="shared" si="239"/>
        <v>0</v>
      </c>
      <c r="F1074" s="115">
        <f t="shared" si="239"/>
        <v>0</v>
      </c>
      <c r="G1074" s="115">
        <f t="shared" si="239"/>
        <v>0</v>
      </c>
      <c r="H1074" s="116">
        <f t="shared" si="239"/>
        <v>0</v>
      </c>
      <c r="I1074" s="84">
        <f t="shared" si="237"/>
        <v>0</v>
      </c>
    </row>
    <row r="1075" spans="1:9" hidden="1" x14ac:dyDescent="0.2">
      <c r="A1075" s="16" t="s">
        <v>30</v>
      </c>
      <c r="B1075" s="35">
        <v>20</v>
      </c>
      <c r="C1075" s="9">
        <f t="shared" ref="C1075:H1075" si="240">SUM(C1076:C1077)</f>
        <v>0</v>
      </c>
      <c r="D1075" s="9">
        <f t="shared" si="240"/>
        <v>0</v>
      </c>
      <c r="E1075" s="9">
        <f t="shared" si="240"/>
        <v>0</v>
      </c>
      <c r="F1075" s="9">
        <f t="shared" si="240"/>
        <v>0</v>
      </c>
      <c r="G1075" s="9">
        <f t="shared" si="240"/>
        <v>0</v>
      </c>
      <c r="H1075" s="10">
        <f t="shared" si="240"/>
        <v>0</v>
      </c>
      <c r="I1075" s="84">
        <f t="shared" si="237"/>
        <v>0</v>
      </c>
    </row>
    <row r="1076" spans="1:9" hidden="1" x14ac:dyDescent="0.2">
      <c r="A1076" s="12" t="s">
        <v>112</v>
      </c>
      <c r="B1076" s="36" t="s">
        <v>109</v>
      </c>
      <c r="C1076" s="69">
        <f t="shared" ref="C1076:H1076" si="241">SUM(C1127)</f>
        <v>0</v>
      </c>
      <c r="D1076" s="69">
        <f t="shared" si="241"/>
        <v>0</v>
      </c>
      <c r="E1076" s="69">
        <f t="shared" si="241"/>
        <v>0</v>
      </c>
      <c r="F1076" s="69">
        <f t="shared" si="241"/>
        <v>0</v>
      </c>
      <c r="G1076" s="69">
        <f t="shared" si="241"/>
        <v>0</v>
      </c>
      <c r="H1076" s="108">
        <f t="shared" si="241"/>
        <v>0</v>
      </c>
      <c r="I1076" s="84">
        <f t="shared" si="237"/>
        <v>0</v>
      </c>
    </row>
    <row r="1077" spans="1:9" hidden="1" x14ac:dyDescent="0.2">
      <c r="A1077" s="12" t="s">
        <v>31</v>
      </c>
      <c r="B1077" s="36" t="s">
        <v>32</v>
      </c>
      <c r="C1077" s="69">
        <f t="shared" ref="C1077:H1077" si="242">SUM(C1128,C1179,C1228)</f>
        <v>0</v>
      </c>
      <c r="D1077" s="69">
        <f t="shared" si="242"/>
        <v>0</v>
      </c>
      <c r="E1077" s="69">
        <f t="shared" si="242"/>
        <v>0</v>
      </c>
      <c r="F1077" s="69">
        <f t="shared" si="242"/>
        <v>0</v>
      </c>
      <c r="G1077" s="69">
        <f t="shared" si="242"/>
        <v>0</v>
      </c>
      <c r="H1077" s="108">
        <f t="shared" si="242"/>
        <v>0</v>
      </c>
      <c r="I1077" s="84">
        <f t="shared" si="237"/>
        <v>0</v>
      </c>
    </row>
    <row r="1078" spans="1:9" s="1" customFormat="1" hidden="1" x14ac:dyDescent="0.2">
      <c r="A1078" s="12"/>
      <c r="B1078" s="31"/>
      <c r="C1078" s="6"/>
      <c r="D1078" s="6"/>
      <c r="E1078" s="6"/>
      <c r="F1078" s="6"/>
      <c r="G1078" s="6"/>
      <c r="H1078" s="7"/>
      <c r="I1078" s="2">
        <f t="shared" si="237"/>
        <v>0</v>
      </c>
    </row>
    <row r="1079" spans="1:9" hidden="1" x14ac:dyDescent="0.2">
      <c r="A1079" s="16" t="s">
        <v>122</v>
      </c>
      <c r="B1079" s="35">
        <v>55</v>
      </c>
      <c r="C1079" s="9">
        <f t="shared" ref="C1079:H1079" si="243">SUM(C1080:C1080)</f>
        <v>0</v>
      </c>
      <c r="D1079" s="9">
        <f t="shared" si="243"/>
        <v>0</v>
      </c>
      <c r="E1079" s="9">
        <f t="shared" si="243"/>
        <v>0</v>
      </c>
      <c r="F1079" s="9">
        <f t="shared" si="243"/>
        <v>0</v>
      </c>
      <c r="G1079" s="9">
        <f t="shared" si="243"/>
        <v>0</v>
      </c>
      <c r="H1079" s="10">
        <f t="shared" si="243"/>
        <v>0</v>
      </c>
      <c r="I1079" s="84">
        <f t="shared" si="237"/>
        <v>0</v>
      </c>
    </row>
    <row r="1080" spans="1:9" hidden="1" x14ac:dyDescent="0.2">
      <c r="A1080" s="12" t="s">
        <v>123</v>
      </c>
      <c r="B1080" s="36" t="s">
        <v>124</v>
      </c>
      <c r="C1080" s="69">
        <f>C1131</f>
        <v>0</v>
      </c>
      <c r="D1080" s="69">
        <f>D1131</f>
        <v>0</v>
      </c>
      <c r="E1080" s="69">
        <f>E1131</f>
        <v>0</v>
      </c>
      <c r="F1080" s="69"/>
      <c r="G1080" s="69"/>
      <c r="H1080" s="108"/>
      <c r="I1080" s="84">
        <f t="shared" si="237"/>
        <v>0</v>
      </c>
    </row>
    <row r="1081" spans="1:9" s="1" customFormat="1" hidden="1" x14ac:dyDescent="0.2">
      <c r="A1081" s="12"/>
      <c r="B1081" s="31"/>
      <c r="C1081" s="6"/>
      <c r="D1081" s="6"/>
      <c r="E1081" s="6"/>
      <c r="F1081" s="6"/>
      <c r="G1081" s="6"/>
      <c r="H1081" s="7"/>
      <c r="I1081" s="2">
        <f t="shared" si="237"/>
        <v>0</v>
      </c>
    </row>
    <row r="1082" spans="1:9" ht="25.5" hidden="1" x14ac:dyDescent="0.2">
      <c r="A1082" s="16" t="s">
        <v>33</v>
      </c>
      <c r="B1082" s="37">
        <v>58</v>
      </c>
      <c r="C1082" s="9">
        <f t="shared" ref="C1082:H1082" si="244">SUM(C1083,C1090,C1097)</f>
        <v>0</v>
      </c>
      <c r="D1082" s="9">
        <f t="shared" si="244"/>
        <v>0</v>
      </c>
      <c r="E1082" s="9">
        <f t="shared" si="244"/>
        <v>0</v>
      </c>
      <c r="F1082" s="9">
        <f t="shared" si="244"/>
        <v>0</v>
      </c>
      <c r="G1082" s="9">
        <f t="shared" si="244"/>
        <v>0</v>
      </c>
      <c r="H1082" s="10">
        <f t="shared" si="244"/>
        <v>0</v>
      </c>
      <c r="I1082" s="84">
        <f t="shared" si="237"/>
        <v>0</v>
      </c>
    </row>
    <row r="1083" spans="1:9" hidden="1" x14ac:dyDescent="0.2">
      <c r="A1083" s="16" t="s">
        <v>34</v>
      </c>
      <c r="B1083" s="38" t="s">
        <v>187</v>
      </c>
      <c r="C1083" s="9">
        <f t="shared" ref="C1083:H1083" si="245">SUM(C1087,C1088,C1089)</f>
        <v>0</v>
      </c>
      <c r="D1083" s="9">
        <f t="shared" si="245"/>
        <v>0</v>
      </c>
      <c r="E1083" s="9">
        <f t="shared" si="245"/>
        <v>0</v>
      </c>
      <c r="F1083" s="9">
        <f t="shared" si="245"/>
        <v>0</v>
      </c>
      <c r="G1083" s="9">
        <f t="shared" si="245"/>
        <v>0</v>
      </c>
      <c r="H1083" s="10">
        <f t="shared" si="245"/>
        <v>0</v>
      </c>
      <c r="I1083" s="84">
        <f t="shared" si="237"/>
        <v>0</v>
      </c>
    </row>
    <row r="1084" spans="1:9" s="1" customFormat="1" hidden="1" x14ac:dyDescent="0.2">
      <c r="A1084" s="17" t="s">
        <v>1</v>
      </c>
      <c r="B1084" s="39"/>
      <c r="C1084" s="9"/>
      <c r="D1084" s="9"/>
      <c r="E1084" s="9"/>
      <c r="F1084" s="9"/>
      <c r="G1084" s="9"/>
      <c r="H1084" s="10"/>
      <c r="I1084" s="2">
        <f t="shared" si="237"/>
        <v>0</v>
      </c>
    </row>
    <row r="1085" spans="1:9" hidden="1" x14ac:dyDescent="0.2">
      <c r="A1085" s="17" t="s">
        <v>36</v>
      </c>
      <c r="B1085" s="39"/>
      <c r="C1085" s="9">
        <f t="shared" ref="C1085:H1085" si="246">C1087+C1088+C1089-C1086</f>
        <v>0</v>
      </c>
      <c r="D1085" s="9">
        <f t="shared" si="246"/>
        <v>0</v>
      </c>
      <c r="E1085" s="9">
        <f t="shared" si="246"/>
        <v>0</v>
      </c>
      <c r="F1085" s="9">
        <f t="shared" si="246"/>
        <v>0</v>
      </c>
      <c r="G1085" s="9">
        <f t="shared" si="246"/>
        <v>0</v>
      </c>
      <c r="H1085" s="10">
        <f t="shared" si="246"/>
        <v>0</v>
      </c>
      <c r="I1085" s="84">
        <f t="shared" si="237"/>
        <v>0</v>
      </c>
    </row>
    <row r="1086" spans="1:9" hidden="1" x14ac:dyDescent="0.2">
      <c r="A1086" s="17" t="s">
        <v>37</v>
      </c>
      <c r="B1086" s="39"/>
      <c r="C1086" s="9">
        <f t="shared" ref="C1086:H1086" si="247">SUM(C1137,C1185,C1234)</f>
        <v>0</v>
      </c>
      <c r="D1086" s="9">
        <f t="shared" si="247"/>
        <v>0</v>
      </c>
      <c r="E1086" s="9">
        <f t="shared" si="247"/>
        <v>0</v>
      </c>
      <c r="F1086" s="9">
        <f t="shared" si="247"/>
        <v>0</v>
      </c>
      <c r="G1086" s="9">
        <f t="shared" si="247"/>
        <v>0</v>
      </c>
      <c r="H1086" s="10">
        <f t="shared" si="247"/>
        <v>0</v>
      </c>
      <c r="I1086" s="84">
        <f t="shared" si="237"/>
        <v>0</v>
      </c>
    </row>
    <row r="1087" spans="1:9" hidden="1" x14ac:dyDescent="0.2">
      <c r="A1087" s="5" t="s">
        <v>38</v>
      </c>
      <c r="B1087" s="40" t="s">
        <v>39</v>
      </c>
      <c r="C1087" s="69">
        <f t="shared" ref="C1087:D1089" si="248">SUM(C1138,C1186,C1235)</f>
        <v>0</v>
      </c>
      <c r="D1087" s="69">
        <f t="shared" si="248"/>
        <v>0</v>
      </c>
      <c r="E1087" s="69">
        <f>C1087+D1087</f>
        <v>0</v>
      </c>
      <c r="F1087" s="69">
        <f t="shared" ref="F1087:H1089" si="249">SUM(F1138,F1186,F1235)</f>
        <v>0</v>
      </c>
      <c r="G1087" s="69">
        <f t="shared" si="249"/>
        <v>0</v>
      </c>
      <c r="H1087" s="108">
        <f t="shared" si="249"/>
        <v>0</v>
      </c>
      <c r="I1087" s="84">
        <f t="shared" si="237"/>
        <v>0</v>
      </c>
    </row>
    <row r="1088" spans="1:9" hidden="1" x14ac:dyDescent="0.2">
      <c r="A1088" s="5" t="s">
        <v>40</v>
      </c>
      <c r="B1088" s="40" t="s">
        <v>41</v>
      </c>
      <c r="C1088" s="69">
        <f t="shared" si="248"/>
        <v>0</v>
      </c>
      <c r="D1088" s="69">
        <f t="shared" si="248"/>
        <v>0</v>
      </c>
      <c r="E1088" s="69">
        <f>C1088+D1088</f>
        <v>0</v>
      </c>
      <c r="F1088" s="69">
        <f t="shared" si="249"/>
        <v>0</v>
      </c>
      <c r="G1088" s="69">
        <f t="shared" si="249"/>
        <v>0</v>
      </c>
      <c r="H1088" s="108">
        <f t="shared" si="249"/>
        <v>0</v>
      </c>
      <c r="I1088" s="84">
        <f t="shared" si="237"/>
        <v>0</v>
      </c>
    </row>
    <row r="1089" spans="1:9" hidden="1" x14ac:dyDescent="0.2">
      <c r="A1089" s="5" t="s">
        <v>42</v>
      </c>
      <c r="B1089" s="41" t="s">
        <v>188</v>
      </c>
      <c r="C1089" s="69">
        <f t="shared" si="248"/>
        <v>0</v>
      </c>
      <c r="D1089" s="69">
        <f t="shared" si="248"/>
        <v>0</v>
      </c>
      <c r="E1089" s="69">
        <f>C1089+D1089</f>
        <v>0</v>
      </c>
      <c r="F1089" s="69">
        <f t="shared" si="249"/>
        <v>0</v>
      </c>
      <c r="G1089" s="69">
        <f t="shared" si="249"/>
        <v>0</v>
      </c>
      <c r="H1089" s="108">
        <f t="shared" si="249"/>
        <v>0</v>
      </c>
      <c r="I1089" s="84">
        <f t="shared" si="237"/>
        <v>0</v>
      </c>
    </row>
    <row r="1090" spans="1:9" s="1" customFormat="1" hidden="1" x14ac:dyDescent="0.2">
      <c r="A1090" s="16" t="s">
        <v>44</v>
      </c>
      <c r="B1090" s="42" t="s">
        <v>45</v>
      </c>
      <c r="C1090" s="9">
        <v>0</v>
      </c>
      <c r="D1090" s="9">
        <f>SUM(D1094,D1095,D1096)</f>
        <v>0</v>
      </c>
      <c r="E1090" s="9">
        <f>SUM(E1094,E1095,E1096)</f>
        <v>0</v>
      </c>
      <c r="F1090" s="9">
        <f>SUM(F1094,F1095,F1096)</f>
        <v>0</v>
      </c>
      <c r="G1090" s="9">
        <f>SUM(G1094,G1095,G1096)</f>
        <v>0</v>
      </c>
      <c r="H1090" s="10">
        <f>SUM(H1094,H1095,H1096)</f>
        <v>0</v>
      </c>
      <c r="I1090" s="2">
        <f t="shared" si="237"/>
        <v>0</v>
      </c>
    </row>
    <row r="1091" spans="1:9" s="1" customFormat="1" hidden="1" x14ac:dyDescent="0.2">
      <c r="A1091" s="56" t="s">
        <v>1</v>
      </c>
      <c r="B1091" s="42"/>
      <c r="C1091" s="9"/>
      <c r="D1091" s="9"/>
      <c r="E1091" s="9"/>
      <c r="F1091" s="9"/>
      <c r="G1091" s="9"/>
      <c r="H1091" s="10"/>
      <c r="I1091" s="2">
        <f t="shared" si="237"/>
        <v>0</v>
      </c>
    </row>
    <row r="1092" spans="1:9" s="1" customFormat="1" hidden="1" x14ac:dyDescent="0.2">
      <c r="A1092" s="17" t="s">
        <v>36</v>
      </c>
      <c r="B1092" s="39"/>
      <c r="C1092" s="9">
        <v>0</v>
      </c>
      <c r="D1092" s="9">
        <f>D1094+D1095+D1096-D1093</f>
        <v>0</v>
      </c>
      <c r="E1092" s="9">
        <f>E1094+E1095+E1096-E1093</f>
        <v>0</v>
      </c>
      <c r="F1092" s="9">
        <f>F1094+F1095+F1096-F1093</f>
        <v>0</v>
      </c>
      <c r="G1092" s="9">
        <f>G1094+G1095+G1096-G1093</f>
        <v>0</v>
      </c>
      <c r="H1092" s="10">
        <f>H1094+H1095+H1096-H1093</f>
        <v>0</v>
      </c>
      <c r="I1092" s="2">
        <f t="shared" si="237"/>
        <v>0</v>
      </c>
    </row>
    <row r="1093" spans="1:9" s="1" customFormat="1" hidden="1" x14ac:dyDescent="0.2">
      <c r="A1093" s="17" t="s">
        <v>37</v>
      </c>
      <c r="B1093" s="39"/>
      <c r="C1093" s="9">
        <v>0</v>
      </c>
      <c r="D1093" s="9">
        <f>SUM(D1144,D1192,D1241)</f>
        <v>0</v>
      </c>
      <c r="E1093" s="9">
        <f>SUM(E1144,E1192,E1241)</f>
        <v>0</v>
      </c>
      <c r="F1093" s="9">
        <f>SUM(F1144,F1192,F1241)</f>
        <v>0</v>
      </c>
      <c r="G1093" s="9">
        <f>SUM(G1144,G1192,G1241)</f>
        <v>0</v>
      </c>
      <c r="H1093" s="10">
        <f>SUM(H1144,H1192,H1241)</f>
        <v>0</v>
      </c>
      <c r="I1093" s="2">
        <f t="shared" si="237"/>
        <v>0</v>
      </c>
    </row>
    <row r="1094" spans="1:9" s="1" customFormat="1" hidden="1" x14ac:dyDescent="0.2">
      <c r="A1094" s="5" t="s">
        <v>38</v>
      </c>
      <c r="B1094" s="41" t="s">
        <v>46</v>
      </c>
      <c r="C1094" s="6">
        <v>0</v>
      </c>
      <c r="D1094" s="6">
        <f>SUM(D1145,D1193,D1242)</f>
        <v>0</v>
      </c>
      <c r="E1094" s="6">
        <f>C1094+D1094</f>
        <v>0</v>
      </c>
      <c r="F1094" s="6">
        <f t="shared" ref="F1094:H1096" si="250">SUM(F1145,F1193,F1242)</f>
        <v>0</v>
      </c>
      <c r="G1094" s="6">
        <f t="shared" si="250"/>
        <v>0</v>
      </c>
      <c r="H1094" s="7">
        <f t="shared" si="250"/>
        <v>0</v>
      </c>
      <c r="I1094" s="2">
        <f t="shared" si="237"/>
        <v>0</v>
      </c>
    </row>
    <row r="1095" spans="1:9" s="1" customFormat="1" hidden="1" x14ac:dyDescent="0.2">
      <c r="A1095" s="5" t="s">
        <v>40</v>
      </c>
      <c r="B1095" s="41" t="s">
        <v>47</v>
      </c>
      <c r="C1095" s="6">
        <v>0</v>
      </c>
      <c r="D1095" s="6">
        <f>SUM(D1146,D1194,D1243)</f>
        <v>0</v>
      </c>
      <c r="E1095" s="6">
        <f>C1095+D1095</f>
        <v>0</v>
      </c>
      <c r="F1095" s="6">
        <f t="shared" si="250"/>
        <v>0</v>
      </c>
      <c r="G1095" s="6">
        <f t="shared" si="250"/>
        <v>0</v>
      </c>
      <c r="H1095" s="7">
        <f t="shared" si="250"/>
        <v>0</v>
      </c>
      <c r="I1095" s="2">
        <f t="shared" si="237"/>
        <v>0</v>
      </c>
    </row>
    <row r="1096" spans="1:9" s="1" customFormat="1" hidden="1" x14ac:dyDescent="0.2">
      <c r="A1096" s="5" t="s">
        <v>42</v>
      </c>
      <c r="B1096" s="41" t="s">
        <v>48</v>
      </c>
      <c r="C1096" s="6">
        <v>0</v>
      </c>
      <c r="D1096" s="6">
        <f>SUM(D1147,D1195,D1244)</f>
        <v>0</v>
      </c>
      <c r="E1096" s="6">
        <f>C1096+D1096</f>
        <v>0</v>
      </c>
      <c r="F1096" s="6">
        <f t="shared" si="250"/>
        <v>0</v>
      </c>
      <c r="G1096" s="6">
        <f t="shared" si="250"/>
        <v>0</v>
      </c>
      <c r="H1096" s="7">
        <f t="shared" si="250"/>
        <v>0</v>
      </c>
      <c r="I1096" s="2">
        <f t="shared" si="237"/>
        <v>0</v>
      </c>
    </row>
    <row r="1097" spans="1:9" s="1" customFormat="1" hidden="1" x14ac:dyDescent="0.2">
      <c r="A1097" s="16" t="s">
        <v>49</v>
      </c>
      <c r="B1097" s="43" t="s">
        <v>50</v>
      </c>
      <c r="C1097" s="9">
        <v>0</v>
      </c>
      <c r="D1097" s="9">
        <f>SUM(D1101,D1102,D1103)</f>
        <v>0</v>
      </c>
      <c r="E1097" s="9">
        <f>SUM(E1101,E1102,E1103)</f>
        <v>0</v>
      </c>
      <c r="F1097" s="9">
        <f>SUM(F1101,F1102,F1103)</f>
        <v>0</v>
      </c>
      <c r="G1097" s="9">
        <f>SUM(G1101,G1102,G1103)</f>
        <v>0</v>
      </c>
      <c r="H1097" s="10">
        <f>SUM(H1101,H1102,H1103)</f>
        <v>0</v>
      </c>
      <c r="I1097" s="2">
        <f t="shared" si="237"/>
        <v>0</v>
      </c>
    </row>
    <row r="1098" spans="1:9" s="1" customFormat="1" hidden="1" x14ac:dyDescent="0.2">
      <c r="A1098" s="56" t="s">
        <v>1</v>
      </c>
      <c r="B1098" s="43"/>
      <c r="C1098" s="9"/>
      <c r="D1098" s="9"/>
      <c r="E1098" s="9"/>
      <c r="F1098" s="9"/>
      <c r="G1098" s="9"/>
      <c r="H1098" s="10"/>
      <c r="I1098" s="2">
        <f t="shared" si="237"/>
        <v>0</v>
      </c>
    </row>
    <row r="1099" spans="1:9" s="1" customFormat="1" hidden="1" x14ac:dyDescent="0.2">
      <c r="A1099" s="17" t="s">
        <v>36</v>
      </c>
      <c r="B1099" s="39"/>
      <c r="C1099" s="9">
        <v>0</v>
      </c>
      <c r="D1099" s="9">
        <f>D1101+D1102+D1103-D1100</f>
        <v>0</v>
      </c>
      <c r="E1099" s="9">
        <f>E1101+E1102+E1103-E1100</f>
        <v>0</v>
      </c>
      <c r="F1099" s="9">
        <f>F1101+F1102+F1103-F1100</f>
        <v>0</v>
      </c>
      <c r="G1099" s="9">
        <f>G1101+G1102+G1103-G1100</f>
        <v>0</v>
      </c>
      <c r="H1099" s="10">
        <f>H1101+H1102+H1103-H1100</f>
        <v>0</v>
      </c>
      <c r="I1099" s="2">
        <f t="shared" si="237"/>
        <v>0</v>
      </c>
    </row>
    <row r="1100" spans="1:9" s="1" customFormat="1" hidden="1" x14ac:dyDescent="0.2">
      <c r="A1100" s="17" t="s">
        <v>37</v>
      </c>
      <c r="B1100" s="39"/>
      <c r="C1100" s="9">
        <v>0</v>
      </c>
      <c r="D1100" s="9">
        <f>SUM(D1151,D1199,D1248)</f>
        <v>0</v>
      </c>
      <c r="E1100" s="9">
        <f>SUM(E1151,E1199,E1248)</f>
        <v>0</v>
      </c>
      <c r="F1100" s="9">
        <f>SUM(F1151,F1199,F1248)</f>
        <v>0</v>
      </c>
      <c r="G1100" s="9">
        <f>SUM(G1151,G1199,G1248)</f>
        <v>0</v>
      </c>
      <c r="H1100" s="10">
        <f>SUM(H1151,H1199,H1248)</f>
        <v>0</v>
      </c>
      <c r="I1100" s="2">
        <f t="shared" si="237"/>
        <v>0</v>
      </c>
    </row>
    <row r="1101" spans="1:9" s="1" customFormat="1" hidden="1" x14ac:dyDescent="0.2">
      <c r="A1101" s="5" t="s">
        <v>38</v>
      </c>
      <c r="B1101" s="41" t="s">
        <v>51</v>
      </c>
      <c r="C1101" s="6">
        <v>0</v>
      </c>
      <c r="D1101" s="6">
        <f>SUM(D1152,D1200,D1249)</f>
        <v>0</v>
      </c>
      <c r="E1101" s="6">
        <f>C1101+D1101</f>
        <v>0</v>
      </c>
      <c r="F1101" s="6">
        <f t="shared" ref="F1101:H1103" si="251">SUM(F1152,F1200,F1249)</f>
        <v>0</v>
      </c>
      <c r="G1101" s="6">
        <f t="shared" si="251"/>
        <v>0</v>
      </c>
      <c r="H1101" s="7">
        <f t="shared" si="251"/>
        <v>0</v>
      </c>
      <c r="I1101" s="2">
        <f t="shared" si="237"/>
        <v>0</v>
      </c>
    </row>
    <row r="1102" spans="1:9" s="1" customFormat="1" hidden="1" x14ac:dyDescent="0.2">
      <c r="A1102" s="5" t="s">
        <v>40</v>
      </c>
      <c r="B1102" s="41" t="s">
        <v>52</v>
      </c>
      <c r="C1102" s="6">
        <v>0</v>
      </c>
      <c r="D1102" s="6">
        <f>SUM(D1153,D1201,D1250)</f>
        <v>0</v>
      </c>
      <c r="E1102" s="6">
        <f>C1102+D1102</f>
        <v>0</v>
      </c>
      <c r="F1102" s="6">
        <f t="shared" si="251"/>
        <v>0</v>
      </c>
      <c r="G1102" s="6">
        <f t="shared" si="251"/>
        <v>0</v>
      </c>
      <c r="H1102" s="7">
        <f t="shared" si="251"/>
        <v>0</v>
      </c>
      <c r="I1102" s="2">
        <f t="shared" si="237"/>
        <v>0</v>
      </c>
    </row>
    <row r="1103" spans="1:9" s="1" customFormat="1" hidden="1" x14ac:dyDescent="0.2">
      <c r="A1103" s="5" t="s">
        <v>42</v>
      </c>
      <c r="B1103" s="41" t="s">
        <v>53</v>
      </c>
      <c r="C1103" s="6">
        <v>0</v>
      </c>
      <c r="D1103" s="6">
        <f>SUM(D1154,D1202,D1251)</f>
        <v>0</v>
      </c>
      <c r="E1103" s="6">
        <f>C1103+D1103</f>
        <v>0</v>
      </c>
      <c r="F1103" s="6">
        <f t="shared" si="251"/>
        <v>0</v>
      </c>
      <c r="G1103" s="6">
        <f t="shared" si="251"/>
        <v>0</v>
      </c>
      <c r="H1103" s="7">
        <f t="shared" si="251"/>
        <v>0</v>
      </c>
      <c r="I1103" s="2">
        <f t="shared" si="237"/>
        <v>0</v>
      </c>
    </row>
    <row r="1104" spans="1:9" s="1" customFormat="1" hidden="1" x14ac:dyDescent="0.2">
      <c r="A1104" s="57"/>
      <c r="B1104" s="66"/>
      <c r="C1104" s="6"/>
      <c r="D1104" s="6"/>
      <c r="E1104" s="6"/>
      <c r="F1104" s="6"/>
      <c r="G1104" s="6"/>
      <c r="H1104" s="7"/>
      <c r="I1104" s="2">
        <f t="shared" si="237"/>
        <v>0</v>
      </c>
    </row>
    <row r="1105" spans="1:12" s="1" customFormat="1" hidden="1" x14ac:dyDescent="0.2">
      <c r="A1105" s="11" t="s">
        <v>134</v>
      </c>
      <c r="B1105" s="43" t="s">
        <v>133</v>
      </c>
      <c r="C1105" s="9">
        <v>0</v>
      </c>
      <c r="D1105" s="9">
        <f>SUM(D1156,D1204,D1253)</f>
        <v>0</v>
      </c>
      <c r="E1105" s="9">
        <f>C1105+D1105</f>
        <v>0</v>
      </c>
      <c r="F1105" s="9">
        <f>SUM(F1156,F1204,F1253)</f>
        <v>0</v>
      </c>
      <c r="G1105" s="9">
        <f>SUM(G1156,G1204,G1253)</f>
        <v>0</v>
      </c>
      <c r="H1105" s="10">
        <f>SUM(H1156,H1204,H1253)</f>
        <v>0</v>
      </c>
      <c r="I1105" s="2">
        <f t="shared" si="237"/>
        <v>0</v>
      </c>
    </row>
    <row r="1106" spans="1:12" s="1" customFormat="1" hidden="1" x14ac:dyDescent="0.2">
      <c r="A1106" s="55"/>
      <c r="B1106" s="66"/>
      <c r="C1106" s="6"/>
      <c r="D1106" s="6"/>
      <c r="E1106" s="6"/>
      <c r="F1106" s="6"/>
      <c r="G1106" s="6"/>
      <c r="H1106" s="7"/>
      <c r="I1106" s="2">
        <f t="shared" si="237"/>
        <v>0</v>
      </c>
    </row>
    <row r="1107" spans="1:12" s="107" customFormat="1" ht="25.5" hidden="1" x14ac:dyDescent="0.2">
      <c r="A1107" s="117" t="s">
        <v>61</v>
      </c>
      <c r="B1107" s="118"/>
      <c r="C1107" s="119">
        <f t="shared" ref="C1107:H1107" si="252">C1108</f>
        <v>0</v>
      </c>
      <c r="D1107" s="119">
        <f t="shared" si="252"/>
        <v>0</v>
      </c>
      <c r="E1107" s="119">
        <f t="shared" si="252"/>
        <v>0</v>
      </c>
      <c r="F1107" s="119">
        <f t="shared" si="252"/>
        <v>0</v>
      </c>
      <c r="G1107" s="119">
        <f t="shared" si="252"/>
        <v>0</v>
      </c>
      <c r="H1107" s="120">
        <f t="shared" si="252"/>
        <v>0</v>
      </c>
      <c r="I1107" s="102">
        <f t="shared" si="237"/>
        <v>0</v>
      </c>
    </row>
    <row r="1108" spans="1:12" s="126" customFormat="1" hidden="1" x14ac:dyDescent="0.2">
      <c r="A1108" s="121" t="s">
        <v>59</v>
      </c>
      <c r="B1108" s="122"/>
      <c r="C1108" s="123">
        <f t="shared" ref="C1108:H1108" si="253">SUM(C1109,C1110,C1111,C1112)</f>
        <v>0</v>
      </c>
      <c r="D1108" s="123">
        <f t="shared" si="253"/>
        <v>0</v>
      </c>
      <c r="E1108" s="123">
        <f t="shared" si="253"/>
        <v>0</v>
      </c>
      <c r="F1108" s="123">
        <f t="shared" si="253"/>
        <v>0</v>
      </c>
      <c r="G1108" s="123">
        <f t="shared" si="253"/>
        <v>0</v>
      </c>
      <c r="H1108" s="124">
        <f t="shared" si="253"/>
        <v>0</v>
      </c>
      <c r="I1108" s="125">
        <f t="shared" si="237"/>
        <v>0</v>
      </c>
    </row>
    <row r="1109" spans="1:12" hidden="1" x14ac:dyDescent="0.2">
      <c r="A1109" s="5" t="s">
        <v>6</v>
      </c>
      <c r="B1109" s="28"/>
      <c r="C1109" s="69"/>
      <c r="D1109" s="69"/>
      <c r="E1109" s="69">
        <f>SUM(C1109,D1109)</f>
        <v>0</v>
      </c>
      <c r="F1109" s="69"/>
      <c r="G1109" s="69"/>
      <c r="H1109" s="108"/>
      <c r="I1109" s="84">
        <f t="shared" si="237"/>
        <v>0</v>
      </c>
      <c r="K1109" s="82">
        <v>0.50529999999999997</v>
      </c>
    </row>
    <row r="1110" spans="1:12" s="1" customFormat="1" hidden="1" x14ac:dyDescent="0.2">
      <c r="A1110" s="5" t="s">
        <v>7</v>
      </c>
      <c r="B1110" s="65"/>
      <c r="C1110" s="6">
        <v>0</v>
      </c>
      <c r="D1110" s="6"/>
      <c r="E1110" s="6">
        <f>SUM(C1110,D1110)</f>
        <v>0</v>
      </c>
      <c r="F1110" s="6"/>
      <c r="G1110" s="6"/>
      <c r="H1110" s="7"/>
      <c r="I1110" s="2">
        <f t="shared" si="237"/>
        <v>0</v>
      </c>
    </row>
    <row r="1111" spans="1:12" ht="38.25" hidden="1" x14ac:dyDescent="0.2">
      <c r="A1111" s="5" t="s">
        <v>8</v>
      </c>
      <c r="B1111" s="28">
        <v>420269</v>
      </c>
      <c r="C1111" s="69">
        <v>0</v>
      </c>
      <c r="D1111" s="69"/>
      <c r="E1111" s="69">
        <f>SUM(C1111,D1111)</f>
        <v>0</v>
      </c>
      <c r="F1111" s="69"/>
      <c r="G1111" s="69"/>
      <c r="H1111" s="108"/>
      <c r="I1111" s="84">
        <f t="shared" si="237"/>
        <v>0</v>
      </c>
      <c r="K1111" s="82">
        <v>6.5600000000000006E-2</v>
      </c>
      <c r="L1111" s="82">
        <f>K1111/(K1111+K1113)</f>
        <v>0.13260561956741462</v>
      </c>
    </row>
    <row r="1112" spans="1:12" ht="25.5" hidden="1" x14ac:dyDescent="0.2">
      <c r="A1112" s="8" t="s">
        <v>9</v>
      </c>
      <c r="B1112" s="29" t="s">
        <v>10</v>
      </c>
      <c r="C1112" s="9">
        <v>0</v>
      </c>
      <c r="D1112" s="9">
        <f>SUM(D1113,D1117,D1121)</f>
        <v>0</v>
      </c>
      <c r="E1112" s="9">
        <f>SUM(E1113,E1117,E1121)</f>
        <v>0</v>
      </c>
      <c r="F1112" s="9">
        <f>SUM(F1113,F1117,F1121)</f>
        <v>0</v>
      </c>
      <c r="G1112" s="9">
        <f>SUM(G1113,G1117,G1121)</f>
        <v>0</v>
      </c>
      <c r="H1112" s="10">
        <f>SUM(H1113,H1117,H1121)</f>
        <v>0</v>
      </c>
      <c r="I1112" s="84">
        <f t="shared" si="237"/>
        <v>0</v>
      </c>
    </row>
    <row r="1113" spans="1:12" hidden="1" x14ac:dyDescent="0.2">
      <c r="A1113" s="11" t="s">
        <v>11</v>
      </c>
      <c r="B1113" s="30" t="s">
        <v>12</v>
      </c>
      <c r="C1113" s="9">
        <v>0</v>
      </c>
      <c r="D1113" s="9">
        <f>SUM(D1114:D1116)</f>
        <v>0</v>
      </c>
      <c r="E1113" s="9">
        <f>SUM(E1114:E1116)</f>
        <v>0</v>
      </c>
      <c r="F1113" s="9">
        <f>SUM(F1114:F1116)</f>
        <v>0</v>
      </c>
      <c r="G1113" s="9">
        <f>SUM(G1114:G1116)</f>
        <v>0</v>
      </c>
      <c r="H1113" s="10">
        <f>SUM(H1114:H1116)</f>
        <v>0</v>
      </c>
      <c r="I1113" s="84">
        <f t="shared" si="237"/>
        <v>0</v>
      </c>
      <c r="K1113" s="82">
        <v>0.42909999999999998</v>
      </c>
      <c r="L1113" s="82">
        <f>K1113/(K1111+K1113)</f>
        <v>0.86739438043258543</v>
      </c>
    </row>
    <row r="1114" spans="1:12" hidden="1" x14ac:dyDescent="0.2">
      <c r="A1114" s="12" t="s">
        <v>13</v>
      </c>
      <c r="B1114" s="31" t="s">
        <v>14</v>
      </c>
      <c r="C1114" s="69">
        <v>0</v>
      </c>
      <c r="D1114" s="69"/>
      <c r="E1114" s="69">
        <f>SUM(C1114,D1114)</f>
        <v>0</v>
      </c>
      <c r="F1114" s="69"/>
      <c r="G1114" s="69"/>
      <c r="H1114" s="108"/>
      <c r="I1114" s="84">
        <f t="shared" si="237"/>
        <v>0</v>
      </c>
    </row>
    <row r="1115" spans="1:12" s="1" customFormat="1" hidden="1" x14ac:dyDescent="0.2">
      <c r="A1115" s="12" t="s">
        <v>15</v>
      </c>
      <c r="B1115" s="32" t="s">
        <v>16</v>
      </c>
      <c r="C1115" s="6">
        <v>0</v>
      </c>
      <c r="D1115" s="6"/>
      <c r="E1115" s="6">
        <f>SUM(C1115,D1115)</f>
        <v>0</v>
      </c>
      <c r="F1115" s="6"/>
      <c r="G1115" s="6"/>
      <c r="H1115" s="7"/>
      <c r="I1115" s="2">
        <f t="shared" si="237"/>
        <v>0</v>
      </c>
    </row>
    <row r="1116" spans="1:12" s="1" customFormat="1" hidden="1" x14ac:dyDescent="0.2">
      <c r="A1116" s="12" t="s">
        <v>17</v>
      </c>
      <c r="B1116" s="32" t="s">
        <v>18</v>
      </c>
      <c r="C1116" s="6">
        <v>0</v>
      </c>
      <c r="D1116" s="6"/>
      <c r="E1116" s="6">
        <f>SUM(C1116,D1116)</f>
        <v>0</v>
      </c>
      <c r="F1116" s="6"/>
      <c r="G1116" s="6"/>
      <c r="H1116" s="7"/>
      <c r="I1116" s="2">
        <f t="shared" si="237"/>
        <v>0</v>
      </c>
    </row>
    <row r="1117" spans="1:12" s="1" customFormat="1" hidden="1" x14ac:dyDescent="0.2">
      <c r="A1117" s="11" t="s">
        <v>19</v>
      </c>
      <c r="B1117" s="33" t="s">
        <v>20</v>
      </c>
      <c r="C1117" s="9">
        <v>0</v>
      </c>
      <c r="D1117" s="9">
        <f>SUM(D1118:D1120)</f>
        <v>0</v>
      </c>
      <c r="E1117" s="9">
        <f>SUM(E1118:E1120)</f>
        <v>0</v>
      </c>
      <c r="F1117" s="9">
        <f>SUM(F1118:F1120)</f>
        <v>0</v>
      </c>
      <c r="G1117" s="9">
        <f>SUM(G1118:G1120)</f>
        <v>0</v>
      </c>
      <c r="H1117" s="10">
        <f>SUM(H1118:H1120)</f>
        <v>0</v>
      </c>
      <c r="I1117" s="2">
        <f t="shared" si="237"/>
        <v>0</v>
      </c>
    </row>
    <row r="1118" spans="1:12" s="1" customFormat="1" hidden="1" x14ac:dyDescent="0.2">
      <c r="A1118" s="12" t="s">
        <v>13</v>
      </c>
      <c r="B1118" s="32" t="s">
        <v>21</v>
      </c>
      <c r="C1118" s="6">
        <v>0</v>
      </c>
      <c r="D1118" s="6"/>
      <c r="E1118" s="6">
        <f>SUM(C1118,D1118)</f>
        <v>0</v>
      </c>
      <c r="F1118" s="6"/>
      <c r="G1118" s="6"/>
      <c r="H1118" s="7"/>
      <c r="I1118" s="2">
        <f t="shared" si="237"/>
        <v>0</v>
      </c>
    </row>
    <row r="1119" spans="1:12" s="1" customFormat="1" hidden="1" x14ac:dyDescent="0.2">
      <c r="A1119" s="12" t="s">
        <v>15</v>
      </c>
      <c r="B1119" s="32" t="s">
        <v>22</v>
      </c>
      <c r="C1119" s="6">
        <v>0</v>
      </c>
      <c r="D1119" s="6"/>
      <c r="E1119" s="6">
        <f>SUM(C1119,D1119)</f>
        <v>0</v>
      </c>
      <c r="F1119" s="6"/>
      <c r="G1119" s="6"/>
      <c r="H1119" s="7"/>
      <c r="I1119" s="2">
        <f t="shared" si="237"/>
        <v>0</v>
      </c>
    </row>
    <row r="1120" spans="1:12" s="1" customFormat="1" hidden="1" x14ac:dyDescent="0.2">
      <c r="A1120" s="12" t="s">
        <v>17</v>
      </c>
      <c r="B1120" s="32" t="s">
        <v>23</v>
      </c>
      <c r="C1120" s="6">
        <v>0</v>
      </c>
      <c r="D1120" s="6"/>
      <c r="E1120" s="6">
        <f>SUM(C1120,D1120)</f>
        <v>0</v>
      </c>
      <c r="F1120" s="6"/>
      <c r="G1120" s="6"/>
      <c r="H1120" s="7"/>
      <c r="I1120" s="2">
        <f t="shared" si="237"/>
        <v>0</v>
      </c>
    </row>
    <row r="1121" spans="1:9" s="1" customFormat="1" hidden="1" x14ac:dyDescent="0.2">
      <c r="A1121" s="11" t="s">
        <v>24</v>
      </c>
      <c r="B1121" s="33" t="s">
        <v>25</v>
      </c>
      <c r="C1121" s="9">
        <v>0</v>
      </c>
      <c r="D1121" s="9">
        <f>SUM(D1122:D1124)</f>
        <v>0</v>
      </c>
      <c r="E1121" s="9">
        <f>SUM(E1122:E1124)</f>
        <v>0</v>
      </c>
      <c r="F1121" s="9">
        <f>SUM(F1122:F1124)</f>
        <v>0</v>
      </c>
      <c r="G1121" s="9">
        <f>SUM(G1122:G1124)</f>
        <v>0</v>
      </c>
      <c r="H1121" s="10">
        <f>SUM(H1122:H1124)</f>
        <v>0</v>
      </c>
      <c r="I1121" s="2">
        <f t="shared" si="237"/>
        <v>0</v>
      </c>
    </row>
    <row r="1122" spans="1:9" s="1" customFormat="1" hidden="1" x14ac:dyDescent="0.2">
      <c r="A1122" s="12" t="s">
        <v>13</v>
      </c>
      <c r="B1122" s="32" t="s">
        <v>26</v>
      </c>
      <c r="C1122" s="6">
        <v>0</v>
      </c>
      <c r="D1122" s="6"/>
      <c r="E1122" s="6">
        <f>SUM(C1122,D1122)</f>
        <v>0</v>
      </c>
      <c r="F1122" s="6"/>
      <c r="G1122" s="6"/>
      <c r="H1122" s="7"/>
      <c r="I1122" s="2">
        <f t="shared" si="237"/>
        <v>0</v>
      </c>
    </row>
    <row r="1123" spans="1:9" s="1" customFormat="1" hidden="1" x14ac:dyDescent="0.2">
      <c r="A1123" s="12" t="s">
        <v>15</v>
      </c>
      <c r="B1123" s="32" t="s">
        <v>27</v>
      </c>
      <c r="C1123" s="6">
        <v>0</v>
      </c>
      <c r="D1123" s="6"/>
      <c r="E1123" s="6">
        <f>SUM(C1123,D1123)</f>
        <v>0</v>
      </c>
      <c r="F1123" s="6"/>
      <c r="G1123" s="6"/>
      <c r="H1123" s="7"/>
      <c r="I1123" s="2">
        <f t="shared" si="237"/>
        <v>0</v>
      </c>
    </row>
    <row r="1124" spans="1:9" s="1" customFormat="1" hidden="1" x14ac:dyDescent="0.2">
      <c r="A1124" s="12" t="s">
        <v>17</v>
      </c>
      <c r="B1124" s="32" t="s">
        <v>28</v>
      </c>
      <c r="C1124" s="6">
        <v>0</v>
      </c>
      <c r="D1124" s="6"/>
      <c r="E1124" s="6">
        <f>SUM(C1124,D1124)</f>
        <v>0</v>
      </c>
      <c r="F1124" s="6"/>
      <c r="G1124" s="6"/>
      <c r="H1124" s="7"/>
      <c r="I1124" s="2">
        <f t="shared" si="237"/>
        <v>0</v>
      </c>
    </row>
    <row r="1125" spans="1:9" s="126" customFormat="1" hidden="1" x14ac:dyDescent="0.2">
      <c r="A1125" s="121" t="s">
        <v>0</v>
      </c>
      <c r="B1125" s="122"/>
      <c r="C1125" s="123">
        <f>SUM(C1126,C1133,C1156,C1130)</f>
        <v>0</v>
      </c>
      <c r="D1125" s="123">
        <f>SUM(D1126,D1133,D1156,D1130)</f>
        <v>0</v>
      </c>
      <c r="E1125" s="123">
        <f>SUM(E1126,E1133,E1156,E1130)</f>
        <v>0</v>
      </c>
      <c r="F1125" s="123">
        <f>SUM(F1126,F1133,F1156,F1130)</f>
        <v>0</v>
      </c>
      <c r="G1125" s="123">
        <f>SUM(G1126,G1133,G1156)</f>
        <v>0</v>
      </c>
      <c r="H1125" s="124">
        <f>SUM(H1126,H1133,H1156)</f>
        <v>0</v>
      </c>
      <c r="I1125" s="125">
        <f t="shared" si="237"/>
        <v>0</v>
      </c>
    </row>
    <row r="1126" spans="1:9" hidden="1" x14ac:dyDescent="0.2">
      <c r="A1126" s="16" t="s">
        <v>30</v>
      </c>
      <c r="B1126" s="35">
        <v>20</v>
      </c>
      <c r="C1126" s="9">
        <f t="shared" ref="C1126:H1126" si="254">SUM(C1127:C1128)</f>
        <v>0</v>
      </c>
      <c r="D1126" s="9">
        <f t="shared" si="254"/>
        <v>0</v>
      </c>
      <c r="E1126" s="9">
        <f t="shared" si="254"/>
        <v>0</v>
      </c>
      <c r="F1126" s="9">
        <f t="shared" si="254"/>
        <v>0</v>
      </c>
      <c r="G1126" s="9">
        <f t="shared" si="254"/>
        <v>0</v>
      </c>
      <c r="H1126" s="10">
        <f t="shared" si="254"/>
        <v>0</v>
      </c>
      <c r="I1126" s="84">
        <f t="shared" si="237"/>
        <v>0</v>
      </c>
    </row>
    <row r="1127" spans="1:9" hidden="1" x14ac:dyDescent="0.2">
      <c r="A1127" s="12" t="s">
        <v>112</v>
      </c>
      <c r="B1127" s="36" t="s">
        <v>109</v>
      </c>
      <c r="C1127" s="69"/>
      <c r="D1127" s="69"/>
      <c r="E1127" s="69">
        <f>C1127+D1127</f>
        <v>0</v>
      </c>
      <c r="F1127" s="69"/>
      <c r="G1127" s="69"/>
      <c r="H1127" s="108"/>
      <c r="I1127" s="84">
        <f t="shared" si="237"/>
        <v>0</v>
      </c>
    </row>
    <row r="1128" spans="1:9" hidden="1" x14ac:dyDescent="0.2">
      <c r="A1128" s="12" t="s">
        <v>31</v>
      </c>
      <c r="B1128" s="36" t="s">
        <v>32</v>
      </c>
      <c r="C1128" s="69"/>
      <c r="D1128" s="69"/>
      <c r="E1128" s="69">
        <f>C1128+D1128</f>
        <v>0</v>
      </c>
      <c r="F1128" s="69"/>
      <c r="G1128" s="69"/>
      <c r="H1128" s="108"/>
      <c r="I1128" s="84">
        <f t="shared" si="237"/>
        <v>0</v>
      </c>
    </row>
    <row r="1129" spans="1:9" s="1" customFormat="1" hidden="1" x14ac:dyDescent="0.2">
      <c r="A1129" s="12"/>
      <c r="B1129" s="31"/>
      <c r="C1129" s="6"/>
      <c r="D1129" s="6"/>
      <c r="E1129" s="6"/>
      <c r="F1129" s="6"/>
      <c r="G1129" s="6"/>
      <c r="H1129" s="7"/>
      <c r="I1129" s="2">
        <f t="shared" si="237"/>
        <v>0</v>
      </c>
    </row>
    <row r="1130" spans="1:9" hidden="1" x14ac:dyDescent="0.2">
      <c r="A1130" s="16" t="s">
        <v>122</v>
      </c>
      <c r="B1130" s="35">
        <v>55</v>
      </c>
      <c r="C1130" s="9">
        <f t="shared" ref="C1130:H1130" si="255">SUM(C1131:C1131)</f>
        <v>0</v>
      </c>
      <c r="D1130" s="9">
        <f t="shared" si="255"/>
        <v>0</v>
      </c>
      <c r="E1130" s="9">
        <f t="shared" si="255"/>
        <v>0</v>
      </c>
      <c r="F1130" s="9">
        <f t="shared" si="255"/>
        <v>0</v>
      </c>
      <c r="G1130" s="9">
        <f t="shared" si="255"/>
        <v>0</v>
      </c>
      <c r="H1130" s="10">
        <f t="shared" si="255"/>
        <v>0</v>
      </c>
      <c r="I1130" s="84">
        <f t="shared" si="237"/>
        <v>0</v>
      </c>
    </row>
    <row r="1131" spans="1:9" hidden="1" x14ac:dyDescent="0.2">
      <c r="A1131" s="12" t="s">
        <v>123</v>
      </c>
      <c r="B1131" s="36" t="s">
        <v>127</v>
      </c>
      <c r="C1131" s="69"/>
      <c r="D1131" s="69"/>
      <c r="E1131" s="69">
        <f>C1131+D1131</f>
        <v>0</v>
      </c>
      <c r="F1131" s="69"/>
      <c r="G1131" s="69"/>
      <c r="H1131" s="108"/>
      <c r="I1131" s="84">
        <f t="shared" si="237"/>
        <v>0</v>
      </c>
    </row>
    <row r="1132" spans="1:9" s="1" customFormat="1" hidden="1" x14ac:dyDescent="0.2">
      <c r="A1132" s="12"/>
      <c r="B1132" s="31"/>
      <c r="C1132" s="6"/>
      <c r="D1132" s="6"/>
      <c r="E1132" s="6"/>
      <c r="F1132" s="6"/>
      <c r="G1132" s="6"/>
      <c r="H1132" s="7"/>
      <c r="I1132" s="2">
        <f t="shared" ref="I1132:I1195" si="256">SUM(E1132:H1132)</f>
        <v>0</v>
      </c>
    </row>
    <row r="1133" spans="1:9" ht="25.5" hidden="1" x14ac:dyDescent="0.2">
      <c r="A1133" s="16" t="s">
        <v>33</v>
      </c>
      <c r="B1133" s="37">
        <v>58</v>
      </c>
      <c r="C1133" s="9">
        <v>0</v>
      </c>
      <c r="D1133" s="9">
        <f>SUM(D1134,D1141,D1148)</f>
        <v>0</v>
      </c>
      <c r="E1133" s="9">
        <f>SUM(E1134,E1141,E1148)</f>
        <v>0</v>
      </c>
      <c r="F1133" s="9">
        <f>SUM(F1134,F1141,F1148)</f>
        <v>0</v>
      </c>
      <c r="G1133" s="9">
        <f>SUM(G1134,G1141,G1148)</f>
        <v>0</v>
      </c>
      <c r="H1133" s="10">
        <f>SUM(H1134,H1141,H1148)</f>
        <v>0</v>
      </c>
      <c r="I1133" s="84">
        <f t="shared" si="256"/>
        <v>0</v>
      </c>
    </row>
    <row r="1134" spans="1:9" hidden="1" x14ac:dyDescent="0.2">
      <c r="A1134" s="16" t="s">
        <v>34</v>
      </c>
      <c r="B1134" s="38" t="s">
        <v>35</v>
      </c>
      <c r="C1134" s="9">
        <v>0</v>
      </c>
      <c r="D1134" s="9">
        <f>SUM(D1138,D1139,D1140)</f>
        <v>0</v>
      </c>
      <c r="E1134" s="9">
        <f>SUM(E1138,E1139,E1140)</f>
        <v>0</v>
      </c>
      <c r="F1134" s="9">
        <f>SUM(F1138,F1139,F1140)</f>
        <v>0</v>
      </c>
      <c r="G1134" s="9">
        <f>SUM(G1138,G1139,G1140)</f>
        <v>0</v>
      </c>
      <c r="H1134" s="10">
        <f>SUM(H1138,H1139,H1140)</f>
        <v>0</v>
      </c>
      <c r="I1134" s="84">
        <f t="shared" si="256"/>
        <v>0</v>
      </c>
    </row>
    <row r="1135" spans="1:9" s="1" customFormat="1" hidden="1" x14ac:dyDescent="0.2">
      <c r="A1135" s="17" t="s">
        <v>1</v>
      </c>
      <c r="B1135" s="39"/>
      <c r="C1135" s="9"/>
      <c r="D1135" s="9"/>
      <c r="E1135" s="9"/>
      <c r="F1135" s="9"/>
      <c r="G1135" s="9"/>
      <c r="H1135" s="10"/>
      <c r="I1135" s="2">
        <f t="shared" si="256"/>
        <v>0</v>
      </c>
    </row>
    <row r="1136" spans="1:9" s="1" customFormat="1" hidden="1" x14ac:dyDescent="0.2">
      <c r="A1136" s="17" t="s">
        <v>36</v>
      </c>
      <c r="B1136" s="39"/>
      <c r="C1136" s="9">
        <v>0</v>
      </c>
      <c r="D1136" s="9">
        <f>D1138+D1139+D1140-D1137</f>
        <v>0</v>
      </c>
      <c r="E1136" s="9">
        <f>E1138+E1139+E1140-E1137</f>
        <v>0</v>
      </c>
      <c r="F1136" s="9">
        <f>F1138+F1139+F1140-F1137</f>
        <v>0</v>
      </c>
      <c r="G1136" s="9">
        <f>G1138+G1139+G1140-G1137</f>
        <v>0</v>
      </c>
      <c r="H1136" s="10">
        <f>H1138+H1139+H1140-H1137</f>
        <v>0</v>
      </c>
      <c r="I1136" s="2">
        <f t="shared" si="256"/>
        <v>0</v>
      </c>
    </row>
    <row r="1137" spans="1:11" hidden="1" x14ac:dyDescent="0.2">
      <c r="A1137" s="17" t="s">
        <v>37</v>
      </c>
      <c r="B1137" s="39"/>
      <c r="C1137" s="9">
        <v>0</v>
      </c>
      <c r="D1137" s="9">
        <f>SUM(D1138:D1140)</f>
        <v>0</v>
      </c>
      <c r="E1137" s="9">
        <f>C1137+D1137</f>
        <v>0</v>
      </c>
      <c r="F1137" s="9"/>
      <c r="G1137" s="9"/>
      <c r="H1137" s="10"/>
      <c r="I1137" s="84">
        <f t="shared" si="256"/>
        <v>0</v>
      </c>
    </row>
    <row r="1138" spans="1:11" hidden="1" x14ac:dyDescent="0.2">
      <c r="A1138" s="5" t="s">
        <v>38</v>
      </c>
      <c r="B1138" s="40" t="s">
        <v>39</v>
      </c>
      <c r="C1138" s="69"/>
      <c r="D1138" s="69"/>
      <c r="E1138" s="69">
        <f>C1138+D1138</f>
        <v>0</v>
      </c>
      <c r="F1138" s="69"/>
      <c r="G1138" s="69"/>
      <c r="H1138" s="108"/>
      <c r="I1138" s="84">
        <f t="shared" si="256"/>
        <v>0</v>
      </c>
      <c r="J1138" s="82">
        <v>0.50529999999999997</v>
      </c>
      <c r="K1138" s="82">
        <v>6.5600000000000006E-2</v>
      </c>
    </row>
    <row r="1139" spans="1:11" hidden="1" x14ac:dyDescent="0.2">
      <c r="A1139" s="5" t="s">
        <v>40</v>
      </c>
      <c r="B1139" s="40" t="s">
        <v>41</v>
      </c>
      <c r="C1139" s="69"/>
      <c r="D1139" s="69"/>
      <c r="E1139" s="69">
        <f>C1139+D1139</f>
        <v>0</v>
      </c>
      <c r="F1139" s="69"/>
      <c r="G1139" s="69"/>
      <c r="H1139" s="108"/>
      <c r="I1139" s="84">
        <f t="shared" si="256"/>
        <v>0</v>
      </c>
      <c r="J1139" s="82">
        <v>0.42909999999999998</v>
      </c>
    </row>
    <row r="1140" spans="1:11" s="1" customFormat="1" hidden="1" x14ac:dyDescent="0.2">
      <c r="A1140" s="5" t="s">
        <v>42</v>
      </c>
      <c r="B1140" s="41" t="s">
        <v>43</v>
      </c>
      <c r="C1140" s="6">
        <v>0</v>
      </c>
      <c r="D1140" s="6"/>
      <c r="E1140" s="6">
        <f>C1140+D1140</f>
        <v>0</v>
      </c>
      <c r="F1140" s="6"/>
      <c r="G1140" s="6"/>
      <c r="H1140" s="7"/>
      <c r="I1140" s="2">
        <f t="shared" si="256"/>
        <v>0</v>
      </c>
    </row>
    <row r="1141" spans="1:11" s="1" customFormat="1" hidden="1" x14ac:dyDescent="0.2">
      <c r="A1141" s="16" t="s">
        <v>44</v>
      </c>
      <c r="B1141" s="42" t="s">
        <v>45</v>
      </c>
      <c r="C1141" s="9">
        <v>0</v>
      </c>
      <c r="D1141" s="9">
        <f>SUM(D1145,D1146,D1147)</f>
        <v>0</v>
      </c>
      <c r="E1141" s="9">
        <f>SUM(E1145,E1146,E1147)</f>
        <v>0</v>
      </c>
      <c r="F1141" s="9">
        <f>SUM(F1145,F1146,F1147)</f>
        <v>0</v>
      </c>
      <c r="G1141" s="9">
        <f>SUM(G1145,G1146,G1147)</f>
        <v>0</v>
      </c>
      <c r="H1141" s="10">
        <f>SUM(H1145,H1146,H1147)</f>
        <v>0</v>
      </c>
      <c r="I1141" s="2">
        <f t="shared" si="256"/>
        <v>0</v>
      </c>
    </row>
    <row r="1142" spans="1:11" s="1" customFormat="1" hidden="1" x14ac:dyDescent="0.2">
      <c r="A1142" s="56" t="s">
        <v>1</v>
      </c>
      <c r="B1142" s="42"/>
      <c r="C1142" s="9"/>
      <c r="D1142" s="9"/>
      <c r="E1142" s="9"/>
      <c r="F1142" s="9"/>
      <c r="G1142" s="9"/>
      <c r="H1142" s="10"/>
      <c r="I1142" s="2">
        <f t="shared" si="256"/>
        <v>0</v>
      </c>
    </row>
    <row r="1143" spans="1:11" s="1" customFormat="1" hidden="1" x14ac:dyDescent="0.2">
      <c r="A1143" s="17" t="s">
        <v>36</v>
      </c>
      <c r="B1143" s="39"/>
      <c r="C1143" s="9">
        <v>0</v>
      </c>
      <c r="D1143" s="9">
        <f>D1145+D1146+D1147-D1144</f>
        <v>0</v>
      </c>
      <c r="E1143" s="9">
        <f>E1145+E1146+E1147-E1144</f>
        <v>0</v>
      </c>
      <c r="F1143" s="9">
        <f>F1145+F1146+F1147-F1144</f>
        <v>0</v>
      </c>
      <c r="G1143" s="9">
        <f>G1145+G1146+G1147-G1144</f>
        <v>0</v>
      </c>
      <c r="H1143" s="10">
        <f>H1145+H1146+H1147-H1144</f>
        <v>0</v>
      </c>
      <c r="I1143" s="2">
        <f t="shared" si="256"/>
        <v>0</v>
      </c>
    </row>
    <row r="1144" spans="1:11" s="1" customFormat="1" hidden="1" x14ac:dyDescent="0.2">
      <c r="A1144" s="17" t="s">
        <v>37</v>
      </c>
      <c r="B1144" s="39"/>
      <c r="C1144" s="9"/>
      <c r="D1144" s="9"/>
      <c r="E1144" s="9"/>
      <c r="F1144" s="9"/>
      <c r="G1144" s="9"/>
      <c r="H1144" s="10"/>
      <c r="I1144" s="2">
        <f t="shared" si="256"/>
        <v>0</v>
      </c>
    </row>
    <row r="1145" spans="1:11" s="1" customFormat="1" hidden="1" x14ac:dyDescent="0.2">
      <c r="A1145" s="5" t="s">
        <v>38</v>
      </c>
      <c r="B1145" s="41" t="s">
        <v>46</v>
      </c>
      <c r="C1145" s="6">
        <v>0</v>
      </c>
      <c r="D1145" s="6"/>
      <c r="E1145" s="6">
        <f>C1145+D1145</f>
        <v>0</v>
      </c>
      <c r="F1145" s="6"/>
      <c r="G1145" s="6"/>
      <c r="H1145" s="7"/>
      <c r="I1145" s="2">
        <f t="shared" si="256"/>
        <v>0</v>
      </c>
    </row>
    <row r="1146" spans="1:11" s="1" customFormat="1" hidden="1" x14ac:dyDescent="0.2">
      <c r="A1146" s="5" t="s">
        <v>40</v>
      </c>
      <c r="B1146" s="41" t="s">
        <v>47</v>
      </c>
      <c r="C1146" s="6">
        <v>0</v>
      </c>
      <c r="D1146" s="6"/>
      <c r="E1146" s="6">
        <f>C1146+D1146</f>
        <v>0</v>
      </c>
      <c r="F1146" s="6"/>
      <c r="G1146" s="6"/>
      <c r="H1146" s="7"/>
      <c r="I1146" s="2">
        <f t="shared" si="256"/>
        <v>0</v>
      </c>
    </row>
    <row r="1147" spans="1:11" s="1" customFormat="1" hidden="1" x14ac:dyDescent="0.2">
      <c r="A1147" s="5" t="s">
        <v>42</v>
      </c>
      <c r="B1147" s="41" t="s">
        <v>48</v>
      </c>
      <c r="C1147" s="6">
        <v>0</v>
      </c>
      <c r="D1147" s="6"/>
      <c r="E1147" s="6">
        <f>C1147+D1147</f>
        <v>0</v>
      </c>
      <c r="F1147" s="6"/>
      <c r="G1147" s="6"/>
      <c r="H1147" s="7"/>
      <c r="I1147" s="2">
        <f t="shared" si="256"/>
        <v>0</v>
      </c>
    </row>
    <row r="1148" spans="1:11" s="1" customFormat="1" hidden="1" x14ac:dyDescent="0.2">
      <c r="A1148" s="16" t="s">
        <v>49</v>
      </c>
      <c r="B1148" s="43" t="s">
        <v>50</v>
      </c>
      <c r="C1148" s="9">
        <v>0</v>
      </c>
      <c r="D1148" s="9">
        <f>SUM(D1152,D1153,D1154)</f>
        <v>0</v>
      </c>
      <c r="E1148" s="9">
        <f>SUM(E1152,E1153,E1154)</f>
        <v>0</v>
      </c>
      <c r="F1148" s="9">
        <f>SUM(F1152,F1153,F1154)</f>
        <v>0</v>
      </c>
      <c r="G1148" s="9">
        <f>SUM(G1152,G1153,G1154)</f>
        <v>0</v>
      </c>
      <c r="H1148" s="10">
        <f>SUM(H1152,H1153,H1154)</f>
        <v>0</v>
      </c>
      <c r="I1148" s="2">
        <f t="shared" si="256"/>
        <v>0</v>
      </c>
    </row>
    <row r="1149" spans="1:11" s="1" customFormat="1" hidden="1" x14ac:dyDescent="0.2">
      <c r="A1149" s="56" t="s">
        <v>1</v>
      </c>
      <c r="B1149" s="43"/>
      <c r="C1149" s="9"/>
      <c r="D1149" s="9"/>
      <c r="E1149" s="9"/>
      <c r="F1149" s="9"/>
      <c r="G1149" s="9"/>
      <c r="H1149" s="10"/>
      <c r="I1149" s="2">
        <f t="shared" si="256"/>
        <v>0</v>
      </c>
    </row>
    <row r="1150" spans="1:11" s="1" customFormat="1" hidden="1" x14ac:dyDescent="0.2">
      <c r="A1150" s="17" t="s">
        <v>36</v>
      </c>
      <c r="B1150" s="39"/>
      <c r="C1150" s="9">
        <v>0</v>
      </c>
      <c r="D1150" s="9">
        <f>D1152+D1153+D1154-D1151</f>
        <v>0</v>
      </c>
      <c r="E1150" s="9">
        <f>E1152+E1153+E1154-E1151</f>
        <v>0</v>
      </c>
      <c r="F1150" s="9">
        <f>F1152+F1153+F1154-F1151</f>
        <v>0</v>
      </c>
      <c r="G1150" s="9">
        <f>G1152+G1153+G1154-G1151</f>
        <v>0</v>
      </c>
      <c r="H1150" s="10">
        <f>H1152+H1153+H1154-H1151</f>
        <v>0</v>
      </c>
      <c r="I1150" s="2">
        <f t="shared" si="256"/>
        <v>0</v>
      </c>
    </row>
    <row r="1151" spans="1:11" s="1" customFormat="1" hidden="1" x14ac:dyDescent="0.2">
      <c r="A1151" s="17" t="s">
        <v>37</v>
      </c>
      <c r="B1151" s="39"/>
      <c r="C1151" s="9"/>
      <c r="D1151" s="9"/>
      <c r="E1151" s="9"/>
      <c r="F1151" s="9"/>
      <c r="G1151" s="9"/>
      <c r="H1151" s="10"/>
      <c r="I1151" s="2">
        <f t="shared" si="256"/>
        <v>0</v>
      </c>
    </row>
    <row r="1152" spans="1:11" s="1" customFormat="1" hidden="1" x14ac:dyDescent="0.2">
      <c r="A1152" s="5" t="s">
        <v>38</v>
      </c>
      <c r="B1152" s="41" t="s">
        <v>51</v>
      </c>
      <c r="C1152" s="6">
        <v>0</v>
      </c>
      <c r="D1152" s="6"/>
      <c r="E1152" s="6">
        <f>C1152+D1152</f>
        <v>0</v>
      </c>
      <c r="F1152" s="6"/>
      <c r="G1152" s="6"/>
      <c r="H1152" s="7"/>
      <c r="I1152" s="2">
        <f t="shared" si="256"/>
        <v>0</v>
      </c>
    </row>
    <row r="1153" spans="1:9" s="1" customFormat="1" hidden="1" x14ac:dyDescent="0.2">
      <c r="A1153" s="5" t="s">
        <v>40</v>
      </c>
      <c r="B1153" s="41" t="s">
        <v>52</v>
      </c>
      <c r="C1153" s="6">
        <v>0</v>
      </c>
      <c r="D1153" s="6"/>
      <c r="E1153" s="6">
        <f>C1153+D1153</f>
        <v>0</v>
      </c>
      <c r="F1153" s="6"/>
      <c r="G1153" s="6"/>
      <c r="H1153" s="7"/>
      <c r="I1153" s="2">
        <f t="shared" si="256"/>
        <v>0</v>
      </c>
    </row>
    <row r="1154" spans="1:9" s="1" customFormat="1" hidden="1" x14ac:dyDescent="0.2">
      <c r="A1154" s="5" t="s">
        <v>42</v>
      </c>
      <c r="B1154" s="41" t="s">
        <v>53</v>
      </c>
      <c r="C1154" s="6">
        <v>0</v>
      </c>
      <c r="D1154" s="6"/>
      <c r="E1154" s="6">
        <f>C1154+D1154</f>
        <v>0</v>
      </c>
      <c r="F1154" s="6"/>
      <c r="G1154" s="6"/>
      <c r="H1154" s="7"/>
      <c r="I1154" s="2">
        <f t="shared" si="256"/>
        <v>0</v>
      </c>
    </row>
    <row r="1155" spans="1:9" s="1" customFormat="1" hidden="1" x14ac:dyDescent="0.2">
      <c r="A1155" s="57"/>
      <c r="B1155" s="66"/>
      <c r="C1155" s="6"/>
      <c r="D1155" s="6"/>
      <c r="E1155" s="6"/>
      <c r="F1155" s="6"/>
      <c r="G1155" s="6"/>
      <c r="H1155" s="7"/>
      <c r="I1155" s="2">
        <f t="shared" si="256"/>
        <v>0</v>
      </c>
    </row>
    <row r="1156" spans="1:9" s="1" customFormat="1" hidden="1" x14ac:dyDescent="0.2">
      <c r="A1156" s="11" t="s">
        <v>134</v>
      </c>
      <c r="B1156" s="43" t="s">
        <v>133</v>
      </c>
      <c r="C1156" s="9">
        <v>0</v>
      </c>
      <c r="D1156" s="9"/>
      <c r="E1156" s="9">
        <f>C1156+D1156</f>
        <v>0</v>
      </c>
      <c r="F1156" s="9"/>
      <c r="G1156" s="9"/>
      <c r="H1156" s="10"/>
      <c r="I1156" s="2">
        <f t="shared" si="256"/>
        <v>0</v>
      </c>
    </row>
    <row r="1157" spans="1:9" s="1" customFormat="1" hidden="1" x14ac:dyDescent="0.2">
      <c r="A1157" s="57"/>
      <c r="B1157" s="66"/>
      <c r="C1157" s="6"/>
      <c r="D1157" s="6"/>
      <c r="E1157" s="6"/>
      <c r="F1157" s="6"/>
      <c r="G1157" s="6"/>
      <c r="H1157" s="7"/>
      <c r="I1157" s="2">
        <f t="shared" si="256"/>
        <v>0</v>
      </c>
    </row>
    <row r="1158" spans="1:9" s="1" customFormat="1" hidden="1" x14ac:dyDescent="0.2">
      <c r="A1158" s="11" t="s">
        <v>54</v>
      </c>
      <c r="B1158" s="43"/>
      <c r="C1158" s="9">
        <v>0</v>
      </c>
      <c r="D1158" s="9">
        <f>D1107-D1125</f>
        <v>0</v>
      </c>
      <c r="E1158" s="9">
        <f>E1107-E1125</f>
        <v>0</v>
      </c>
      <c r="F1158" s="9">
        <f>F1107-F1125</f>
        <v>0</v>
      </c>
      <c r="G1158" s="9">
        <f>G1107-G1125</f>
        <v>0</v>
      </c>
      <c r="H1158" s="10">
        <f>H1107-H1125</f>
        <v>0</v>
      </c>
      <c r="I1158" s="2">
        <f t="shared" si="256"/>
        <v>0</v>
      </c>
    </row>
    <row r="1159" spans="1:9" s="107" customFormat="1" ht="25.5" hidden="1" x14ac:dyDescent="0.2">
      <c r="A1159" s="117" t="s">
        <v>67</v>
      </c>
      <c r="B1159" s="118"/>
      <c r="C1159" s="119">
        <f t="shared" ref="C1159:H1159" si="257">SUM(C1160)</f>
        <v>0</v>
      </c>
      <c r="D1159" s="119">
        <f t="shared" si="257"/>
        <v>0</v>
      </c>
      <c r="E1159" s="119">
        <f t="shared" si="257"/>
        <v>0</v>
      </c>
      <c r="F1159" s="119">
        <f t="shared" si="257"/>
        <v>0</v>
      </c>
      <c r="G1159" s="119">
        <f t="shared" si="257"/>
        <v>0</v>
      </c>
      <c r="H1159" s="120">
        <f t="shared" si="257"/>
        <v>0</v>
      </c>
      <c r="I1159" s="102">
        <f t="shared" si="256"/>
        <v>0</v>
      </c>
    </row>
    <row r="1160" spans="1:9" s="126" customFormat="1" hidden="1" x14ac:dyDescent="0.2">
      <c r="A1160" s="121" t="s">
        <v>59</v>
      </c>
      <c r="B1160" s="122"/>
      <c r="C1160" s="123">
        <f t="shared" ref="C1160:H1160" si="258">SUM(C1161,C1162,C1163,C1164)</f>
        <v>0</v>
      </c>
      <c r="D1160" s="123">
        <f t="shared" si="258"/>
        <v>0</v>
      </c>
      <c r="E1160" s="123">
        <f t="shared" si="258"/>
        <v>0</v>
      </c>
      <c r="F1160" s="123">
        <f t="shared" si="258"/>
        <v>0</v>
      </c>
      <c r="G1160" s="123">
        <f t="shared" si="258"/>
        <v>0</v>
      </c>
      <c r="H1160" s="124">
        <f t="shared" si="258"/>
        <v>0</v>
      </c>
      <c r="I1160" s="125">
        <f t="shared" si="256"/>
        <v>0</v>
      </c>
    </row>
    <row r="1161" spans="1:9" hidden="1" x14ac:dyDescent="0.2">
      <c r="A1161" s="5" t="s">
        <v>6</v>
      </c>
      <c r="B1161" s="28"/>
      <c r="C1161" s="69"/>
      <c r="D1161" s="69"/>
      <c r="E1161" s="69">
        <f>SUM(C1161,D1161)</f>
        <v>0</v>
      </c>
      <c r="F1161" s="69"/>
      <c r="G1161" s="69"/>
      <c r="H1161" s="108"/>
      <c r="I1161" s="84">
        <f t="shared" si="256"/>
        <v>0</v>
      </c>
    </row>
    <row r="1162" spans="1:9" s="1" customFormat="1" hidden="1" x14ac:dyDescent="0.2">
      <c r="A1162" s="5" t="s">
        <v>7</v>
      </c>
      <c r="B1162" s="65"/>
      <c r="C1162" s="6">
        <v>0</v>
      </c>
      <c r="D1162" s="6"/>
      <c r="E1162" s="6">
        <f>SUM(C1162,D1162)</f>
        <v>0</v>
      </c>
      <c r="F1162" s="6"/>
      <c r="G1162" s="6"/>
      <c r="H1162" s="7"/>
      <c r="I1162" s="2">
        <f t="shared" si="256"/>
        <v>0</v>
      </c>
    </row>
    <row r="1163" spans="1:9" s="1" customFormat="1" ht="38.25" hidden="1" x14ac:dyDescent="0.2">
      <c r="A1163" s="5" t="s">
        <v>8</v>
      </c>
      <c r="B1163" s="28">
        <v>420269</v>
      </c>
      <c r="C1163" s="6">
        <v>0</v>
      </c>
      <c r="D1163" s="6"/>
      <c r="E1163" s="6">
        <f>SUM(C1163,D1163)</f>
        <v>0</v>
      </c>
      <c r="F1163" s="6"/>
      <c r="G1163" s="6"/>
      <c r="H1163" s="7"/>
      <c r="I1163" s="2">
        <f t="shared" si="256"/>
        <v>0</v>
      </c>
    </row>
    <row r="1164" spans="1:9" ht="25.5" hidden="1" x14ac:dyDescent="0.2">
      <c r="A1164" s="8" t="s">
        <v>9</v>
      </c>
      <c r="B1164" s="29" t="s">
        <v>10</v>
      </c>
      <c r="C1164" s="9">
        <f t="shared" ref="C1164:H1164" si="259">SUM(C1165,C1169,C1173)</f>
        <v>0</v>
      </c>
      <c r="D1164" s="9">
        <f t="shared" si="259"/>
        <v>0</v>
      </c>
      <c r="E1164" s="9">
        <f t="shared" si="259"/>
        <v>0</v>
      </c>
      <c r="F1164" s="9">
        <f t="shared" si="259"/>
        <v>0</v>
      </c>
      <c r="G1164" s="9">
        <f t="shared" si="259"/>
        <v>0</v>
      </c>
      <c r="H1164" s="10">
        <f t="shared" si="259"/>
        <v>0</v>
      </c>
      <c r="I1164" s="84">
        <f t="shared" si="256"/>
        <v>0</v>
      </c>
    </row>
    <row r="1165" spans="1:9" hidden="1" x14ac:dyDescent="0.2">
      <c r="A1165" s="11" t="s">
        <v>11</v>
      </c>
      <c r="B1165" s="30" t="s">
        <v>12</v>
      </c>
      <c r="C1165" s="9">
        <f t="shared" ref="C1165:H1165" si="260">SUM(C1166:C1168)</f>
        <v>0</v>
      </c>
      <c r="D1165" s="9">
        <f t="shared" si="260"/>
        <v>0</v>
      </c>
      <c r="E1165" s="9">
        <f t="shared" si="260"/>
        <v>0</v>
      </c>
      <c r="F1165" s="9">
        <f t="shared" si="260"/>
        <v>0</v>
      </c>
      <c r="G1165" s="9">
        <f t="shared" si="260"/>
        <v>0</v>
      </c>
      <c r="H1165" s="10">
        <f t="shared" si="260"/>
        <v>0</v>
      </c>
      <c r="I1165" s="84">
        <f t="shared" si="256"/>
        <v>0</v>
      </c>
    </row>
    <row r="1166" spans="1:9" s="1" customFormat="1" hidden="1" x14ac:dyDescent="0.2">
      <c r="A1166" s="12" t="s">
        <v>13</v>
      </c>
      <c r="B1166" s="31" t="s">
        <v>14</v>
      </c>
      <c r="C1166" s="6">
        <v>0</v>
      </c>
      <c r="D1166" s="6"/>
      <c r="E1166" s="6">
        <f>SUM(C1166,D1166)</f>
        <v>0</v>
      </c>
      <c r="F1166" s="6"/>
      <c r="G1166" s="6"/>
      <c r="H1166" s="7"/>
      <c r="I1166" s="2">
        <f t="shared" si="256"/>
        <v>0</v>
      </c>
    </row>
    <row r="1167" spans="1:9" s="1" customFormat="1" hidden="1" x14ac:dyDescent="0.2">
      <c r="A1167" s="12" t="s">
        <v>15</v>
      </c>
      <c r="B1167" s="32" t="s">
        <v>16</v>
      </c>
      <c r="C1167" s="6">
        <v>0</v>
      </c>
      <c r="D1167" s="6"/>
      <c r="E1167" s="6">
        <f>SUM(C1167,D1167)</f>
        <v>0</v>
      </c>
      <c r="F1167" s="6"/>
      <c r="G1167" s="6"/>
      <c r="H1167" s="7"/>
      <c r="I1167" s="2">
        <f t="shared" si="256"/>
        <v>0</v>
      </c>
    </row>
    <row r="1168" spans="1:9" hidden="1" x14ac:dyDescent="0.2">
      <c r="A1168" s="12" t="s">
        <v>17</v>
      </c>
      <c r="B1168" s="32" t="s">
        <v>18</v>
      </c>
      <c r="C1168" s="69"/>
      <c r="D1168" s="69"/>
      <c r="E1168" s="69">
        <f>SUM(C1168,D1168)</f>
        <v>0</v>
      </c>
      <c r="F1168" s="69"/>
      <c r="G1168" s="69"/>
      <c r="H1168" s="108"/>
      <c r="I1168" s="84">
        <f t="shared" si="256"/>
        <v>0</v>
      </c>
    </row>
    <row r="1169" spans="1:9" s="1" customFormat="1" hidden="1" x14ac:dyDescent="0.2">
      <c r="A1169" s="11" t="s">
        <v>19</v>
      </c>
      <c r="B1169" s="33" t="s">
        <v>20</v>
      </c>
      <c r="C1169" s="9">
        <v>0</v>
      </c>
      <c r="D1169" s="9">
        <f>SUM(D1170:D1172)</f>
        <v>0</v>
      </c>
      <c r="E1169" s="9">
        <f>SUM(E1170:E1172)</f>
        <v>0</v>
      </c>
      <c r="F1169" s="9">
        <f>SUM(F1170:F1172)</f>
        <v>0</v>
      </c>
      <c r="G1169" s="9">
        <f>SUM(G1170:G1172)</f>
        <v>0</v>
      </c>
      <c r="H1169" s="10">
        <f>SUM(H1170:H1172)</f>
        <v>0</v>
      </c>
      <c r="I1169" s="2">
        <f t="shared" si="256"/>
        <v>0</v>
      </c>
    </row>
    <row r="1170" spans="1:9" s="1" customFormat="1" hidden="1" x14ac:dyDescent="0.2">
      <c r="A1170" s="12" t="s">
        <v>13</v>
      </c>
      <c r="B1170" s="32" t="s">
        <v>21</v>
      </c>
      <c r="C1170" s="6">
        <v>0</v>
      </c>
      <c r="D1170" s="6"/>
      <c r="E1170" s="6">
        <f>SUM(C1170,D1170)</f>
        <v>0</v>
      </c>
      <c r="F1170" s="6"/>
      <c r="G1170" s="6"/>
      <c r="H1170" s="7"/>
      <c r="I1170" s="2">
        <f t="shared" si="256"/>
        <v>0</v>
      </c>
    </row>
    <row r="1171" spans="1:9" s="1" customFormat="1" hidden="1" x14ac:dyDescent="0.2">
      <c r="A1171" s="12" t="s">
        <v>15</v>
      </c>
      <c r="B1171" s="32" t="s">
        <v>22</v>
      </c>
      <c r="C1171" s="6">
        <v>0</v>
      </c>
      <c r="D1171" s="6"/>
      <c r="E1171" s="6">
        <f>SUM(C1171,D1171)</f>
        <v>0</v>
      </c>
      <c r="F1171" s="6"/>
      <c r="G1171" s="6"/>
      <c r="H1171" s="7"/>
      <c r="I1171" s="2">
        <f t="shared" si="256"/>
        <v>0</v>
      </c>
    </row>
    <row r="1172" spans="1:9" s="1" customFormat="1" hidden="1" x14ac:dyDescent="0.2">
      <c r="A1172" s="12" t="s">
        <v>17</v>
      </c>
      <c r="B1172" s="32" t="s">
        <v>23</v>
      </c>
      <c r="C1172" s="6">
        <v>0</v>
      </c>
      <c r="D1172" s="6"/>
      <c r="E1172" s="6">
        <f>SUM(C1172,D1172)</f>
        <v>0</v>
      </c>
      <c r="F1172" s="6"/>
      <c r="G1172" s="6"/>
      <c r="H1172" s="7"/>
      <c r="I1172" s="2">
        <f t="shared" si="256"/>
        <v>0</v>
      </c>
    </row>
    <row r="1173" spans="1:9" s="1" customFormat="1" hidden="1" x14ac:dyDescent="0.2">
      <c r="A1173" s="11" t="s">
        <v>24</v>
      </c>
      <c r="B1173" s="33" t="s">
        <v>25</v>
      </c>
      <c r="C1173" s="9">
        <v>0</v>
      </c>
      <c r="D1173" s="9">
        <f>SUM(D1174:D1176)</f>
        <v>0</v>
      </c>
      <c r="E1173" s="9">
        <f>SUM(E1174:E1176)</f>
        <v>0</v>
      </c>
      <c r="F1173" s="9">
        <f>SUM(F1174:F1176)</f>
        <v>0</v>
      </c>
      <c r="G1173" s="9">
        <f>SUM(G1174:G1176)</f>
        <v>0</v>
      </c>
      <c r="H1173" s="10">
        <f>SUM(H1174:H1176)</f>
        <v>0</v>
      </c>
      <c r="I1173" s="2">
        <f t="shared" si="256"/>
        <v>0</v>
      </c>
    </row>
    <row r="1174" spans="1:9" s="1" customFormat="1" hidden="1" x14ac:dyDescent="0.2">
      <c r="A1174" s="12" t="s">
        <v>13</v>
      </c>
      <c r="B1174" s="32" t="s">
        <v>26</v>
      </c>
      <c r="C1174" s="6">
        <v>0</v>
      </c>
      <c r="D1174" s="6"/>
      <c r="E1174" s="6">
        <f>SUM(C1174,D1174)</f>
        <v>0</v>
      </c>
      <c r="F1174" s="6"/>
      <c r="G1174" s="6"/>
      <c r="H1174" s="7"/>
      <c r="I1174" s="2">
        <f t="shared" si="256"/>
        <v>0</v>
      </c>
    </row>
    <row r="1175" spans="1:9" s="1" customFormat="1" hidden="1" x14ac:dyDescent="0.2">
      <c r="A1175" s="12" t="s">
        <v>15</v>
      </c>
      <c r="B1175" s="32" t="s">
        <v>27</v>
      </c>
      <c r="C1175" s="6">
        <v>0</v>
      </c>
      <c r="D1175" s="6"/>
      <c r="E1175" s="6">
        <f>SUM(C1175,D1175)</f>
        <v>0</v>
      </c>
      <c r="F1175" s="6"/>
      <c r="G1175" s="6"/>
      <c r="H1175" s="7"/>
      <c r="I1175" s="2">
        <f t="shared" si="256"/>
        <v>0</v>
      </c>
    </row>
    <row r="1176" spans="1:9" s="1" customFormat="1" hidden="1" x14ac:dyDescent="0.2">
      <c r="A1176" s="12" t="s">
        <v>17</v>
      </c>
      <c r="B1176" s="32" t="s">
        <v>28</v>
      </c>
      <c r="C1176" s="6">
        <v>0</v>
      </c>
      <c r="D1176" s="6"/>
      <c r="E1176" s="6">
        <f>SUM(C1176,D1176)</f>
        <v>0</v>
      </c>
      <c r="F1176" s="6"/>
      <c r="G1176" s="6"/>
      <c r="H1176" s="7"/>
      <c r="I1176" s="2">
        <f t="shared" si="256"/>
        <v>0</v>
      </c>
    </row>
    <row r="1177" spans="1:9" s="126" customFormat="1" hidden="1" x14ac:dyDescent="0.2">
      <c r="A1177" s="121" t="s">
        <v>76</v>
      </c>
      <c r="B1177" s="122"/>
      <c r="C1177" s="123">
        <f t="shared" ref="C1177:H1177" si="261">SUM(C1178,C1181,C1204)</f>
        <v>0</v>
      </c>
      <c r="D1177" s="123">
        <f t="shared" si="261"/>
        <v>0</v>
      </c>
      <c r="E1177" s="123">
        <f t="shared" si="261"/>
        <v>0</v>
      </c>
      <c r="F1177" s="123">
        <f t="shared" si="261"/>
        <v>0</v>
      </c>
      <c r="G1177" s="123">
        <f t="shared" si="261"/>
        <v>0</v>
      </c>
      <c r="H1177" s="124">
        <f t="shared" si="261"/>
        <v>0</v>
      </c>
      <c r="I1177" s="125">
        <f t="shared" si="256"/>
        <v>0</v>
      </c>
    </row>
    <row r="1178" spans="1:9" s="1" customFormat="1" hidden="1" x14ac:dyDescent="0.2">
      <c r="A1178" s="16" t="s">
        <v>30</v>
      </c>
      <c r="B1178" s="35">
        <v>20</v>
      </c>
      <c r="C1178" s="9">
        <v>0</v>
      </c>
      <c r="D1178" s="9">
        <f>SUM(D1179)</f>
        <v>0</v>
      </c>
      <c r="E1178" s="9">
        <f>SUM(E1179)</f>
        <v>0</v>
      </c>
      <c r="F1178" s="9">
        <f>SUM(F1179)</f>
        <v>0</v>
      </c>
      <c r="G1178" s="9">
        <f>SUM(G1179)</f>
        <v>0</v>
      </c>
      <c r="H1178" s="10">
        <f>SUM(H1179)</f>
        <v>0</v>
      </c>
      <c r="I1178" s="2">
        <f t="shared" si="256"/>
        <v>0</v>
      </c>
    </row>
    <row r="1179" spans="1:9" s="1" customFormat="1" hidden="1" x14ac:dyDescent="0.2">
      <c r="A1179" s="12" t="s">
        <v>31</v>
      </c>
      <c r="B1179" s="36" t="s">
        <v>32</v>
      </c>
      <c r="C1179" s="6">
        <v>0</v>
      </c>
      <c r="D1179" s="6"/>
      <c r="E1179" s="6">
        <f>C1179+D1179</f>
        <v>0</v>
      </c>
      <c r="F1179" s="6"/>
      <c r="G1179" s="6"/>
      <c r="H1179" s="7"/>
      <c r="I1179" s="2">
        <f t="shared" si="256"/>
        <v>0</v>
      </c>
    </row>
    <row r="1180" spans="1:9" s="1" customFormat="1" hidden="1" x14ac:dyDescent="0.2">
      <c r="A1180" s="12"/>
      <c r="B1180" s="31"/>
      <c r="C1180" s="6"/>
      <c r="D1180" s="6"/>
      <c r="E1180" s="6"/>
      <c r="F1180" s="6"/>
      <c r="G1180" s="6"/>
      <c r="H1180" s="7"/>
      <c r="I1180" s="2">
        <f t="shared" si="256"/>
        <v>0</v>
      </c>
    </row>
    <row r="1181" spans="1:9" ht="25.5" hidden="1" x14ac:dyDescent="0.2">
      <c r="A1181" s="16" t="s">
        <v>33</v>
      </c>
      <c r="B1181" s="37">
        <v>58</v>
      </c>
      <c r="C1181" s="9">
        <f t="shared" ref="C1181:H1181" si="262">SUM(C1182,C1189,C1196)</f>
        <v>0</v>
      </c>
      <c r="D1181" s="9">
        <f t="shared" si="262"/>
        <v>0</v>
      </c>
      <c r="E1181" s="9">
        <f t="shared" si="262"/>
        <v>0</v>
      </c>
      <c r="F1181" s="9">
        <f t="shared" si="262"/>
        <v>0</v>
      </c>
      <c r="G1181" s="9">
        <f t="shared" si="262"/>
        <v>0</v>
      </c>
      <c r="H1181" s="10">
        <f t="shared" si="262"/>
        <v>0</v>
      </c>
      <c r="I1181" s="84">
        <f t="shared" si="256"/>
        <v>0</v>
      </c>
    </row>
    <row r="1182" spans="1:9" hidden="1" x14ac:dyDescent="0.2">
      <c r="A1182" s="16" t="s">
        <v>34</v>
      </c>
      <c r="B1182" s="38" t="s">
        <v>187</v>
      </c>
      <c r="C1182" s="9">
        <f t="shared" ref="C1182:H1182" si="263">SUM(C1186,C1187,C1188)</f>
        <v>0</v>
      </c>
      <c r="D1182" s="9">
        <f t="shared" si="263"/>
        <v>0</v>
      </c>
      <c r="E1182" s="9">
        <f t="shared" si="263"/>
        <v>0</v>
      </c>
      <c r="F1182" s="9">
        <f t="shared" si="263"/>
        <v>0</v>
      </c>
      <c r="G1182" s="9">
        <f t="shared" si="263"/>
        <v>0</v>
      </c>
      <c r="H1182" s="10">
        <f t="shared" si="263"/>
        <v>0</v>
      </c>
      <c r="I1182" s="84">
        <f t="shared" si="256"/>
        <v>0</v>
      </c>
    </row>
    <row r="1183" spans="1:9" s="1" customFormat="1" hidden="1" x14ac:dyDescent="0.2">
      <c r="A1183" s="17" t="s">
        <v>1</v>
      </c>
      <c r="B1183" s="39"/>
      <c r="C1183" s="9"/>
      <c r="D1183" s="9"/>
      <c r="E1183" s="9"/>
      <c r="F1183" s="9"/>
      <c r="G1183" s="9"/>
      <c r="H1183" s="10"/>
      <c r="I1183" s="2">
        <f t="shared" si="256"/>
        <v>0</v>
      </c>
    </row>
    <row r="1184" spans="1:9" hidden="1" x14ac:dyDescent="0.2">
      <c r="A1184" s="17" t="s">
        <v>36</v>
      </c>
      <c r="B1184" s="39"/>
      <c r="C1184" s="9">
        <f t="shared" ref="C1184:H1184" si="264">C1186+C1187+C1188-C1185</f>
        <v>0</v>
      </c>
      <c r="D1184" s="9">
        <f t="shared" si="264"/>
        <v>0</v>
      </c>
      <c r="E1184" s="9">
        <f t="shared" si="264"/>
        <v>0</v>
      </c>
      <c r="F1184" s="9">
        <f t="shared" si="264"/>
        <v>0</v>
      </c>
      <c r="G1184" s="9">
        <f t="shared" si="264"/>
        <v>0</v>
      </c>
      <c r="H1184" s="10">
        <f t="shared" si="264"/>
        <v>0</v>
      </c>
      <c r="I1184" s="84">
        <f t="shared" si="256"/>
        <v>0</v>
      </c>
    </row>
    <row r="1185" spans="1:9" hidden="1" x14ac:dyDescent="0.2">
      <c r="A1185" s="17" t="s">
        <v>37</v>
      </c>
      <c r="B1185" s="39"/>
      <c r="C1185" s="9"/>
      <c r="D1185" s="9"/>
      <c r="E1185" s="9">
        <f>C1185+D1185</f>
        <v>0</v>
      </c>
      <c r="F1185" s="9"/>
      <c r="G1185" s="9"/>
      <c r="H1185" s="10"/>
      <c r="I1185" s="84">
        <f t="shared" si="256"/>
        <v>0</v>
      </c>
    </row>
    <row r="1186" spans="1:9" hidden="1" x14ac:dyDescent="0.2">
      <c r="A1186" s="5" t="s">
        <v>38</v>
      </c>
      <c r="B1186" s="40" t="s">
        <v>39</v>
      </c>
      <c r="C1186" s="69"/>
      <c r="D1186" s="69"/>
      <c r="E1186" s="69">
        <f>C1186+D1186</f>
        <v>0</v>
      </c>
      <c r="F1186" s="69"/>
      <c r="G1186" s="69"/>
      <c r="H1186" s="108"/>
      <c r="I1186" s="84">
        <f t="shared" si="256"/>
        <v>0</v>
      </c>
    </row>
    <row r="1187" spans="1:9" hidden="1" x14ac:dyDescent="0.2">
      <c r="A1187" s="5" t="s">
        <v>40</v>
      </c>
      <c r="B1187" s="40" t="s">
        <v>41</v>
      </c>
      <c r="C1187" s="69"/>
      <c r="D1187" s="69"/>
      <c r="E1187" s="69">
        <f>C1187+D1187</f>
        <v>0</v>
      </c>
      <c r="F1187" s="69"/>
      <c r="G1187" s="69"/>
      <c r="H1187" s="108"/>
      <c r="I1187" s="84">
        <f t="shared" si="256"/>
        <v>0</v>
      </c>
    </row>
    <row r="1188" spans="1:9" hidden="1" x14ac:dyDescent="0.2">
      <c r="A1188" s="5" t="s">
        <v>42</v>
      </c>
      <c r="B1188" s="41" t="s">
        <v>188</v>
      </c>
      <c r="C1188" s="69"/>
      <c r="D1188" s="69"/>
      <c r="E1188" s="69">
        <f>C1188+D1188</f>
        <v>0</v>
      </c>
      <c r="F1188" s="69"/>
      <c r="G1188" s="69"/>
      <c r="H1188" s="108"/>
      <c r="I1188" s="84">
        <f t="shared" si="256"/>
        <v>0</v>
      </c>
    </row>
    <row r="1189" spans="1:9" s="1" customFormat="1" hidden="1" x14ac:dyDescent="0.2">
      <c r="A1189" s="16" t="s">
        <v>44</v>
      </c>
      <c r="B1189" s="42" t="s">
        <v>45</v>
      </c>
      <c r="C1189" s="9">
        <v>0</v>
      </c>
      <c r="D1189" s="9">
        <f>SUM(D1193,D1194,D1195)</f>
        <v>0</v>
      </c>
      <c r="E1189" s="9">
        <f>SUM(E1193,E1194,E1195)</f>
        <v>0</v>
      </c>
      <c r="F1189" s="9">
        <f>SUM(F1193,F1194,F1195)</f>
        <v>0</v>
      </c>
      <c r="G1189" s="9">
        <f>SUM(G1193,G1194,G1195)</f>
        <v>0</v>
      </c>
      <c r="H1189" s="10">
        <f>SUM(H1193,H1194,H1195)</f>
        <v>0</v>
      </c>
      <c r="I1189" s="2">
        <f t="shared" si="256"/>
        <v>0</v>
      </c>
    </row>
    <row r="1190" spans="1:9" s="1" customFormat="1" hidden="1" x14ac:dyDescent="0.2">
      <c r="A1190" s="56" t="s">
        <v>1</v>
      </c>
      <c r="B1190" s="42"/>
      <c r="C1190" s="9"/>
      <c r="D1190" s="9"/>
      <c r="E1190" s="9"/>
      <c r="F1190" s="9"/>
      <c r="G1190" s="9"/>
      <c r="H1190" s="10"/>
      <c r="I1190" s="2">
        <f t="shared" si="256"/>
        <v>0</v>
      </c>
    </row>
    <row r="1191" spans="1:9" s="1" customFormat="1" hidden="1" x14ac:dyDescent="0.2">
      <c r="A1191" s="17" t="s">
        <v>36</v>
      </c>
      <c r="B1191" s="39"/>
      <c r="C1191" s="9">
        <v>0</v>
      </c>
      <c r="D1191" s="9">
        <f>D1193+D1194+D1195-D1192</f>
        <v>0</v>
      </c>
      <c r="E1191" s="9">
        <f>E1193+E1194+E1195-E1192</f>
        <v>0</v>
      </c>
      <c r="F1191" s="9">
        <f>F1193+F1194+F1195-F1192</f>
        <v>0</v>
      </c>
      <c r="G1191" s="9">
        <f>G1193+G1194+G1195-G1192</f>
        <v>0</v>
      </c>
      <c r="H1191" s="10">
        <f>H1193+H1194+H1195-H1192</f>
        <v>0</v>
      </c>
      <c r="I1191" s="2">
        <f t="shared" si="256"/>
        <v>0</v>
      </c>
    </row>
    <row r="1192" spans="1:9" s="1" customFormat="1" hidden="1" x14ac:dyDescent="0.2">
      <c r="A1192" s="17" t="s">
        <v>37</v>
      </c>
      <c r="B1192" s="39"/>
      <c r="C1192" s="9"/>
      <c r="D1192" s="9"/>
      <c r="E1192" s="9"/>
      <c r="F1192" s="9"/>
      <c r="G1192" s="9"/>
      <c r="H1192" s="10"/>
      <c r="I1192" s="2">
        <f t="shared" si="256"/>
        <v>0</v>
      </c>
    </row>
    <row r="1193" spans="1:9" s="1" customFormat="1" hidden="1" x14ac:dyDescent="0.2">
      <c r="A1193" s="5" t="s">
        <v>38</v>
      </c>
      <c r="B1193" s="41" t="s">
        <v>46</v>
      </c>
      <c r="C1193" s="6">
        <v>0</v>
      </c>
      <c r="D1193" s="6"/>
      <c r="E1193" s="6">
        <f>C1193+D1193</f>
        <v>0</v>
      </c>
      <c r="F1193" s="6"/>
      <c r="G1193" s="6"/>
      <c r="H1193" s="7"/>
      <c r="I1193" s="2">
        <f t="shared" si="256"/>
        <v>0</v>
      </c>
    </row>
    <row r="1194" spans="1:9" s="1" customFormat="1" hidden="1" x14ac:dyDescent="0.2">
      <c r="A1194" s="5" t="s">
        <v>40</v>
      </c>
      <c r="B1194" s="41" t="s">
        <v>47</v>
      </c>
      <c r="C1194" s="6">
        <v>0</v>
      </c>
      <c r="D1194" s="6"/>
      <c r="E1194" s="6">
        <f>C1194+D1194</f>
        <v>0</v>
      </c>
      <c r="F1194" s="6"/>
      <c r="G1194" s="6"/>
      <c r="H1194" s="7"/>
      <c r="I1194" s="2">
        <f t="shared" si="256"/>
        <v>0</v>
      </c>
    </row>
    <row r="1195" spans="1:9" s="1" customFormat="1" hidden="1" x14ac:dyDescent="0.2">
      <c r="A1195" s="5" t="s">
        <v>42</v>
      </c>
      <c r="B1195" s="41" t="s">
        <v>48</v>
      </c>
      <c r="C1195" s="6">
        <v>0</v>
      </c>
      <c r="D1195" s="6"/>
      <c r="E1195" s="6">
        <f>C1195+D1195</f>
        <v>0</v>
      </c>
      <c r="F1195" s="6"/>
      <c r="G1195" s="6"/>
      <c r="H1195" s="7"/>
      <c r="I1195" s="2">
        <f t="shared" si="256"/>
        <v>0</v>
      </c>
    </row>
    <row r="1196" spans="1:9" s="1" customFormat="1" hidden="1" x14ac:dyDescent="0.2">
      <c r="A1196" s="16" t="s">
        <v>49</v>
      </c>
      <c r="B1196" s="43" t="s">
        <v>50</v>
      </c>
      <c r="C1196" s="9">
        <v>0</v>
      </c>
      <c r="D1196" s="9">
        <f>SUM(D1200,D1201,D1202)</f>
        <v>0</v>
      </c>
      <c r="E1196" s="9">
        <f>SUM(E1200,E1201,E1202)</f>
        <v>0</v>
      </c>
      <c r="F1196" s="9">
        <f>SUM(F1200,F1201,F1202)</f>
        <v>0</v>
      </c>
      <c r="G1196" s="9">
        <f>SUM(G1200,G1201,G1202)</f>
        <v>0</v>
      </c>
      <c r="H1196" s="10">
        <f>SUM(H1200,H1201,H1202)</f>
        <v>0</v>
      </c>
      <c r="I1196" s="2">
        <f t="shared" ref="I1196:I1259" si="265">SUM(E1196:H1196)</f>
        <v>0</v>
      </c>
    </row>
    <row r="1197" spans="1:9" s="1" customFormat="1" hidden="1" x14ac:dyDescent="0.2">
      <c r="A1197" s="56" t="s">
        <v>1</v>
      </c>
      <c r="B1197" s="43"/>
      <c r="C1197" s="9"/>
      <c r="D1197" s="9"/>
      <c r="E1197" s="9"/>
      <c r="F1197" s="9"/>
      <c r="G1197" s="9"/>
      <c r="H1197" s="10"/>
      <c r="I1197" s="2">
        <f t="shared" si="265"/>
        <v>0</v>
      </c>
    </row>
    <row r="1198" spans="1:9" s="1" customFormat="1" hidden="1" x14ac:dyDescent="0.2">
      <c r="A1198" s="17" t="s">
        <v>36</v>
      </c>
      <c r="B1198" s="39"/>
      <c r="C1198" s="9">
        <v>0</v>
      </c>
      <c r="D1198" s="9">
        <f>D1200+D1201+D1202-D1199</f>
        <v>0</v>
      </c>
      <c r="E1198" s="9">
        <f>E1200+E1201+E1202-E1199</f>
        <v>0</v>
      </c>
      <c r="F1198" s="9">
        <f>F1200+F1201+F1202-F1199</f>
        <v>0</v>
      </c>
      <c r="G1198" s="9">
        <f>G1200+G1201+G1202-G1199</f>
        <v>0</v>
      </c>
      <c r="H1198" s="10">
        <f>H1200+H1201+H1202-H1199</f>
        <v>0</v>
      </c>
      <c r="I1198" s="2">
        <f t="shared" si="265"/>
        <v>0</v>
      </c>
    </row>
    <row r="1199" spans="1:9" s="1" customFormat="1" hidden="1" x14ac:dyDescent="0.2">
      <c r="A1199" s="17" t="s">
        <v>37</v>
      </c>
      <c r="B1199" s="39"/>
      <c r="C1199" s="9"/>
      <c r="D1199" s="9"/>
      <c r="E1199" s="9"/>
      <c r="F1199" s="9"/>
      <c r="G1199" s="9"/>
      <c r="H1199" s="10"/>
      <c r="I1199" s="2">
        <f t="shared" si="265"/>
        <v>0</v>
      </c>
    </row>
    <row r="1200" spans="1:9" s="1" customFormat="1" hidden="1" x14ac:dyDescent="0.2">
      <c r="A1200" s="5" t="s">
        <v>38</v>
      </c>
      <c r="B1200" s="41" t="s">
        <v>51</v>
      </c>
      <c r="C1200" s="6">
        <v>0</v>
      </c>
      <c r="D1200" s="6"/>
      <c r="E1200" s="6">
        <f>C1200+D1200</f>
        <v>0</v>
      </c>
      <c r="F1200" s="6"/>
      <c r="G1200" s="6"/>
      <c r="H1200" s="7"/>
      <c r="I1200" s="2">
        <f t="shared" si="265"/>
        <v>0</v>
      </c>
    </row>
    <row r="1201" spans="1:9" s="1" customFormat="1" hidden="1" x14ac:dyDescent="0.2">
      <c r="A1201" s="5" t="s">
        <v>40</v>
      </c>
      <c r="B1201" s="41" t="s">
        <v>52</v>
      </c>
      <c r="C1201" s="6">
        <v>0</v>
      </c>
      <c r="D1201" s="6"/>
      <c r="E1201" s="6">
        <f>C1201+D1201</f>
        <v>0</v>
      </c>
      <c r="F1201" s="6"/>
      <c r="G1201" s="6"/>
      <c r="H1201" s="7"/>
      <c r="I1201" s="2">
        <f t="shared" si="265"/>
        <v>0</v>
      </c>
    </row>
    <row r="1202" spans="1:9" s="1" customFormat="1" hidden="1" x14ac:dyDescent="0.2">
      <c r="A1202" s="5" t="s">
        <v>42</v>
      </c>
      <c r="B1202" s="41" t="s">
        <v>53</v>
      </c>
      <c r="C1202" s="6">
        <v>0</v>
      </c>
      <c r="D1202" s="6"/>
      <c r="E1202" s="6">
        <f>C1202+D1202</f>
        <v>0</v>
      </c>
      <c r="F1202" s="6"/>
      <c r="G1202" s="6"/>
      <c r="H1202" s="7"/>
      <c r="I1202" s="2">
        <f t="shared" si="265"/>
        <v>0</v>
      </c>
    </row>
    <row r="1203" spans="1:9" s="1" customFormat="1" hidden="1" x14ac:dyDescent="0.2">
      <c r="A1203" s="57"/>
      <c r="B1203" s="66"/>
      <c r="C1203" s="6"/>
      <c r="D1203" s="6"/>
      <c r="E1203" s="6"/>
      <c r="F1203" s="6"/>
      <c r="G1203" s="6"/>
      <c r="H1203" s="7"/>
      <c r="I1203" s="2">
        <f t="shared" si="265"/>
        <v>0</v>
      </c>
    </row>
    <row r="1204" spans="1:9" s="1" customFormat="1" hidden="1" x14ac:dyDescent="0.2">
      <c r="A1204" s="11" t="s">
        <v>134</v>
      </c>
      <c r="B1204" s="43" t="s">
        <v>133</v>
      </c>
      <c r="C1204" s="9">
        <v>0</v>
      </c>
      <c r="D1204" s="9"/>
      <c r="E1204" s="9">
        <f>C1204+D1204</f>
        <v>0</v>
      </c>
      <c r="F1204" s="9"/>
      <c r="G1204" s="9"/>
      <c r="H1204" s="10"/>
      <c r="I1204" s="2">
        <f t="shared" si="265"/>
        <v>0</v>
      </c>
    </row>
    <row r="1205" spans="1:9" s="1" customFormat="1" hidden="1" x14ac:dyDescent="0.2">
      <c r="A1205" s="57"/>
      <c r="B1205" s="66"/>
      <c r="C1205" s="6"/>
      <c r="D1205" s="6"/>
      <c r="E1205" s="6"/>
      <c r="F1205" s="6"/>
      <c r="G1205" s="6"/>
      <c r="H1205" s="7"/>
      <c r="I1205" s="2">
        <f t="shared" si="265"/>
        <v>0</v>
      </c>
    </row>
    <row r="1206" spans="1:9" s="1" customFormat="1" hidden="1" x14ac:dyDescent="0.2">
      <c r="A1206" s="11" t="s">
        <v>54</v>
      </c>
      <c r="B1206" s="43"/>
      <c r="C1206" s="9">
        <f t="shared" ref="C1206:H1206" si="266">C1159-C1177</f>
        <v>0</v>
      </c>
      <c r="D1206" s="9">
        <f t="shared" si="266"/>
        <v>0</v>
      </c>
      <c r="E1206" s="9">
        <f t="shared" si="266"/>
        <v>0</v>
      </c>
      <c r="F1206" s="9">
        <f t="shared" si="266"/>
        <v>0</v>
      </c>
      <c r="G1206" s="9">
        <f t="shared" si="266"/>
        <v>0</v>
      </c>
      <c r="H1206" s="10">
        <f t="shared" si="266"/>
        <v>0</v>
      </c>
      <c r="I1206" s="2">
        <f t="shared" si="265"/>
        <v>0</v>
      </c>
    </row>
    <row r="1207" spans="1:9" s="1" customFormat="1" hidden="1" x14ac:dyDescent="0.2">
      <c r="A1207" s="55"/>
      <c r="B1207" s="66"/>
      <c r="C1207" s="6"/>
      <c r="D1207" s="6"/>
      <c r="E1207" s="6"/>
      <c r="F1207" s="6"/>
      <c r="G1207" s="6"/>
      <c r="H1207" s="7"/>
      <c r="I1207" s="2">
        <f t="shared" si="265"/>
        <v>0</v>
      </c>
    </row>
    <row r="1208" spans="1:9" s="107" customFormat="1" hidden="1" x14ac:dyDescent="0.2">
      <c r="A1208" s="117" t="s">
        <v>62</v>
      </c>
      <c r="B1208" s="118"/>
      <c r="C1208" s="119">
        <f t="shared" ref="C1208:H1208" si="267">C1209</f>
        <v>0</v>
      </c>
      <c r="D1208" s="119">
        <f t="shared" si="267"/>
        <v>0</v>
      </c>
      <c r="E1208" s="119">
        <f t="shared" si="267"/>
        <v>0</v>
      </c>
      <c r="F1208" s="119">
        <f t="shared" si="267"/>
        <v>0</v>
      </c>
      <c r="G1208" s="119">
        <f t="shared" si="267"/>
        <v>0</v>
      </c>
      <c r="H1208" s="120">
        <f t="shared" si="267"/>
        <v>0</v>
      </c>
      <c r="I1208" s="102">
        <f t="shared" si="265"/>
        <v>0</v>
      </c>
    </row>
    <row r="1209" spans="1:9" s="126" customFormat="1" hidden="1" x14ac:dyDescent="0.2">
      <c r="A1209" s="121" t="s">
        <v>59</v>
      </c>
      <c r="B1209" s="122"/>
      <c r="C1209" s="123">
        <f t="shared" ref="C1209:H1209" si="268">SUM(C1210,C1211,C1212,C1213)</f>
        <v>0</v>
      </c>
      <c r="D1209" s="123">
        <f t="shared" si="268"/>
        <v>0</v>
      </c>
      <c r="E1209" s="123">
        <f t="shared" si="268"/>
        <v>0</v>
      </c>
      <c r="F1209" s="123">
        <f t="shared" si="268"/>
        <v>0</v>
      </c>
      <c r="G1209" s="123">
        <f t="shared" si="268"/>
        <v>0</v>
      </c>
      <c r="H1209" s="124">
        <f t="shared" si="268"/>
        <v>0</v>
      </c>
      <c r="I1209" s="125">
        <f t="shared" si="265"/>
        <v>0</v>
      </c>
    </row>
    <row r="1210" spans="1:9" hidden="1" x14ac:dyDescent="0.2">
      <c r="A1210" s="5" t="s">
        <v>6</v>
      </c>
      <c r="B1210" s="28"/>
      <c r="C1210" s="69"/>
      <c r="D1210" s="69"/>
      <c r="E1210" s="69">
        <f>SUM(C1210,D1210)</f>
        <v>0</v>
      </c>
      <c r="F1210" s="69"/>
      <c r="G1210" s="69"/>
      <c r="H1210" s="108"/>
      <c r="I1210" s="84">
        <f t="shared" si="265"/>
        <v>0</v>
      </c>
    </row>
    <row r="1211" spans="1:9" s="1" customFormat="1" hidden="1" x14ac:dyDescent="0.2">
      <c r="A1211" s="5" t="s">
        <v>7</v>
      </c>
      <c r="B1211" s="65"/>
      <c r="C1211" s="6">
        <v>0</v>
      </c>
      <c r="D1211" s="6"/>
      <c r="E1211" s="6">
        <f>SUM(C1211,D1211)</f>
        <v>0</v>
      </c>
      <c r="F1211" s="6"/>
      <c r="G1211" s="6"/>
      <c r="H1211" s="7"/>
      <c r="I1211" s="2">
        <f t="shared" si="265"/>
        <v>0</v>
      </c>
    </row>
    <row r="1212" spans="1:9" s="1" customFormat="1" ht="38.25" hidden="1" x14ac:dyDescent="0.2">
      <c r="A1212" s="5" t="s">
        <v>8</v>
      </c>
      <c r="B1212" s="28">
        <v>420269</v>
      </c>
      <c r="C1212" s="6">
        <v>0</v>
      </c>
      <c r="D1212" s="6"/>
      <c r="E1212" s="6">
        <f>SUM(C1212,D1212)</f>
        <v>0</v>
      </c>
      <c r="F1212" s="6"/>
      <c r="G1212" s="6"/>
      <c r="H1212" s="7"/>
      <c r="I1212" s="2">
        <f t="shared" si="265"/>
        <v>0</v>
      </c>
    </row>
    <row r="1213" spans="1:9" s="1" customFormat="1" ht="25.5" hidden="1" x14ac:dyDescent="0.2">
      <c r="A1213" s="8" t="s">
        <v>9</v>
      </c>
      <c r="B1213" s="29" t="s">
        <v>10</v>
      </c>
      <c r="C1213" s="9">
        <v>0</v>
      </c>
      <c r="D1213" s="9">
        <f>SUM(D1214,D1218,D1222)</f>
        <v>0</v>
      </c>
      <c r="E1213" s="9">
        <f>SUM(E1214,E1218,E1222)</f>
        <v>0</v>
      </c>
      <c r="F1213" s="9">
        <f>SUM(F1214,F1218,F1222)</f>
        <v>0</v>
      </c>
      <c r="G1213" s="9">
        <f>SUM(G1214,G1218,G1222)</f>
        <v>0</v>
      </c>
      <c r="H1213" s="10">
        <f>SUM(H1214,H1218,H1222)</f>
        <v>0</v>
      </c>
      <c r="I1213" s="2">
        <f t="shared" si="265"/>
        <v>0</v>
      </c>
    </row>
    <row r="1214" spans="1:9" s="1" customFormat="1" hidden="1" x14ac:dyDescent="0.2">
      <c r="A1214" s="11" t="s">
        <v>11</v>
      </c>
      <c r="B1214" s="30" t="s">
        <v>12</v>
      </c>
      <c r="C1214" s="9">
        <v>0</v>
      </c>
      <c r="D1214" s="9">
        <f>SUM(D1215:D1217)</f>
        <v>0</v>
      </c>
      <c r="E1214" s="9">
        <f>SUM(E1215:E1217)</f>
        <v>0</v>
      </c>
      <c r="F1214" s="9">
        <f>SUM(F1215:F1217)</f>
        <v>0</v>
      </c>
      <c r="G1214" s="9">
        <f>SUM(G1215:G1217)</f>
        <v>0</v>
      </c>
      <c r="H1214" s="10">
        <f>SUM(H1215:H1217)</f>
        <v>0</v>
      </c>
      <c r="I1214" s="2">
        <f t="shared" si="265"/>
        <v>0</v>
      </c>
    </row>
    <row r="1215" spans="1:9" s="1" customFormat="1" hidden="1" x14ac:dyDescent="0.2">
      <c r="A1215" s="12" t="s">
        <v>13</v>
      </c>
      <c r="B1215" s="31" t="s">
        <v>14</v>
      </c>
      <c r="C1215" s="6">
        <v>0</v>
      </c>
      <c r="D1215" s="6"/>
      <c r="E1215" s="6">
        <f>SUM(C1215,D1215)</f>
        <v>0</v>
      </c>
      <c r="F1215" s="6"/>
      <c r="G1215" s="6"/>
      <c r="H1215" s="7"/>
      <c r="I1215" s="2">
        <f t="shared" si="265"/>
        <v>0</v>
      </c>
    </row>
    <row r="1216" spans="1:9" s="1" customFormat="1" hidden="1" x14ac:dyDescent="0.2">
      <c r="A1216" s="12" t="s">
        <v>15</v>
      </c>
      <c r="B1216" s="32" t="s">
        <v>16</v>
      </c>
      <c r="C1216" s="6">
        <v>0</v>
      </c>
      <c r="D1216" s="6"/>
      <c r="E1216" s="6">
        <f>SUM(C1216,D1216)</f>
        <v>0</v>
      </c>
      <c r="F1216" s="6"/>
      <c r="G1216" s="6"/>
      <c r="H1216" s="7"/>
      <c r="I1216" s="2">
        <f t="shared" si="265"/>
        <v>0</v>
      </c>
    </row>
    <row r="1217" spans="1:9" s="1" customFormat="1" hidden="1" x14ac:dyDescent="0.2">
      <c r="A1217" s="12" t="s">
        <v>17</v>
      </c>
      <c r="B1217" s="32" t="s">
        <v>18</v>
      </c>
      <c r="C1217" s="6">
        <v>0</v>
      </c>
      <c r="D1217" s="6"/>
      <c r="E1217" s="6">
        <f>SUM(C1217,D1217)</f>
        <v>0</v>
      </c>
      <c r="F1217" s="6"/>
      <c r="G1217" s="6"/>
      <c r="H1217" s="7"/>
      <c r="I1217" s="2">
        <f t="shared" si="265"/>
        <v>0</v>
      </c>
    </row>
    <row r="1218" spans="1:9" s="1" customFormat="1" hidden="1" x14ac:dyDescent="0.2">
      <c r="A1218" s="11" t="s">
        <v>19</v>
      </c>
      <c r="B1218" s="33" t="s">
        <v>20</v>
      </c>
      <c r="C1218" s="9">
        <v>0</v>
      </c>
      <c r="D1218" s="9">
        <f>SUM(D1219:D1221)</f>
        <v>0</v>
      </c>
      <c r="E1218" s="9">
        <f>SUM(E1219:E1221)</f>
        <v>0</v>
      </c>
      <c r="F1218" s="9">
        <f>SUM(F1219:F1221)</f>
        <v>0</v>
      </c>
      <c r="G1218" s="9">
        <f>SUM(G1219:G1221)</f>
        <v>0</v>
      </c>
      <c r="H1218" s="10">
        <f>SUM(H1219:H1221)</f>
        <v>0</v>
      </c>
      <c r="I1218" s="2">
        <f t="shared" si="265"/>
        <v>0</v>
      </c>
    </row>
    <row r="1219" spans="1:9" s="1" customFormat="1" hidden="1" x14ac:dyDescent="0.2">
      <c r="A1219" s="12" t="s">
        <v>13</v>
      </c>
      <c r="B1219" s="32" t="s">
        <v>21</v>
      </c>
      <c r="C1219" s="6">
        <v>0</v>
      </c>
      <c r="D1219" s="6"/>
      <c r="E1219" s="6">
        <f>SUM(C1219,D1219)</f>
        <v>0</v>
      </c>
      <c r="F1219" s="6"/>
      <c r="G1219" s="6"/>
      <c r="H1219" s="7"/>
      <c r="I1219" s="2">
        <f t="shared" si="265"/>
        <v>0</v>
      </c>
    </row>
    <row r="1220" spans="1:9" s="1" customFormat="1" hidden="1" x14ac:dyDescent="0.2">
      <c r="A1220" s="12" t="s">
        <v>15</v>
      </c>
      <c r="B1220" s="32" t="s">
        <v>22</v>
      </c>
      <c r="C1220" s="6">
        <v>0</v>
      </c>
      <c r="D1220" s="6"/>
      <c r="E1220" s="6">
        <f>SUM(C1220,D1220)</f>
        <v>0</v>
      </c>
      <c r="F1220" s="6"/>
      <c r="G1220" s="6"/>
      <c r="H1220" s="7"/>
      <c r="I1220" s="2">
        <f t="shared" si="265"/>
        <v>0</v>
      </c>
    </row>
    <row r="1221" spans="1:9" s="1" customFormat="1" hidden="1" x14ac:dyDescent="0.2">
      <c r="A1221" s="12" t="s">
        <v>17</v>
      </c>
      <c r="B1221" s="32" t="s">
        <v>23</v>
      </c>
      <c r="C1221" s="6">
        <v>0</v>
      </c>
      <c r="D1221" s="6"/>
      <c r="E1221" s="6">
        <f>SUM(C1221,D1221)</f>
        <v>0</v>
      </c>
      <c r="F1221" s="6"/>
      <c r="G1221" s="6"/>
      <c r="H1221" s="7"/>
      <c r="I1221" s="2">
        <f t="shared" si="265"/>
        <v>0</v>
      </c>
    </row>
    <row r="1222" spans="1:9" s="1" customFormat="1" hidden="1" x14ac:dyDescent="0.2">
      <c r="A1222" s="11" t="s">
        <v>24</v>
      </c>
      <c r="B1222" s="33" t="s">
        <v>25</v>
      </c>
      <c r="C1222" s="9">
        <v>0</v>
      </c>
      <c r="D1222" s="9">
        <f>SUM(D1223:D1225)</f>
        <v>0</v>
      </c>
      <c r="E1222" s="9">
        <f>SUM(E1223:E1225)</f>
        <v>0</v>
      </c>
      <c r="F1222" s="9">
        <f>SUM(F1223:F1225)</f>
        <v>0</v>
      </c>
      <c r="G1222" s="9">
        <f>SUM(G1223:G1225)</f>
        <v>0</v>
      </c>
      <c r="H1222" s="10">
        <f>SUM(H1223:H1225)</f>
        <v>0</v>
      </c>
      <c r="I1222" s="2">
        <f t="shared" si="265"/>
        <v>0</v>
      </c>
    </row>
    <row r="1223" spans="1:9" s="1" customFormat="1" hidden="1" x14ac:dyDescent="0.2">
      <c r="A1223" s="12" t="s">
        <v>13</v>
      </c>
      <c r="B1223" s="32" t="s">
        <v>26</v>
      </c>
      <c r="C1223" s="6">
        <v>0</v>
      </c>
      <c r="D1223" s="6"/>
      <c r="E1223" s="6">
        <f>SUM(C1223,D1223)</f>
        <v>0</v>
      </c>
      <c r="F1223" s="6"/>
      <c r="G1223" s="6"/>
      <c r="H1223" s="7"/>
      <c r="I1223" s="2">
        <f t="shared" si="265"/>
        <v>0</v>
      </c>
    </row>
    <row r="1224" spans="1:9" s="1" customFormat="1" hidden="1" x14ac:dyDescent="0.2">
      <c r="A1224" s="12" t="s">
        <v>15</v>
      </c>
      <c r="B1224" s="32" t="s">
        <v>27</v>
      </c>
      <c r="C1224" s="6">
        <v>0</v>
      </c>
      <c r="D1224" s="6"/>
      <c r="E1224" s="6">
        <f>SUM(C1224,D1224)</f>
        <v>0</v>
      </c>
      <c r="F1224" s="6"/>
      <c r="G1224" s="6"/>
      <c r="H1224" s="7"/>
      <c r="I1224" s="2">
        <f t="shared" si="265"/>
        <v>0</v>
      </c>
    </row>
    <row r="1225" spans="1:9" s="1" customFormat="1" hidden="1" x14ac:dyDescent="0.2">
      <c r="A1225" s="12" t="s">
        <v>17</v>
      </c>
      <c r="B1225" s="32" t="s">
        <v>28</v>
      </c>
      <c r="C1225" s="6">
        <v>0</v>
      </c>
      <c r="D1225" s="6"/>
      <c r="E1225" s="6">
        <f>SUM(C1225,D1225)</f>
        <v>0</v>
      </c>
      <c r="F1225" s="6"/>
      <c r="G1225" s="6"/>
      <c r="H1225" s="7"/>
      <c r="I1225" s="2">
        <f t="shared" si="265"/>
        <v>0</v>
      </c>
    </row>
    <row r="1226" spans="1:9" s="126" customFormat="1" hidden="1" x14ac:dyDescent="0.2">
      <c r="A1226" s="121" t="s">
        <v>76</v>
      </c>
      <c r="B1226" s="122"/>
      <c r="C1226" s="123">
        <f t="shared" ref="C1226:H1226" si="269">SUM(C1227,C1230,C1253)</f>
        <v>0</v>
      </c>
      <c r="D1226" s="123">
        <f t="shared" si="269"/>
        <v>0</v>
      </c>
      <c r="E1226" s="123">
        <f t="shared" si="269"/>
        <v>0</v>
      </c>
      <c r="F1226" s="123">
        <f t="shared" si="269"/>
        <v>0</v>
      </c>
      <c r="G1226" s="123">
        <f t="shared" si="269"/>
        <v>0</v>
      </c>
      <c r="H1226" s="124">
        <f t="shared" si="269"/>
        <v>0</v>
      </c>
      <c r="I1226" s="125">
        <f t="shared" si="265"/>
        <v>0</v>
      </c>
    </row>
    <row r="1227" spans="1:9" hidden="1" x14ac:dyDescent="0.2">
      <c r="A1227" s="16" t="s">
        <v>30</v>
      </c>
      <c r="B1227" s="35">
        <v>20</v>
      </c>
      <c r="C1227" s="9">
        <f t="shared" ref="C1227:H1227" si="270">SUM(C1228)</f>
        <v>0</v>
      </c>
      <c r="D1227" s="9">
        <f t="shared" si="270"/>
        <v>0</v>
      </c>
      <c r="E1227" s="9">
        <f t="shared" si="270"/>
        <v>0</v>
      </c>
      <c r="F1227" s="9">
        <f t="shared" si="270"/>
        <v>0</v>
      </c>
      <c r="G1227" s="9">
        <f t="shared" si="270"/>
        <v>0</v>
      </c>
      <c r="H1227" s="10">
        <f t="shared" si="270"/>
        <v>0</v>
      </c>
      <c r="I1227" s="84">
        <f t="shared" si="265"/>
        <v>0</v>
      </c>
    </row>
    <row r="1228" spans="1:9" hidden="1" x14ac:dyDescent="0.2">
      <c r="A1228" s="12" t="s">
        <v>31</v>
      </c>
      <c r="B1228" s="36" t="s">
        <v>32</v>
      </c>
      <c r="C1228" s="69"/>
      <c r="D1228" s="69"/>
      <c r="E1228" s="69">
        <f>C1228+D1228</f>
        <v>0</v>
      </c>
      <c r="F1228" s="69"/>
      <c r="G1228" s="69"/>
      <c r="H1228" s="108"/>
      <c r="I1228" s="84">
        <f t="shared" si="265"/>
        <v>0</v>
      </c>
    </row>
    <row r="1229" spans="1:9" s="1" customFormat="1" hidden="1" x14ac:dyDescent="0.2">
      <c r="A1229" s="12"/>
      <c r="B1229" s="31"/>
      <c r="C1229" s="6"/>
      <c r="D1229" s="6"/>
      <c r="E1229" s="6"/>
      <c r="F1229" s="6"/>
      <c r="G1229" s="6"/>
      <c r="H1229" s="7"/>
      <c r="I1229" s="2">
        <f t="shared" si="265"/>
        <v>0</v>
      </c>
    </row>
    <row r="1230" spans="1:9" ht="25.5" hidden="1" x14ac:dyDescent="0.2">
      <c r="A1230" s="16" t="s">
        <v>33</v>
      </c>
      <c r="B1230" s="37">
        <v>58</v>
      </c>
      <c r="C1230" s="9">
        <f t="shared" ref="C1230:H1230" si="271">SUM(C1231,C1238,C1245)</f>
        <v>0</v>
      </c>
      <c r="D1230" s="9">
        <f t="shared" si="271"/>
        <v>0</v>
      </c>
      <c r="E1230" s="9">
        <f t="shared" si="271"/>
        <v>0</v>
      </c>
      <c r="F1230" s="9">
        <f t="shared" si="271"/>
        <v>0</v>
      </c>
      <c r="G1230" s="9">
        <f t="shared" si="271"/>
        <v>0</v>
      </c>
      <c r="H1230" s="10">
        <f t="shared" si="271"/>
        <v>0</v>
      </c>
      <c r="I1230" s="84">
        <f t="shared" si="265"/>
        <v>0</v>
      </c>
    </row>
    <row r="1231" spans="1:9" hidden="1" x14ac:dyDescent="0.2">
      <c r="A1231" s="16" t="s">
        <v>34</v>
      </c>
      <c r="B1231" s="38" t="s">
        <v>35</v>
      </c>
      <c r="C1231" s="9">
        <f t="shared" ref="C1231:H1231" si="272">SUM(C1235,C1236,C1237)</f>
        <v>0</v>
      </c>
      <c r="D1231" s="9">
        <f t="shared" si="272"/>
        <v>0</v>
      </c>
      <c r="E1231" s="9">
        <f t="shared" si="272"/>
        <v>0</v>
      </c>
      <c r="F1231" s="9">
        <f t="shared" si="272"/>
        <v>0</v>
      </c>
      <c r="G1231" s="9">
        <f t="shared" si="272"/>
        <v>0</v>
      </c>
      <c r="H1231" s="10">
        <f t="shared" si="272"/>
        <v>0</v>
      </c>
      <c r="I1231" s="84">
        <f t="shared" si="265"/>
        <v>0</v>
      </c>
    </row>
    <row r="1232" spans="1:9" s="1" customFormat="1" hidden="1" x14ac:dyDescent="0.2">
      <c r="A1232" s="17" t="s">
        <v>1</v>
      </c>
      <c r="B1232" s="39"/>
      <c r="C1232" s="9"/>
      <c r="D1232" s="9"/>
      <c r="E1232" s="9"/>
      <c r="F1232" s="9"/>
      <c r="G1232" s="9"/>
      <c r="H1232" s="10"/>
      <c r="I1232" s="2">
        <f t="shared" si="265"/>
        <v>0</v>
      </c>
    </row>
    <row r="1233" spans="1:11" hidden="1" x14ac:dyDescent="0.2">
      <c r="A1233" s="17" t="s">
        <v>36</v>
      </c>
      <c r="B1233" s="39"/>
      <c r="C1233" s="9">
        <f t="shared" ref="C1233:H1233" si="273">C1235+C1236+C1237-C1234</f>
        <v>0</v>
      </c>
      <c r="D1233" s="9">
        <f t="shared" si="273"/>
        <v>0</v>
      </c>
      <c r="E1233" s="9">
        <f t="shared" si="273"/>
        <v>0</v>
      </c>
      <c r="F1233" s="9">
        <f t="shared" si="273"/>
        <v>0</v>
      </c>
      <c r="G1233" s="9">
        <f t="shared" si="273"/>
        <v>0</v>
      </c>
      <c r="H1233" s="10">
        <f t="shared" si="273"/>
        <v>0</v>
      </c>
      <c r="I1233" s="84">
        <f t="shared" si="265"/>
        <v>0</v>
      </c>
    </row>
    <row r="1234" spans="1:11" s="1" customFormat="1" hidden="1" x14ac:dyDescent="0.2">
      <c r="A1234" s="17" t="s">
        <v>37</v>
      </c>
      <c r="B1234" s="39"/>
      <c r="C1234" s="9">
        <v>0</v>
      </c>
      <c r="D1234" s="9"/>
      <c r="E1234" s="9">
        <f>C1234+D1234</f>
        <v>0</v>
      </c>
      <c r="F1234" s="9"/>
      <c r="G1234" s="9"/>
      <c r="H1234" s="10"/>
      <c r="I1234" s="2">
        <f t="shared" si="265"/>
        <v>0</v>
      </c>
    </row>
    <row r="1235" spans="1:11" hidden="1" x14ac:dyDescent="0.2">
      <c r="A1235" s="5" t="s">
        <v>38</v>
      </c>
      <c r="B1235" s="40" t="s">
        <v>39</v>
      </c>
      <c r="C1235" s="69"/>
      <c r="D1235" s="69"/>
      <c r="E1235" s="69">
        <f>C1235+D1235</f>
        <v>0</v>
      </c>
      <c r="F1235" s="69"/>
      <c r="G1235" s="69"/>
      <c r="H1235" s="108"/>
      <c r="I1235" s="84">
        <f t="shared" si="265"/>
        <v>0</v>
      </c>
      <c r="J1235" s="82">
        <v>0.02</v>
      </c>
      <c r="K1235" s="82">
        <v>0.13</v>
      </c>
    </row>
    <row r="1236" spans="1:11" hidden="1" x14ac:dyDescent="0.2">
      <c r="A1236" s="5" t="s">
        <v>40</v>
      </c>
      <c r="B1236" s="40" t="s">
        <v>41</v>
      </c>
      <c r="C1236" s="69"/>
      <c r="D1236" s="69"/>
      <c r="E1236" s="69">
        <f>C1236+D1236</f>
        <v>0</v>
      </c>
      <c r="F1236" s="69"/>
      <c r="G1236" s="69"/>
      <c r="H1236" s="108"/>
      <c r="I1236" s="84">
        <f t="shared" si="265"/>
        <v>0</v>
      </c>
      <c r="J1236" s="82">
        <v>0.85</v>
      </c>
    </row>
    <row r="1237" spans="1:11" s="1" customFormat="1" hidden="1" x14ac:dyDescent="0.2">
      <c r="A1237" s="5" t="s">
        <v>42</v>
      </c>
      <c r="B1237" s="41" t="s">
        <v>43</v>
      </c>
      <c r="C1237" s="6">
        <v>0</v>
      </c>
      <c r="D1237" s="6"/>
      <c r="E1237" s="6">
        <f>C1237+D1237</f>
        <v>0</v>
      </c>
      <c r="F1237" s="6"/>
      <c r="G1237" s="6"/>
      <c r="H1237" s="7"/>
      <c r="I1237" s="2">
        <f t="shared" si="265"/>
        <v>0</v>
      </c>
    </row>
    <row r="1238" spans="1:11" s="1" customFormat="1" hidden="1" x14ac:dyDescent="0.2">
      <c r="A1238" s="16" t="s">
        <v>44</v>
      </c>
      <c r="B1238" s="42" t="s">
        <v>45</v>
      </c>
      <c r="C1238" s="9">
        <v>0</v>
      </c>
      <c r="D1238" s="9">
        <f>SUM(D1242,D1243,D1244)</f>
        <v>0</v>
      </c>
      <c r="E1238" s="9">
        <f>SUM(E1242,E1243,E1244)</f>
        <v>0</v>
      </c>
      <c r="F1238" s="9">
        <f>SUM(F1242,F1243,F1244)</f>
        <v>0</v>
      </c>
      <c r="G1238" s="9">
        <f>SUM(G1242,G1243,G1244)</f>
        <v>0</v>
      </c>
      <c r="H1238" s="10">
        <f>SUM(H1242,H1243,H1244)</f>
        <v>0</v>
      </c>
      <c r="I1238" s="2">
        <f t="shared" si="265"/>
        <v>0</v>
      </c>
    </row>
    <row r="1239" spans="1:11" s="1" customFormat="1" hidden="1" x14ac:dyDescent="0.2">
      <c r="A1239" s="56" t="s">
        <v>1</v>
      </c>
      <c r="B1239" s="42"/>
      <c r="C1239" s="9"/>
      <c r="D1239" s="9"/>
      <c r="E1239" s="9"/>
      <c r="F1239" s="9"/>
      <c r="G1239" s="9"/>
      <c r="H1239" s="10"/>
      <c r="I1239" s="2">
        <f t="shared" si="265"/>
        <v>0</v>
      </c>
    </row>
    <row r="1240" spans="1:11" s="1" customFormat="1" hidden="1" x14ac:dyDescent="0.2">
      <c r="A1240" s="17" t="s">
        <v>36</v>
      </c>
      <c r="B1240" s="39"/>
      <c r="C1240" s="9">
        <v>0</v>
      </c>
      <c r="D1240" s="9">
        <f>D1242+D1243+D1244-D1241</f>
        <v>0</v>
      </c>
      <c r="E1240" s="9">
        <f>E1242+E1243+E1244-E1241</f>
        <v>0</v>
      </c>
      <c r="F1240" s="9">
        <f>F1242+F1243+F1244-F1241</f>
        <v>0</v>
      </c>
      <c r="G1240" s="9">
        <f>G1242+G1243+G1244-G1241</f>
        <v>0</v>
      </c>
      <c r="H1240" s="10">
        <f>H1242+H1243+H1244-H1241</f>
        <v>0</v>
      </c>
      <c r="I1240" s="2">
        <f t="shared" si="265"/>
        <v>0</v>
      </c>
    </row>
    <row r="1241" spans="1:11" s="1" customFormat="1" hidden="1" x14ac:dyDescent="0.2">
      <c r="A1241" s="17" t="s">
        <v>37</v>
      </c>
      <c r="B1241" s="39"/>
      <c r="C1241" s="9">
        <v>0</v>
      </c>
      <c r="D1241" s="9"/>
      <c r="E1241" s="9">
        <f>C1241+D1241</f>
        <v>0</v>
      </c>
      <c r="F1241" s="9"/>
      <c r="G1241" s="9"/>
      <c r="H1241" s="10"/>
      <c r="I1241" s="2">
        <f t="shared" si="265"/>
        <v>0</v>
      </c>
    </row>
    <row r="1242" spans="1:11" s="1" customFormat="1" hidden="1" x14ac:dyDescent="0.2">
      <c r="A1242" s="5" t="s">
        <v>38</v>
      </c>
      <c r="B1242" s="41" t="s">
        <v>46</v>
      </c>
      <c r="C1242" s="6">
        <v>0</v>
      </c>
      <c r="D1242" s="6"/>
      <c r="E1242" s="6">
        <f>C1242+D1242</f>
        <v>0</v>
      </c>
      <c r="F1242" s="6"/>
      <c r="G1242" s="6"/>
      <c r="H1242" s="7"/>
      <c r="I1242" s="2">
        <f t="shared" si="265"/>
        <v>0</v>
      </c>
    </row>
    <row r="1243" spans="1:11" s="1" customFormat="1" hidden="1" x14ac:dyDescent="0.2">
      <c r="A1243" s="5" t="s">
        <v>40</v>
      </c>
      <c r="B1243" s="41" t="s">
        <v>47</v>
      </c>
      <c r="C1243" s="6">
        <v>0</v>
      </c>
      <c r="D1243" s="6"/>
      <c r="E1243" s="6">
        <f>C1243+D1243</f>
        <v>0</v>
      </c>
      <c r="F1243" s="6"/>
      <c r="G1243" s="6"/>
      <c r="H1243" s="7"/>
      <c r="I1243" s="2">
        <f t="shared" si="265"/>
        <v>0</v>
      </c>
    </row>
    <row r="1244" spans="1:11" s="1" customFormat="1" hidden="1" x14ac:dyDescent="0.2">
      <c r="A1244" s="5" t="s">
        <v>42</v>
      </c>
      <c r="B1244" s="41" t="s">
        <v>48</v>
      </c>
      <c r="C1244" s="6">
        <v>0</v>
      </c>
      <c r="D1244" s="6"/>
      <c r="E1244" s="6">
        <f>C1244+D1244</f>
        <v>0</v>
      </c>
      <c r="F1244" s="6"/>
      <c r="G1244" s="6"/>
      <c r="H1244" s="7"/>
      <c r="I1244" s="2">
        <f t="shared" si="265"/>
        <v>0</v>
      </c>
    </row>
    <row r="1245" spans="1:11" s="1" customFormat="1" hidden="1" x14ac:dyDescent="0.2">
      <c r="A1245" s="16" t="s">
        <v>49</v>
      </c>
      <c r="B1245" s="43" t="s">
        <v>50</v>
      </c>
      <c r="C1245" s="9">
        <v>0</v>
      </c>
      <c r="D1245" s="9">
        <f>SUM(D1249,D1250,D1251)</f>
        <v>0</v>
      </c>
      <c r="E1245" s="9">
        <f>SUM(E1249,E1250,E1251)</f>
        <v>0</v>
      </c>
      <c r="F1245" s="9">
        <f>SUM(F1249,F1250,F1251)</f>
        <v>0</v>
      </c>
      <c r="G1245" s="9">
        <f>SUM(G1249,G1250,G1251)</f>
        <v>0</v>
      </c>
      <c r="H1245" s="10">
        <f>SUM(H1249,H1250,H1251)</f>
        <v>0</v>
      </c>
      <c r="I1245" s="2">
        <f t="shared" si="265"/>
        <v>0</v>
      </c>
    </row>
    <row r="1246" spans="1:11" s="1" customFormat="1" hidden="1" x14ac:dyDescent="0.2">
      <c r="A1246" s="56" t="s">
        <v>1</v>
      </c>
      <c r="B1246" s="43"/>
      <c r="C1246" s="9"/>
      <c r="D1246" s="9"/>
      <c r="E1246" s="9"/>
      <c r="F1246" s="9"/>
      <c r="G1246" s="9"/>
      <c r="H1246" s="10"/>
      <c r="I1246" s="2">
        <f t="shared" si="265"/>
        <v>0</v>
      </c>
    </row>
    <row r="1247" spans="1:11" s="1" customFormat="1" hidden="1" x14ac:dyDescent="0.2">
      <c r="A1247" s="17" t="s">
        <v>36</v>
      </c>
      <c r="B1247" s="39"/>
      <c r="C1247" s="9">
        <v>0</v>
      </c>
      <c r="D1247" s="9">
        <f>D1249+D1250+D1251-D1248</f>
        <v>0</v>
      </c>
      <c r="E1247" s="9">
        <f>E1249+E1250+E1251-E1248</f>
        <v>0</v>
      </c>
      <c r="F1247" s="9">
        <f>F1249+F1250+F1251-F1248</f>
        <v>0</v>
      </c>
      <c r="G1247" s="9">
        <f>G1249+G1250+G1251-G1248</f>
        <v>0</v>
      </c>
      <c r="H1247" s="10">
        <f>H1249+H1250+H1251-H1248</f>
        <v>0</v>
      </c>
      <c r="I1247" s="2">
        <f t="shared" si="265"/>
        <v>0</v>
      </c>
    </row>
    <row r="1248" spans="1:11" s="1" customFormat="1" hidden="1" x14ac:dyDescent="0.2">
      <c r="A1248" s="17" t="s">
        <v>37</v>
      </c>
      <c r="B1248" s="39"/>
      <c r="C1248" s="9">
        <v>0</v>
      </c>
      <c r="D1248" s="9"/>
      <c r="E1248" s="9">
        <f>C1248+D1248</f>
        <v>0</v>
      </c>
      <c r="F1248" s="9"/>
      <c r="G1248" s="9"/>
      <c r="H1248" s="10"/>
      <c r="I1248" s="2">
        <f t="shared" si="265"/>
        <v>0</v>
      </c>
    </row>
    <row r="1249" spans="1:9" s="1" customFormat="1" hidden="1" x14ac:dyDescent="0.2">
      <c r="A1249" s="5" t="s">
        <v>38</v>
      </c>
      <c r="B1249" s="41" t="s">
        <v>51</v>
      </c>
      <c r="C1249" s="6">
        <v>0</v>
      </c>
      <c r="D1249" s="6"/>
      <c r="E1249" s="6">
        <f>C1249+D1249</f>
        <v>0</v>
      </c>
      <c r="F1249" s="6"/>
      <c r="G1249" s="6"/>
      <c r="H1249" s="7"/>
      <c r="I1249" s="2">
        <f t="shared" si="265"/>
        <v>0</v>
      </c>
    </row>
    <row r="1250" spans="1:9" s="1" customFormat="1" hidden="1" x14ac:dyDescent="0.2">
      <c r="A1250" s="5" t="s">
        <v>40</v>
      </c>
      <c r="B1250" s="41" t="s">
        <v>52</v>
      </c>
      <c r="C1250" s="6">
        <v>0</v>
      </c>
      <c r="D1250" s="6"/>
      <c r="E1250" s="6">
        <f>C1250+D1250</f>
        <v>0</v>
      </c>
      <c r="F1250" s="6"/>
      <c r="G1250" s="6"/>
      <c r="H1250" s="7"/>
      <c r="I1250" s="2">
        <f t="shared" si="265"/>
        <v>0</v>
      </c>
    </row>
    <row r="1251" spans="1:9" s="1" customFormat="1" hidden="1" x14ac:dyDescent="0.2">
      <c r="A1251" s="5" t="s">
        <v>42</v>
      </c>
      <c r="B1251" s="41" t="s">
        <v>53</v>
      </c>
      <c r="C1251" s="6">
        <v>0</v>
      </c>
      <c r="D1251" s="6"/>
      <c r="E1251" s="6">
        <f>C1251+D1251</f>
        <v>0</v>
      </c>
      <c r="F1251" s="6"/>
      <c r="G1251" s="6"/>
      <c r="H1251" s="7"/>
      <c r="I1251" s="2">
        <f t="shared" si="265"/>
        <v>0</v>
      </c>
    </row>
    <row r="1252" spans="1:9" s="1" customFormat="1" hidden="1" x14ac:dyDescent="0.2">
      <c r="A1252" s="57"/>
      <c r="B1252" s="66"/>
      <c r="C1252" s="6"/>
      <c r="D1252" s="6"/>
      <c r="E1252" s="6"/>
      <c r="F1252" s="6"/>
      <c r="G1252" s="6"/>
      <c r="H1252" s="7"/>
      <c r="I1252" s="2">
        <f t="shared" si="265"/>
        <v>0</v>
      </c>
    </row>
    <row r="1253" spans="1:9" s="1" customFormat="1" hidden="1" x14ac:dyDescent="0.2">
      <c r="A1253" s="11" t="s">
        <v>134</v>
      </c>
      <c r="B1253" s="43" t="s">
        <v>133</v>
      </c>
      <c r="C1253" s="9">
        <v>0</v>
      </c>
      <c r="D1253" s="9"/>
      <c r="E1253" s="9">
        <f>C1253+D1253</f>
        <v>0</v>
      </c>
      <c r="F1253" s="9"/>
      <c r="G1253" s="9"/>
      <c r="H1253" s="10"/>
      <c r="I1253" s="2">
        <f t="shared" si="265"/>
        <v>0</v>
      </c>
    </row>
    <row r="1254" spans="1:9" s="1" customFormat="1" hidden="1" x14ac:dyDescent="0.2">
      <c r="A1254" s="57"/>
      <c r="B1254" s="66"/>
      <c r="C1254" s="6"/>
      <c r="D1254" s="6"/>
      <c r="E1254" s="6"/>
      <c r="F1254" s="6"/>
      <c r="G1254" s="6"/>
      <c r="H1254" s="7"/>
      <c r="I1254" s="2">
        <f t="shared" si="265"/>
        <v>0</v>
      </c>
    </row>
    <row r="1255" spans="1:9" s="1" customFormat="1" hidden="1" x14ac:dyDescent="0.2">
      <c r="A1255" s="11" t="s">
        <v>54</v>
      </c>
      <c r="B1255" s="43"/>
      <c r="C1255" s="9">
        <v>0</v>
      </c>
      <c r="D1255" s="9">
        <f>D1208-D1226</f>
        <v>0</v>
      </c>
      <c r="E1255" s="9">
        <f>E1208-E1226</f>
        <v>0</v>
      </c>
      <c r="F1255" s="9">
        <f>F1208-F1226</f>
        <v>0</v>
      </c>
      <c r="G1255" s="9">
        <f>G1208-G1226</f>
        <v>0</v>
      </c>
      <c r="H1255" s="10">
        <f>H1208-H1226</f>
        <v>0</v>
      </c>
      <c r="I1255" s="2">
        <f t="shared" si="265"/>
        <v>0</v>
      </c>
    </row>
    <row r="1256" spans="1:9" s="1" customFormat="1" hidden="1" x14ac:dyDescent="0.2">
      <c r="A1256" s="55"/>
      <c r="B1256" s="66"/>
      <c r="C1256" s="6"/>
      <c r="D1256" s="6"/>
      <c r="E1256" s="6"/>
      <c r="F1256" s="6"/>
      <c r="G1256" s="6"/>
      <c r="H1256" s="7"/>
      <c r="I1256" s="2">
        <f t="shared" si="265"/>
        <v>0</v>
      </c>
    </row>
    <row r="1257" spans="1:9" s="1" customFormat="1" hidden="1" x14ac:dyDescent="0.2">
      <c r="A1257" s="55"/>
      <c r="B1257" s="66"/>
      <c r="C1257" s="6"/>
      <c r="D1257" s="6"/>
      <c r="E1257" s="6"/>
      <c r="F1257" s="6"/>
      <c r="G1257" s="6"/>
      <c r="H1257" s="7"/>
      <c r="I1257" s="2">
        <f t="shared" si="265"/>
        <v>0</v>
      </c>
    </row>
    <row r="1258" spans="1:9" s="107" customFormat="1" hidden="1" x14ac:dyDescent="0.2">
      <c r="A1258" s="109" t="s">
        <v>73</v>
      </c>
      <c r="B1258" s="110" t="s">
        <v>3</v>
      </c>
      <c r="C1258" s="111">
        <f t="shared" ref="C1258:H1258" si="274">SUM(C1288)</f>
        <v>0</v>
      </c>
      <c r="D1258" s="111">
        <f t="shared" si="274"/>
        <v>0</v>
      </c>
      <c r="E1258" s="111">
        <f t="shared" si="274"/>
        <v>0</v>
      </c>
      <c r="F1258" s="111">
        <f t="shared" si="274"/>
        <v>0</v>
      </c>
      <c r="G1258" s="111">
        <f t="shared" si="274"/>
        <v>0</v>
      </c>
      <c r="H1258" s="112">
        <f t="shared" si="274"/>
        <v>0</v>
      </c>
      <c r="I1258" s="102">
        <f t="shared" si="265"/>
        <v>0</v>
      </c>
    </row>
    <row r="1259" spans="1:9" hidden="1" x14ac:dyDescent="0.2">
      <c r="A1259" s="113" t="s">
        <v>76</v>
      </c>
      <c r="B1259" s="114"/>
      <c r="C1259" s="115">
        <f t="shared" ref="C1259:H1259" si="275">SUM(C1260,C1263,C1286)</f>
        <v>0</v>
      </c>
      <c r="D1259" s="115">
        <f t="shared" si="275"/>
        <v>0</v>
      </c>
      <c r="E1259" s="115">
        <f t="shared" si="275"/>
        <v>0</v>
      </c>
      <c r="F1259" s="115">
        <f t="shared" si="275"/>
        <v>0</v>
      </c>
      <c r="G1259" s="115">
        <f t="shared" si="275"/>
        <v>0</v>
      </c>
      <c r="H1259" s="116">
        <f t="shared" si="275"/>
        <v>0</v>
      </c>
      <c r="I1259" s="84">
        <f t="shared" si="265"/>
        <v>0</v>
      </c>
    </row>
    <row r="1260" spans="1:9" hidden="1" x14ac:dyDescent="0.2">
      <c r="A1260" s="16" t="s">
        <v>30</v>
      </c>
      <c r="B1260" s="35">
        <v>20</v>
      </c>
      <c r="C1260" s="9">
        <f t="shared" ref="C1260:H1260" si="276">SUM(C1261)</f>
        <v>0</v>
      </c>
      <c r="D1260" s="9">
        <f t="shared" si="276"/>
        <v>0</v>
      </c>
      <c r="E1260" s="9">
        <f t="shared" si="276"/>
        <v>0</v>
      </c>
      <c r="F1260" s="9">
        <f t="shared" si="276"/>
        <v>0</v>
      </c>
      <c r="G1260" s="9">
        <f t="shared" si="276"/>
        <v>0</v>
      </c>
      <c r="H1260" s="10">
        <f t="shared" si="276"/>
        <v>0</v>
      </c>
      <c r="I1260" s="84">
        <f t="shared" ref="I1260:I1323" si="277">SUM(E1260:H1260)</f>
        <v>0</v>
      </c>
    </row>
    <row r="1261" spans="1:9" hidden="1" x14ac:dyDescent="0.2">
      <c r="A1261" s="12" t="s">
        <v>31</v>
      </c>
      <c r="B1261" s="36" t="s">
        <v>32</v>
      </c>
      <c r="C1261" s="69">
        <f>C1308</f>
        <v>0</v>
      </c>
      <c r="D1261" s="69">
        <f>D1308</f>
        <v>0</v>
      </c>
      <c r="E1261" s="69">
        <f>C1261+D1261</f>
        <v>0</v>
      </c>
      <c r="F1261" s="69">
        <f>F1308</f>
        <v>0</v>
      </c>
      <c r="G1261" s="69">
        <f>G1308</f>
        <v>0</v>
      </c>
      <c r="H1261" s="108">
        <f>H1308</f>
        <v>0</v>
      </c>
      <c r="I1261" s="84">
        <f t="shared" si="277"/>
        <v>0</v>
      </c>
    </row>
    <row r="1262" spans="1:9" s="1" customFormat="1" hidden="1" x14ac:dyDescent="0.2">
      <c r="A1262" s="12"/>
      <c r="B1262" s="31"/>
      <c r="C1262" s="6"/>
      <c r="D1262" s="6"/>
      <c r="E1262" s="6"/>
      <c r="F1262" s="6"/>
      <c r="G1262" s="6"/>
      <c r="H1262" s="7"/>
      <c r="I1262" s="2">
        <f t="shared" si="277"/>
        <v>0</v>
      </c>
    </row>
    <row r="1263" spans="1:9" ht="25.5" hidden="1" x14ac:dyDescent="0.2">
      <c r="A1263" s="16" t="s">
        <v>33</v>
      </c>
      <c r="B1263" s="37">
        <v>58</v>
      </c>
      <c r="C1263" s="9">
        <f t="shared" ref="C1263:H1263" si="278">SUM(C1264,C1271,C1278)</f>
        <v>0</v>
      </c>
      <c r="D1263" s="9">
        <f t="shared" si="278"/>
        <v>0</v>
      </c>
      <c r="E1263" s="9">
        <f t="shared" si="278"/>
        <v>0</v>
      </c>
      <c r="F1263" s="9">
        <f t="shared" si="278"/>
        <v>0</v>
      </c>
      <c r="G1263" s="9">
        <f t="shared" si="278"/>
        <v>0</v>
      </c>
      <c r="H1263" s="10">
        <f t="shared" si="278"/>
        <v>0</v>
      </c>
      <c r="I1263" s="84">
        <f t="shared" si="277"/>
        <v>0</v>
      </c>
    </row>
    <row r="1264" spans="1:9" hidden="1" x14ac:dyDescent="0.2">
      <c r="A1264" s="16" t="s">
        <v>34</v>
      </c>
      <c r="B1264" s="38" t="s">
        <v>187</v>
      </c>
      <c r="C1264" s="9">
        <f t="shared" ref="C1264:H1264" si="279">SUM(C1268,C1269,C1270)</f>
        <v>0</v>
      </c>
      <c r="D1264" s="9">
        <f t="shared" si="279"/>
        <v>0</v>
      </c>
      <c r="E1264" s="9">
        <f t="shared" si="279"/>
        <v>0</v>
      </c>
      <c r="F1264" s="9">
        <f t="shared" si="279"/>
        <v>0</v>
      </c>
      <c r="G1264" s="9">
        <f t="shared" si="279"/>
        <v>0</v>
      </c>
      <c r="H1264" s="10">
        <f t="shared" si="279"/>
        <v>0</v>
      </c>
      <c r="I1264" s="84">
        <f t="shared" si="277"/>
        <v>0</v>
      </c>
    </row>
    <row r="1265" spans="1:9" s="1" customFormat="1" hidden="1" x14ac:dyDescent="0.2">
      <c r="A1265" s="17" t="s">
        <v>1</v>
      </c>
      <c r="B1265" s="39"/>
      <c r="C1265" s="9"/>
      <c r="D1265" s="9"/>
      <c r="E1265" s="9"/>
      <c r="F1265" s="9"/>
      <c r="G1265" s="9"/>
      <c r="H1265" s="10"/>
      <c r="I1265" s="2">
        <f t="shared" si="277"/>
        <v>0</v>
      </c>
    </row>
    <row r="1266" spans="1:9" s="1" customFormat="1" hidden="1" x14ac:dyDescent="0.2">
      <c r="A1266" s="17" t="s">
        <v>36</v>
      </c>
      <c r="B1266" s="39"/>
      <c r="C1266" s="9">
        <v>0</v>
      </c>
      <c r="D1266" s="9">
        <f>D1268+D1269+D1270-D1267</f>
        <v>0</v>
      </c>
      <c r="E1266" s="9">
        <f>E1268+E1269+E1270-E1267</f>
        <v>0</v>
      </c>
      <c r="F1266" s="9">
        <f>F1268+F1269+F1270-F1267</f>
        <v>0</v>
      </c>
      <c r="G1266" s="9">
        <f>G1268+G1269+G1270-G1267</f>
        <v>0</v>
      </c>
      <c r="H1266" s="10">
        <f>H1268+H1269+H1270-H1267</f>
        <v>0</v>
      </c>
      <c r="I1266" s="2">
        <f t="shared" si="277"/>
        <v>0</v>
      </c>
    </row>
    <row r="1267" spans="1:9" hidden="1" x14ac:dyDescent="0.2">
      <c r="A1267" s="17" t="s">
        <v>37</v>
      </c>
      <c r="B1267" s="39"/>
      <c r="C1267" s="9">
        <f t="shared" ref="C1267:H1267" si="280">C1314</f>
        <v>0</v>
      </c>
      <c r="D1267" s="9">
        <f t="shared" si="280"/>
        <v>0</v>
      </c>
      <c r="E1267" s="9">
        <f t="shared" si="280"/>
        <v>0</v>
      </c>
      <c r="F1267" s="9">
        <f t="shared" si="280"/>
        <v>0</v>
      </c>
      <c r="G1267" s="9">
        <f t="shared" si="280"/>
        <v>0</v>
      </c>
      <c r="H1267" s="10">
        <f t="shared" si="280"/>
        <v>0</v>
      </c>
      <c r="I1267" s="84">
        <f t="shared" si="277"/>
        <v>0</v>
      </c>
    </row>
    <row r="1268" spans="1:9" hidden="1" x14ac:dyDescent="0.2">
      <c r="A1268" s="5" t="s">
        <v>38</v>
      </c>
      <c r="B1268" s="40" t="s">
        <v>39</v>
      </c>
      <c r="C1268" s="69">
        <f t="shared" ref="C1268:D1270" si="281">C1315</f>
        <v>0</v>
      </c>
      <c r="D1268" s="69">
        <f t="shared" si="281"/>
        <v>0</v>
      </c>
      <c r="E1268" s="69">
        <f>C1268+D1268</f>
        <v>0</v>
      </c>
      <c r="F1268" s="69">
        <f t="shared" ref="F1268:H1270" si="282">F1315</f>
        <v>0</v>
      </c>
      <c r="G1268" s="69">
        <f t="shared" si="282"/>
        <v>0</v>
      </c>
      <c r="H1268" s="108">
        <f t="shared" si="282"/>
        <v>0</v>
      </c>
      <c r="I1268" s="84">
        <f t="shared" si="277"/>
        <v>0</v>
      </c>
    </row>
    <row r="1269" spans="1:9" hidden="1" x14ac:dyDescent="0.2">
      <c r="A1269" s="5" t="s">
        <v>40</v>
      </c>
      <c r="B1269" s="40" t="s">
        <v>41</v>
      </c>
      <c r="C1269" s="69">
        <f t="shared" si="281"/>
        <v>0</v>
      </c>
      <c r="D1269" s="69">
        <f t="shared" si="281"/>
        <v>0</v>
      </c>
      <c r="E1269" s="69">
        <f>C1269+D1269</f>
        <v>0</v>
      </c>
      <c r="F1269" s="69">
        <f t="shared" si="282"/>
        <v>0</v>
      </c>
      <c r="G1269" s="69">
        <f t="shared" si="282"/>
        <v>0</v>
      </c>
      <c r="H1269" s="108">
        <f t="shared" si="282"/>
        <v>0</v>
      </c>
      <c r="I1269" s="84">
        <f t="shared" si="277"/>
        <v>0</v>
      </c>
    </row>
    <row r="1270" spans="1:9" hidden="1" x14ac:dyDescent="0.2">
      <c r="A1270" s="5" t="s">
        <v>42</v>
      </c>
      <c r="B1270" s="41" t="s">
        <v>188</v>
      </c>
      <c r="C1270" s="69">
        <f t="shared" si="281"/>
        <v>0</v>
      </c>
      <c r="D1270" s="69">
        <f t="shared" si="281"/>
        <v>0</v>
      </c>
      <c r="E1270" s="69">
        <f>C1270+D1270</f>
        <v>0</v>
      </c>
      <c r="F1270" s="69">
        <f t="shared" si="282"/>
        <v>0</v>
      </c>
      <c r="G1270" s="69">
        <f t="shared" si="282"/>
        <v>0</v>
      </c>
      <c r="H1270" s="108">
        <f t="shared" si="282"/>
        <v>0</v>
      </c>
      <c r="I1270" s="84">
        <f t="shared" si="277"/>
        <v>0</v>
      </c>
    </row>
    <row r="1271" spans="1:9" s="1" customFormat="1" hidden="1" x14ac:dyDescent="0.2">
      <c r="A1271" s="16" t="s">
        <v>44</v>
      </c>
      <c r="B1271" s="42" t="s">
        <v>45</v>
      </c>
      <c r="C1271" s="9">
        <v>0</v>
      </c>
      <c r="D1271" s="9">
        <f>SUM(D1275,D1276,D1277)</f>
        <v>0</v>
      </c>
      <c r="E1271" s="9">
        <f>SUM(E1275,E1276,E1277)</f>
        <v>0</v>
      </c>
      <c r="F1271" s="9">
        <f>SUM(F1275,F1276,F1277)</f>
        <v>0</v>
      </c>
      <c r="G1271" s="9">
        <f>SUM(G1275,G1276,G1277)</f>
        <v>0</v>
      </c>
      <c r="H1271" s="10">
        <f>SUM(H1275,H1276,H1277)</f>
        <v>0</v>
      </c>
      <c r="I1271" s="2">
        <f t="shared" si="277"/>
        <v>0</v>
      </c>
    </row>
    <row r="1272" spans="1:9" s="1" customFormat="1" hidden="1" x14ac:dyDescent="0.2">
      <c r="A1272" s="56" t="s">
        <v>1</v>
      </c>
      <c r="B1272" s="42"/>
      <c r="C1272" s="9"/>
      <c r="D1272" s="9"/>
      <c r="E1272" s="9"/>
      <c r="F1272" s="9"/>
      <c r="G1272" s="9"/>
      <c r="H1272" s="10"/>
      <c r="I1272" s="2">
        <f t="shared" si="277"/>
        <v>0</v>
      </c>
    </row>
    <row r="1273" spans="1:9" s="1" customFormat="1" hidden="1" x14ac:dyDescent="0.2">
      <c r="A1273" s="17" t="s">
        <v>36</v>
      </c>
      <c r="B1273" s="39"/>
      <c r="C1273" s="9">
        <v>0</v>
      </c>
      <c r="D1273" s="9">
        <f>D1275+D1276+D1277-D1274</f>
        <v>0</v>
      </c>
      <c r="E1273" s="9">
        <f>E1275+E1276+E1277-E1274</f>
        <v>0</v>
      </c>
      <c r="F1273" s="9">
        <f>F1275+F1276+F1277-F1274</f>
        <v>0</v>
      </c>
      <c r="G1273" s="9">
        <f>G1275+G1276+G1277-G1274</f>
        <v>0</v>
      </c>
      <c r="H1273" s="10">
        <f>H1275+H1276+H1277-H1274</f>
        <v>0</v>
      </c>
      <c r="I1273" s="2">
        <f t="shared" si="277"/>
        <v>0</v>
      </c>
    </row>
    <row r="1274" spans="1:9" s="1" customFormat="1" hidden="1" x14ac:dyDescent="0.2">
      <c r="A1274" s="17" t="s">
        <v>37</v>
      </c>
      <c r="B1274" s="39"/>
      <c r="C1274" s="9">
        <v>0</v>
      </c>
      <c r="D1274" s="9">
        <f>D1321</f>
        <v>0</v>
      </c>
      <c r="E1274" s="9">
        <f>E1321</f>
        <v>0</v>
      </c>
      <c r="F1274" s="9">
        <f>F1321</f>
        <v>0</v>
      </c>
      <c r="G1274" s="9">
        <f>G1321</f>
        <v>0</v>
      </c>
      <c r="H1274" s="10">
        <f>H1321</f>
        <v>0</v>
      </c>
      <c r="I1274" s="2">
        <f t="shared" si="277"/>
        <v>0</v>
      </c>
    </row>
    <row r="1275" spans="1:9" s="1" customFormat="1" hidden="1" x14ac:dyDescent="0.2">
      <c r="A1275" s="5" t="s">
        <v>38</v>
      </c>
      <c r="B1275" s="41" t="s">
        <v>46</v>
      </c>
      <c r="C1275" s="6">
        <v>0</v>
      </c>
      <c r="D1275" s="6">
        <f>D1322</f>
        <v>0</v>
      </c>
      <c r="E1275" s="6">
        <f>C1275+D1275</f>
        <v>0</v>
      </c>
      <c r="F1275" s="6">
        <f t="shared" ref="F1275:H1277" si="283">F1322</f>
        <v>0</v>
      </c>
      <c r="G1275" s="6">
        <f t="shared" si="283"/>
        <v>0</v>
      </c>
      <c r="H1275" s="7">
        <f t="shared" si="283"/>
        <v>0</v>
      </c>
      <c r="I1275" s="2">
        <f t="shared" si="277"/>
        <v>0</v>
      </c>
    </row>
    <row r="1276" spans="1:9" s="1" customFormat="1" hidden="1" x14ac:dyDescent="0.2">
      <c r="A1276" s="5" t="s">
        <v>40</v>
      </c>
      <c r="B1276" s="41" t="s">
        <v>47</v>
      </c>
      <c r="C1276" s="6">
        <v>0</v>
      </c>
      <c r="D1276" s="6">
        <f>D1323</f>
        <v>0</v>
      </c>
      <c r="E1276" s="6">
        <f>C1276+D1276</f>
        <v>0</v>
      </c>
      <c r="F1276" s="6">
        <f t="shared" si="283"/>
        <v>0</v>
      </c>
      <c r="G1276" s="6">
        <f t="shared" si="283"/>
        <v>0</v>
      </c>
      <c r="H1276" s="7">
        <f t="shared" si="283"/>
        <v>0</v>
      </c>
      <c r="I1276" s="2">
        <f t="shared" si="277"/>
        <v>0</v>
      </c>
    </row>
    <row r="1277" spans="1:9" s="1" customFormat="1" hidden="1" x14ac:dyDescent="0.2">
      <c r="A1277" s="5" t="s">
        <v>42</v>
      </c>
      <c r="B1277" s="41" t="s">
        <v>48</v>
      </c>
      <c r="C1277" s="6">
        <v>0</v>
      </c>
      <c r="D1277" s="6">
        <f>D1324</f>
        <v>0</v>
      </c>
      <c r="E1277" s="6">
        <f>C1277+D1277</f>
        <v>0</v>
      </c>
      <c r="F1277" s="6">
        <f t="shared" si="283"/>
        <v>0</v>
      </c>
      <c r="G1277" s="6">
        <f t="shared" si="283"/>
        <v>0</v>
      </c>
      <c r="H1277" s="7">
        <f t="shared" si="283"/>
        <v>0</v>
      </c>
      <c r="I1277" s="2">
        <f t="shared" si="277"/>
        <v>0</v>
      </c>
    </row>
    <row r="1278" spans="1:9" s="1" customFormat="1" hidden="1" x14ac:dyDescent="0.2">
      <c r="A1278" s="16" t="s">
        <v>49</v>
      </c>
      <c r="B1278" s="43" t="s">
        <v>50</v>
      </c>
      <c r="C1278" s="9">
        <v>0</v>
      </c>
      <c r="D1278" s="9">
        <f>SUM(D1282,D1283,D1284)</f>
        <v>0</v>
      </c>
      <c r="E1278" s="9">
        <f>SUM(E1282,E1283,E1284)</f>
        <v>0</v>
      </c>
      <c r="F1278" s="9">
        <f>SUM(F1282,F1283,F1284)</f>
        <v>0</v>
      </c>
      <c r="G1278" s="9">
        <f>SUM(G1282,G1283,G1284)</f>
        <v>0</v>
      </c>
      <c r="H1278" s="10">
        <f>SUM(H1282,H1283,H1284)</f>
        <v>0</v>
      </c>
      <c r="I1278" s="2">
        <f t="shared" si="277"/>
        <v>0</v>
      </c>
    </row>
    <row r="1279" spans="1:9" s="1" customFormat="1" hidden="1" x14ac:dyDescent="0.2">
      <c r="A1279" s="56" t="s">
        <v>1</v>
      </c>
      <c r="B1279" s="43"/>
      <c r="C1279" s="9"/>
      <c r="D1279" s="9"/>
      <c r="E1279" s="9"/>
      <c r="F1279" s="9"/>
      <c r="G1279" s="9"/>
      <c r="H1279" s="10"/>
      <c r="I1279" s="2">
        <f t="shared" si="277"/>
        <v>0</v>
      </c>
    </row>
    <row r="1280" spans="1:9" s="1" customFormat="1" hidden="1" x14ac:dyDescent="0.2">
      <c r="A1280" s="17" t="s">
        <v>36</v>
      </c>
      <c r="B1280" s="39"/>
      <c r="C1280" s="9">
        <v>0</v>
      </c>
      <c r="D1280" s="9">
        <f>D1282+D1283+D1284-D1281</f>
        <v>0</v>
      </c>
      <c r="E1280" s="9">
        <f>E1282+E1283+E1284-E1281</f>
        <v>0</v>
      </c>
      <c r="F1280" s="9">
        <f>F1282+F1283+F1284-F1281</f>
        <v>0</v>
      </c>
      <c r="G1280" s="9">
        <f>G1282+G1283+G1284-G1281</f>
        <v>0</v>
      </c>
      <c r="H1280" s="10">
        <f>H1282+H1283+H1284-H1281</f>
        <v>0</v>
      </c>
      <c r="I1280" s="2">
        <f t="shared" si="277"/>
        <v>0</v>
      </c>
    </row>
    <row r="1281" spans="1:11" s="1" customFormat="1" hidden="1" x14ac:dyDescent="0.2">
      <c r="A1281" s="17" t="s">
        <v>37</v>
      </c>
      <c r="B1281" s="39"/>
      <c r="C1281" s="9">
        <v>0</v>
      </c>
      <c r="D1281" s="9">
        <f>D1328</f>
        <v>0</v>
      </c>
      <c r="E1281" s="9">
        <f>E1328</f>
        <v>0</v>
      </c>
      <c r="F1281" s="9">
        <f>F1328</f>
        <v>0</v>
      </c>
      <c r="G1281" s="9">
        <f>G1328</f>
        <v>0</v>
      </c>
      <c r="H1281" s="10">
        <f>H1328</f>
        <v>0</v>
      </c>
      <c r="I1281" s="2">
        <f t="shared" si="277"/>
        <v>0</v>
      </c>
    </row>
    <row r="1282" spans="1:11" s="1" customFormat="1" hidden="1" x14ac:dyDescent="0.2">
      <c r="A1282" s="5" t="s">
        <v>38</v>
      </c>
      <c r="B1282" s="41" t="s">
        <v>51</v>
      </c>
      <c r="C1282" s="6">
        <v>0</v>
      </c>
      <c r="D1282" s="6">
        <f>D1329</f>
        <v>0</v>
      </c>
      <c r="E1282" s="6">
        <f>C1282+D1282</f>
        <v>0</v>
      </c>
      <c r="F1282" s="6">
        <f t="shared" ref="F1282:H1284" si="284">F1329</f>
        <v>0</v>
      </c>
      <c r="G1282" s="6">
        <f t="shared" si="284"/>
        <v>0</v>
      </c>
      <c r="H1282" s="7">
        <f t="shared" si="284"/>
        <v>0</v>
      </c>
      <c r="I1282" s="2">
        <f t="shared" si="277"/>
        <v>0</v>
      </c>
    </row>
    <row r="1283" spans="1:11" s="1" customFormat="1" hidden="1" x14ac:dyDescent="0.2">
      <c r="A1283" s="5" t="s">
        <v>40</v>
      </c>
      <c r="B1283" s="41" t="s">
        <v>52</v>
      </c>
      <c r="C1283" s="6">
        <v>0</v>
      </c>
      <c r="D1283" s="6">
        <f>D1330</f>
        <v>0</v>
      </c>
      <c r="E1283" s="6">
        <f>C1283+D1283</f>
        <v>0</v>
      </c>
      <c r="F1283" s="6">
        <f t="shared" si="284"/>
        <v>0</v>
      </c>
      <c r="G1283" s="6">
        <f t="shared" si="284"/>
        <v>0</v>
      </c>
      <c r="H1283" s="7">
        <f t="shared" si="284"/>
        <v>0</v>
      </c>
      <c r="I1283" s="2">
        <f t="shared" si="277"/>
        <v>0</v>
      </c>
    </row>
    <row r="1284" spans="1:11" s="1" customFormat="1" hidden="1" x14ac:dyDescent="0.2">
      <c r="A1284" s="5" t="s">
        <v>42</v>
      </c>
      <c r="B1284" s="41" t="s">
        <v>53</v>
      </c>
      <c r="C1284" s="6">
        <v>0</v>
      </c>
      <c r="D1284" s="6">
        <f>D1331</f>
        <v>0</v>
      </c>
      <c r="E1284" s="6">
        <f>C1284+D1284</f>
        <v>0</v>
      </c>
      <c r="F1284" s="6">
        <f t="shared" si="284"/>
        <v>0</v>
      </c>
      <c r="G1284" s="6">
        <f t="shared" si="284"/>
        <v>0</v>
      </c>
      <c r="H1284" s="7">
        <f t="shared" si="284"/>
        <v>0</v>
      </c>
      <c r="I1284" s="2">
        <f t="shared" si="277"/>
        <v>0</v>
      </c>
    </row>
    <row r="1285" spans="1:11" s="1" customFormat="1" hidden="1" x14ac:dyDescent="0.2">
      <c r="A1285" s="57"/>
      <c r="B1285" s="66"/>
      <c r="C1285" s="6"/>
      <c r="D1285" s="6"/>
      <c r="E1285" s="6"/>
      <c r="F1285" s="6"/>
      <c r="G1285" s="6"/>
      <c r="H1285" s="7"/>
      <c r="I1285" s="2">
        <f t="shared" si="277"/>
        <v>0</v>
      </c>
    </row>
    <row r="1286" spans="1:11" s="1" customFormat="1" hidden="1" x14ac:dyDescent="0.2">
      <c r="A1286" s="11" t="s">
        <v>134</v>
      </c>
      <c r="B1286" s="43" t="s">
        <v>133</v>
      </c>
      <c r="C1286" s="9">
        <f>C1333</f>
        <v>0</v>
      </c>
      <c r="D1286" s="9">
        <f>D1333</f>
        <v>0</v>
      </c>
      <c r="E1286" s="9">
        <f>C1286+D1286</f>
        <v>0</v>
      </c>
      <c r="F1286" s="9">
        <f>F1333</f>
        <v>0</v>
      </c>
      <c r="G1286" s="9">
        <f>G1333</f>
        <v>0</v>
      </c>
      <c r="H1286" s="10">
        <f>H1333</f>
        <v>0</v>
      </c>
      <c r="I1286" s="2">
        <f t="shared" si="277"/>
        <v>0</v>
      </c>
    </row>
    <row r="1287" spans="1:11" s="1" customFormat="1" hidden="1" x14ac:dyDescent="0.2">
      <c r="A1287" s="55"/>
      <c r="B1287" s="66"/>
      <c r="C1287" s="6"/>
      <c r="D1287" s="6"/>
      <c r="E1287" s="6"/>
      <c r="F1287" s="6"/>
      <c r="G1287" s="6"/>
      <c r="H1287" s="7"/>
      <c r="I1287" s="2">
        <f t="shared" si="277"/>
        <v>0</v>
      </c>
    </row>
    <row r="1288" spans="1:11" s="107" customFormat="1" ht="25.5" hidden="1" x14ac:dyDescent="0.2">
      <c r="A1288" s="117" t="s">
        <v>132</v>
      </c>
      <c r="B1288" s="118"/>
      <c r="C1288" s="119">
        <f t="shared" ref="C1288:H1288" si="285">C1289</f>
        <v>0</v>
      </c>
      <c r="D1288" s="119">
        <f t="shared" si="285"/>
        <v>0</v>
      </c>
      <c r="E1288" s="119">
        <f t="shared" si="285"/>
        <v>0</v>
      </c>
      <c r="F1288" s="119">
        <f t="shared" si="285"/>
        <v>0</v>
      </c>
      <c r="G1288" s="119">
        <f t="shared" si="285"/>
        <v>0</v>
      </c>
      <c r="H1288" s="120">
        <f t="shared" si="285"/>
        <v>0</v>
      </c>
      <c r="I1288" s="102">
        <f t="shared" si="277"/>
        <v>0</v>
      </c>
    </row>
    <row r="1289" spans="1:11" s="126" customFormat="1" hidden="1" x14ac:dyDescent="0.2">
      <c r="A1289" s="121" t="s">
        <v>59</v>
      </c>
      <c r="B1289" s="122"/>
      <c r="C1289" s="123">
        <f t="shared" ref="C1289:H1289" si="286">SUM(C1290,C1291,C1292,C1293)</f>
        <v>0</v>
      </c>
      <c r="D1289" s="123">
        <f t="shared" si="286"/>
        <v>0</v>
      </c>
      <c r="E1289" s="123">
        <f t="shared" si="286"/>
        <v>0</v>
      </c>
      <c r="F1289" s="123">
        <f t="shared" si="286"/>
        <v>0</v>
      </c>
      <c r="G1289" s="123">
        <f t="shared" si="286"/>
        <v>0</v>
      </c>
      <c r="H1289" s="124">
        <f t="shared" si="286"/>
        <v>0</v>
      </c>
      <c r="I1289" s="125">
        <f t="shared" si="277"/>
        <v>0</v>
      </c>
    </row>
    <row r="1290" spans="1:11" hidden="1" x14ac:dyDescent="0.2">
      <c r="A1290" s="5" t="s">
        <v>6</v>
      </c>
      <c r="B1290" s="28"/>
      <c r="C1290" s="69"/>
      <c r="D1290" s="69"/>
      <c r="E1290" s="69">
        <f>SUM(C1290,D1290)</f>
        <v>0</v>
      </c>
      <c r="F1290" s="69"/>
      <c r="G1290" s="69"/>
      <c r="H1290" s="108"/>
      <c r="I1290" s="84">
        <f t="shared" si="277"/>
        <v>0</v>
      </c>
      <c r="K1290" s="82">
        <v>2.5899999999999999E-2</v>
      </c>
    </row>
    <row r="1291" spans="1:11" s="1" customFormat="1" hidden="1" x14ac:dyDescent="0.2">
      <c r="A1291" s="5" t="s">
        <v>7</v>
      </c>
      <c r="B1291" s="65"/>
      <c r="C1291" s="6">
        <v>0</v>
      </c>
      <c r="D1291" s="6"/>
      <c r="E1291" s="6">
        <f>SUM(C1291,D1291)</f>
        <v>0</v>
      </c>
      <c r="F1291" s="6"/>
      <c r="G1291" s="6"/>
      <c r="H1291" s="7"/>
      <c r="I1291" s="2">
        <f t="shared" si="277"/>
        <v>0</v>
      </c>
    </row>
    <row r="1292" spans="1:11" s="1" customFormat="1" ht="38.25" hidden="1" x14ac:dyDescent="0.2">
      <c r="A1292" s="5" t="s">
        <v>8</v>
      </c>
      <c r="B1292" s="28">
        <v>420269</v>
      </c>
      <c r="C1292" s="6">
        <v>0</v>
      </c>
      <c r="D1292" s="6"/>
      <c r="E1292" s="6">
        <f>SUM(C1292,D1292)</f>
        <v>0</v>
      </c>
      <c r="F1292" s="6"/>
      <c r="G1292" s="6"/>
      <c r="H1292" s="7"/>
      <c r="I1292" s="2">
        <f t="shared" si="277"/>
        <v>0</v>
      </c>
      <c r="K1292" s="1">
        <v>0.12920000000000001</v>
      </c>
    </row>
    <row r="1293" spans="1:11" ht="25.5" hidden="1" x14ac:dyDescent="0.2">
      <c r="A1293" s="8" t="s">
        <v>9</v>
      </c>
      <c r="B1293" s="29" t="s">
        <v>10</v>
      </c>
      <c r="C1293" s="9">
        <f t="shared" ref="C1293:H1293" si="287">SUM(C1294,C1298,C1302)</f>
        <v>0</v>
      </c>
      <c r="D1293" s="9">
        <f t="shared" si="287"/>
        <v>0</v>
      </c>
      <c r="E1293" s="9">
        <f t="shared" si="287"/>
        <v>0</v>
      </c>
      <c r="F1293" s="9">
        <f t="shared" si="287"/>
        <v>0</v>
      </c>
      <c r="G1293" s="9">
        <f t="shared" si="287"/>
        <v>0</v>
      </c>
      <c r="H1293" s="10">
        <f t="shared" si="287"/>
        <v>0</v>
      </c>
      <c r="I1293" s="84">
        <f t="shared" si="277"/>
        <v>0</v>
      </c>
    </row>
    <row r="1294" spans="1:11" hidden="1" x14ac:dyDescent="0.2">
      <c r="A1294" s="11" t="s">
        <v>11</v>
      </c>
      <c r="B1294" s="30" t="s">
        <v>12</v>
      </c>
      <c r="C1294" s="9">
        <f t="shared" ref="C1294:H1294" si="288">SUM(C1295:C1297)</f>
        <v>0</v>
      </c>
      <c r="D1294" s="9">
        <f t="shared" si="288"/>
        <v>0</v>
      </c>
      <c r="E1294" s="9">
        <f t="shared" si="288"/>
        <v>0</v>
      </c>
      <c r="F1294" s="9">
        <f t="shared" si="288"/>
        <v>0</v>
      </c>
      <c r="G1294" s="9">
        <f t="shared" si="288"/>
        <v>0</v>
      </c>
      <c r="H1294" s="10">
        <f t="shared" si="288"/>
        <v>0</v>
      </c>
      <c r="I1294" s="84">
        <f t="shared" si="277"/>
        <v>0</v>
      </c>
      <c r="K1294" s="82">
        <v>0.84489999999999998</v>
      </c>
    </row>
    <row r="1295" spans="1:11" hidden="1" x14ac:dyDescent="0.2">
      <c r="A1295" s="12" t="s">
        <v>13</v>
      </c>
      <c r="B1295" s="31" t="s">
        <v>14</v>
      </c>
      <c r="C1295" s="69"/>
      <c r="D1295" s="69"/>
      <c r="E1295" s="69">
        <f>SUM(C1295,D1295)</f>
        <v>0</v>
      </c>
      <c r="F1295" s="69"/>
      <c r="G1295" s="69"/>
      <c r="H1295" s="108"/>
      <c r="I1295" s="84">
        <f t="shared" si="277"/>
        <v>0</v>
      </c>
    </row>
    <row r="1296" spans="1:11" s="1" customFormat="1" hidden="1" x14ac:dyDescent="0.2">
      <c r="A1296" s="12" t="s">
        <v>15</v>
      </c>
      <c r="B1296" s="32" t="s">
        <v>16</v>
      </c>
      <c r="C1296" s="6">
        <v>0</v>
      </c>
      <c r="D1296" s="6"/>
      <c r="E1296" s="6">
        <f>SUM(C1296,D1296)</f>
        <v>0</v>
      </c>
      <c r="F1296" s="6"/>
      <c r="G1296" s="6"/>
      <c r="H1296" s="7"/>
      <c r="I1296" s="2">
        <f t="shared" si="277"/>
        <v>0</v>
      </c>
    </row>
    <row r="1297" spans="1:9" s="1" customFormat="1" hidden="1" x14ac:dyDescent="0.2">
      <c r="A1297" s="12" t="s">
        <v>17</v>
      </c>
      <c r="B1297" s="32" t="s">
        <v>18</v>
      </c>
      <c r="C1297" s="6">
        <v>0</v>
      </c>
      <c r="D1297" s="6"/>
      <c r="E1297" s="6">
        <f>SUM(C1297,D1297)</f>
        <v>0</v>
      </c>
      <c r="F1297" s="6"/>
      <c r="G1297" s="6"/>
      <c r="H1297" s="7"/>
      <c r="I1297" s="2">
        <f t="shared" si="277"/>
        <v>0</v>
      </c>
    </row>
    <row r="1298" spans="1:9" s="1" customFormat="1" hidden="1" x14ac:dyDescent="0.2">
      <c r="A1298" s="11" t="s">
        <v>19</v>
      </c>
      <c r="B1298" s="33" t="s">
        <v>20</v>
      </c>
      <c r="C1298" s="9">
        <v>0</v>
      </c>
      <c r="D1298" s="9">
        <f>SUM(D1299:D1301)</f>
        <v>0</v>
      </c>
      <c r="E1298" s="9">
        <f>SUM(E1299:E1301)</f>
        <v>0</v>
      </c>
      <c r="F1298" s="9">
        <f>SUM(F1299:F1301)</f>
        <v>0</v>
      </c>
      <c r="G1298" s="9">
        <f>SUM(G1299:G1301)</f>
        <v>0</v>
      </c>
      <c r="H1298" s="10">
        <f>SUM(H1299:H1301)</f>
        <v>0</v>
      </c>
      <c r="I1298" s="2">
        <f t="shared" si="277"/>
        <v>0</v>
      </c>
    </row>
    <row r="1299" spans="1:9" s="1" customFormat="1" hidden="1" x14ac:dyDescent="0.2">
      <c r="A1299" s="12" t="s">
        <v>13</v>
      </c>
      <c r="B1299" s="32" t="s">
        <v>21</v>
      </c>
      <c r="C1299" s="6">
        <v>0</v>
      </c>
      <c r="D1299" s="6"/>
      <c r="E1299" s="6">
        <f>SUM(C1299,D1299)</f>
        <v>0</v>
      </c>
      <c r="F1299" s="6"/>
      <c r="G1299" s="6"/>
      <c r="H1299" s="7"/>
      <c r="I1299" s="2">
        <f t="shared" si="277"/>
        <v>0</v>
      </c>
    </row>
    <row r="1300" spans="1:9" s="1" customFormat="1" hidden="1" x14ac:dyDescent="0.2">
      <c r="A1300" s="12" t="s">
        <v>15</v>
      </c>
      <c r="B1300" s="32" t="s">
        <v>22</v>
      </c>
      <c r="C1300" s="6">
        <v>0</v>
      </c>
      <c r="D1300" s="6"/>
      <c r="E1300" s="6">
        <f>SUM(C1300,D1300)</f>
        <v>0</v>
      </c>
      <c r="F1300" s="6"/>
      <c r="G1300" s="6"/>
      <c r="H1300" s="7"/>
      <c r="I1300" s="2">
        <f t="shared" si="277"/>
        <v>0</v>
      </c>
    </row>
    <row r="1301" spans="1:9" s="1" customFormat="1" hidden="1" x14ac:dyDescent="0.2">
      <c r="A1301" s="12" t="s">
        <v>17</v>
      </c>
      <c r="B1301" s="32" t="s">
        <v>23</v>
      </c>
      <c r="C1301" s="6">
        <v>0</v>
      </c>
      <c r="D1301" s="6"/>
      <c r="E1301" s="6">
        <f>SUM(C1301,D1301)</f>
        <v>0</v>
      </c>
      <c r="F1301" s="6"/>
      <c r="G1301" s="6"/>
      <c r="H1301" s="7"/>
      <c r="I1301" s="2">
        <f t="shared" si="277"/>
        <v>0</v>
      </c>
    </row>
    <row r="1302" spans="1:9" s="1" customFormat="1" hidden="1" x14ac:dyDescent="0.2">
      <c r="A1302" s="11" t="s">
        <v>24</v>
      </c>
      <c r="B1302" s="33" t="s">
        <v>25</v>
      </c>
      <c r="C1302" s="9">
        <v>0</v>
      </c>
      <c r="D1302" s="9">
        <f>SUM(D1303:D1305)</f>
        <v>0</v>
      </c>
      <c r="E1302" s="9">
        <f>SUM(E1303:E1305)</f>
        <v>0</v>
      </c>
      <c r="F1302" s="9">
        <f>SUM(F1303:F1305)</f>
        <v>0</v>
      </c>
      <c r="G1302" s="9">
        <f>SUM(G1303:G1305)</f>
        <v>0</v>
      </c>
      <c r="H1302" s="10">
        <f>SUM(H1303:H1305)</f>
        <v>0</v>
      </c>
      <c r="I1302" s="2">
        <f t="shared" si="277"/>
        <v>0</v>
      </c>
    </row>
    <row r="1303" spans="1:9" s="1" customFormat="1" hidden="1" x14ac:dyDescent="0.2">
      <c r="A1303" s="12" t="s">
        <v>13</v>
      </c>
      <c r="B1303" s="32" t="s">
        <v>26</v>
      </c>
      <c r="C1303" s="6">
        <v>0</v>
      </c>
      <c r="D1303" s="6"/>
      <c r="E1303" s="6">
        <f>SUM(C1303,D1303)</f>
        <v>0</v>
      </c>
      <c r="F1303" s="6"/>
      <c r="G1303" s="6"/>
      <c r="H1303" s="7"/>
      <c r="I1303" s="2">
        <f t="shared" si="277"/>
        <v>0</v>
      </c>
    </row>
    <row r="1304" spans="1:9" s="1" customFormat="1" hidden="1" x14ac:dyDescent="0.2">
      <c r="A1304" s="12" t="s">
        <v>15</v>
      </c>
      <c r="B1304" s="32" t="s">
        <v>27</v>
      </c>
      <c r="C1304" s="6">
        <v>0</v>
      </c>
      <c r="D1304" s="6"/>
      <c r="E1304" s="6">
        <f>SUM(C1304,D1304)</f>
        <v>0</v>
      </c>
      <c r="F1304" s="6"/>
      <c r="G1304" s="6"/>
      <c r="H1304" s="7"/>
      <c r="I1304" s="2">
        <f t="shared" si="277"/>
        <v>0</v>
      </c>
    </row>
    <row r="1305" spans="1:9" s="1" customFormat="1" hidden="1" x14ac:dyDescent="0.2">
      <c r="A1305" s="12" t="s">
        <v>17</v>
      </c>
      <c r="B1305" s="32" t="s">
        <v>28</v>
      </c>
      <c r="C1305" s="6">
        <v>0</v>
      </c>
      <c r="D1305" s="6"/>
      <c r="E1305" s="6">
        <f>SUM(C1305,D1305)</f>
        <v>0</v>
      </c>
      <c r="F1305" s="6"/>
      <c r="G1305" s="6"/>
      <c r="H1305" s="7"/>
      <c r="I1305" s="2">
        <f t="shared" si="277"/>
        <v>0</v>
      </c>
    </row>
    <row r="1306" spans="1:9" s="126" customFormat="1" hidden="1" x14ac:dyDescent="0.2">
      <c r="A1306" s="121" t="s">
        <v>76</v>
      </c>
      <c r="B1306" s="122"/>
      <c r="C1306" s="123">
        <f t="shared" ref="C1306:H1306" si="289">SUM(C1307,C1310,C1333)</f>
        <v>0</v>
      </c>
      <c r="D1306" s="123">
        <f t="shared" si="289"/>
        <v>0</v>
      </c>
      <c r="E1306" s="123">
        <f t="shared" si="289"/>
        <v>0</v>
      </c>
      <c r="F1306" s="123">
        <f t="shared" si="289"/>
        <v>0</v>
      </c>
      <c r="G1306" s="123">
        <f t="shared" si="289"/>
        <v>0</v>
      </c>
      <c r="H1306" s="124">
        <f t="shared" si="289"/>
        <v>0</v>
      </c>
      <c r="I1306" s="125">
        <f t="shared" si="277"/>
        <v>0</v>
      </c>
    </row>
    <row r="1307" spans="1:9" hidden="1" x14ac:dyDescent="0.2">
      <c r="A1307" s="16" t="s">
        <v>30</v>
      </c>
      <c r="B1307" s="35">
        <v>20</v>
      </c>
      <c r="C1307" s="9">
        <f t="shared" ref="C1307:H1307" si="290">SUM(C1308)</f>
        <v>0</v>
      </c>
      <c r="D1307" s="9">
        <f t="shared" si="290"/>
        <v>0</v>
      </c>
      <c r="E1307" s="9">
        <f t="shared" si="290"/>
        <v>0</v>
      </c>
      <c r="F1307" s="9">
        <f t="shared" si="290"/>
        <v>0</v>
      </c>
      <c r="G1307" s="9">
        <f t="shared" si="290"/>
        <v>0</v>
      </c>
      <c r="H1307" s="10">
        <f t="shared" si="290"/>
        <v>0</v>
      </c>
      <c r="I1307" s="84">
        <f t="shared" si="277"/>
        <v>0</v>
      </c>
    </row>
    <row r="1308" spans="1:9" hidden="1" x14ac:dyDescent="0.2">
      <c r="A1308" s="12" t="s">
        <v>31</v>
      </c>
      <c r="B1308" s="36" t="s">
        <v>32</v>
      </c>
      <c r="C1308" s="69"/>
      <c r="D1308" s="69"/>
      <c r="E1308" s="69">
        <f>C1308+D1308</f>
        <v>0</v>
      </c>
      <c r="F1308" s="69"/>
      <c r="G1308" s="69"/>
      <c r="H1308" s="108"/>
      <c r="I1308" s="84">
        <f t="shared" si="277"/>
        <v>0</v>
      </c>
    </row>
    <row r="1309" spans="1:9" s="1" customFormat="1" hidden="1" x14ac:dyDescent="0.2">
      <c r="A1309" s="12"/>
      <c r="B1309" s="31"/>
      <c r="C1309" s="6"/>
      <c r="D1309" s="6"/>
      <c r="E1309" s="6"/>
      <c r="F1309" s="6"/>
      <c r="G1309" s="6"/>
      <c r="H1309" s="7"/>
      <c r="I1309" s="2">
        <f t="shared" si="277"/>
        <v>0</v>
      </c>
    </row>
    <row r="1310" spans="1:9" ht="25.5" hidden="1" x14ac:dyDescent="0.2">
      <c r="A1310" s="16" t="s">
        <v>33</v>
      </c>
      <c r="B1310" s="37">
        <v>58</v>
      </c>
      <c r="C1310" s="9">
        <f t="shared" ref="C1310:H1310" si="291">SUM(C1311,C1318,C1325)</f>
        <v>0</v>
      </c>
      <c r="D1310" s="9">
        <f t="shared" si="291"/>
        <v>0</v>
      </c>
      <c r="E1310" s="9">
        <f t="shared" si="291"/>
        <v>0</v>
      </c>
      <c r="F1310" s="9">
        <f t="shared" si="291"/>
        <v>0</v>
      </c>
      <c r="G1310" s="9">
        <f t="shared" si="291"/>
        <v>0</v>
      </c>
      <c r="H1310" s="10">
        <f t="shared" si="291"/>
        <v>0</v>
      </c>
      <c r="I1310" s="84">
        <f t="shared" si="277"/>
        <v>0</v>
      </c>
    </row>
    <row r="1311" spans="1:9" hidden="1" x14ac:dyDescent="0.2">
      <c r="A1311" s="16" t="s">
        <v>34</v>
      </c>
      <c r="B1311" s="38" t="s">
        <v>187</v>
      </c>
      <c r="C1311" s="9">
        <f t="shared" ref="C1311:H1311" si="292">SUM(C1315,C1316,C1317)</f>
        <v>0</v>
      </c>
      <c r="D1311" s="9">
        <f t="shared" si="292"/>
        <v>0</v>
      </c>
      <c r="E1311" s="9">
        <f t="shared" si="292"/>
        <v>0</v>
      </c>
      <c r="F1311" s="9">
        <f t="shared" si="292"/>
        <v>0</v>
      </c>
      <c r="G1311" s="9">
        <f t="shared" si="292"/>
        <v>0</v>
      </c>
      <c r="H1311" s="10">
        <f t="shared" si="292"/>
        <v>0</v>
      </c>
      <c r="I1311" s="84">
        <f t="shared" si="277"/>
        <v>0</v>
      </c>
    </row>
    <row r="1312" spans="1:9" s="1" customFormat="1" hidden="1" x14ac:dyDescent="0.2">
      <c r="A1312" s="17" t="s">
        <v>1</v>
      </c>
      <c r="B1312" s="39"/>
      <c r="C1312" s="9"/>
      <c r="D1312" s="9"/>
      <c r="E1312" s="9"/>
      <c r="F1312" s="9"/>
      <c r="G1312" s="9"/>
      <c r="H1312" s="10"/>
      <c r="I1312" s="2">
        <f t="shared" si="277"/>
        <v>0</v>
      </c>
    </row>
    <row r="1313" spans="1:11" s="1" customFormat="1" hidden="1" x14ac:dyDescent="0.2">
      <c r="A1313" s="17" t="s">
        <v>36</v>
      </c>
      <c r="B1313" s="39"/>
      <c r="C1313" s="9">
        <v>0</v>
      </c>
      <c r="D1313" s="9">
        <f>D1315+D1316+D1317-D1314</f>
        <v>0</v>
      </c>
      <c r="E1313" s="9">
        <f>E1315+E1316+E1317-E1314</f>
        <v>0</v>
      </c>
      <c r="F1313" s="9">
        <f>F1315+F1316+F1317-F1314</f>
        <v>0</v>
      </c>
      <c r="G1313" s="9">
        <f>G1315+G1316+G1317-G1314</f>
        <v>0</v>
      </c>
      <c r="H1313" s="10">
        <f>H1315+H1316+H1317-H1314</f>
        <v>0</v>
      </c>
      <c r="I1313" s="2">
        <f t="shared" si="277"/>
        <v>0</v>
      </c>
    </row>
    <row r="1314" spans="1:11" hidden="1" x14ac:dyDescent="0.2">
      <c r="A1314" s="17" t="s">
        <v>37</v>
      </c>
      <c r="B1314" s="39"/>
      <c r="C1314" s="9"/>
      <c r="D1314" s="9"/>
      <c r="E1314" s="9">
        <f>C1314+D1314</f>
        <v>0</v>
      </c>
      <c r="F1314" s="9"/>
      <c r="G1314" s="9"/>
      <c r="H1314" s="10"/>
      <c r="I1314" s="84">
        <f t="shared" si="277"/>
        <v>0</v>
      </c>
    </row>
    <row r="1315" spans="1:11" hidden="1" x14ac:dyDescent="0.2">
      <c r="A1315" s="5" t="s">
        <v>38</v>
      </c>
      <c r="B1315" s="40" t="s">
        <v>39</v>
      </c>
      <c r="C1315" s="69"/>
      <c r="D1315" s="69"/>
      <c r="E1315" s="69">
        <f>C1315+D1315</f>
        <v>0</v>
      </c>
      <c r="F1315" s="69"/>
      <c r="G1315" s="69"/>
      <c r="H1315" s="108"/>
      <c r="I1315" s="84">
        <f t="shared" si="277"/>
        <v>0</v>
      </c>
      <c r="J1315" s="82">
        <v>2.5899999999999999E-2</v>
      </c>
      <c r="K1315" s="82">
        <v>0.12920000000000001</v>
      </c>
    </row>
    <row r="1316" spans="1:11" hidden="1" x14ac:dyDescent="0.2">
      <c r="A1316" s="5" t="s">
        <v>40</v>
      </c>
      <c r="B1316" s="40" t="s">
        <v>41</v>
      </c>
      <c r="C1316" s="69"/>
      <c r="D1316" s="69"/>
      <c r="E1316" s="69">
        <f>C1316+D1316</f>
        <v>0</v>
      </c>
      <c r="F1316" s="69"/>
      <c r="G1316" s="69"/>
      <c r="H1316" s="108"/>
      <c r="I1316" s="84">
        <f t="shared" si="277"/>
        <v>0</v>
      </c>
      <c r="J1316" s="82">
        <v>0.84489999999999998</v>
      </c>
    </row>
    <row r="1317" spans="1:11" hidden="1" x14ac:dyDescent="0.2">
      <c r="A1317" s="5" t="s">
        <v>42</v>
      </c>
      <c r="B1317" s="41" t="s">
        <v>188</v>
      </c>
      <c r="C1317" s="69"/>
      <c r="D1317" s="69"/>
      <c r="E1317" s="69">
        <f>C1317+D1317</f>
        <v>0</v>
      </c>
      <c r="F1317" s="69"/>
      <c r="G1317" s="69"/>
      <c r="H1317" s="108"/>
      <c r="I1317" s="84">
        <f t="shared" si="277"/>
        <v>0</v>
      </c>
    </row>
    <row r="1318" spans="1:11" s="1" customFormat="1" hidden="1" x14ac:dyDescent="0.2">
      <c r="A1318" s="16" t="s">
        <v>44</v>
      </c>
      <c r="B1318" s="42" t="s">
        <v>45</v>
      </c>
      <c r="C1318" s="9">
        <v>0</v>
      </c>
      <c r="D1318" s="9">
        <f>SUM(D1322,D1323,D1324)</f>
        <v>0</v>
      </c>
      <c r="E1318" s="9">
        <f>SUM(E1322,E1323,E1324)</f>
        <v>0</v>
      </c>
      <c r="F1318" s="9">
        <f>SUM(F1322,F1323,F1324)</f>
        <v>0</v>
      </c>
      <c r="G1318" s="9">
        <f>SUM(G1322,G1323,G1324)</f>
        <v>0</v>
      </c>
      <c r="H1318" s="10">
        <f>SUM(H1322,H1323,H1324)</f>
        <v>0</v>
      </c>
      <c r="I1318" s="2">
        <f t="shared" si="277"/>
        <v>0</v>
      </c>
    </row>
    <row r="1319" spans="1:11" s="1" customFormat="1" hidden="1" x14ac:dyDescent="0.2">
      <c r="A1319" s="56" t="s">
        <v>1</v>
      </c>
      <c r="B1319" s="42"/>
      <c r="C1319" s="9"/>
      <c r="D1319" s="9"/>
      <c r="E1319" s="9"/>
      <c r="F1319" s="9"/>
      <c r="G1319" s="9"/>
      <c r="H1319" s="10"/>
      <c r="I1319" s="2">
        <f t="shared" si="277"/>
        <v>0</v>
      </c>
    </row>
    <row r="1320" spans="1:11" s="1" customFormat="1" hidden="1" x14ac:dyDescent="0.2">
      <c r="A1320" s="17" t="s">
        <v>36</v>
      </c>
      <c r="B1320" s="39"/>
      <c r="C1320" s="9">
        <v>0</v>
      </c>
      <c r="D1320" s="9">
        <f>D1322+D1323+D1324-D1321</f>
        <v>0</v>
      </c>
      <c r="E1320" s="9">
        <f>E1322+E1323+E1324-E1321</f>
        <v>0</v>
      </c>
      <c r="F1320" s="9">
        <f>F1322+F1323+F1324-F1321</f>
        <v>0</v>
      </c>
      <c r="G1320" s="9">
        <f>G1322+G1323+G1324-G1321</f>
        <v>0</v>
      </c>
      <c r="H1320" s="10">
        <f>H1322+H1323+H1324-H1321</f>
        <v>0</v>
      </c>
      <c r="I1320" s="2">
        <f t="shared" si="277"/>
        <v>0</v>
      </c>
    </row>
    <row r="1321" spans="1:11" s="1" customFormat="1" hidden="1" x14ac:dyDescent="0.2">
      <c r="A1321" s="17" t="s">
        <v>37</v>
      </c>
      <c r="B1321" s="39"/>
      <c r="C1321" s="9">
        <v>0</v>
      </c>
      <c r="D1321" s="9"/>
      <c r="E1321" s="9">
        <f>C1321+D1321</f>
        <v>0</v>
      </c>
      <c r="F1321" s="9"/>
      <c r="G1321" s="9"/>
      <c r="H1321" s="10"/>
      <c r="I1321" s="2">
        <f t="shared" si="277"/>
        <v>0</v>
      </c>
    </row>
    <row r="1322" spans="1:11" s="1" customFormat="1" hidden="1" x14ac:dyDescent="0.2">
      <c r="A1322" s="5" t="s">
        <v>38</v>
      </c>
      <c r="B1322" s="41" t="s">
        <v>46</v>
      </c>
      <c r="C1322" s="6">
        <v>0</v>
      </c>
      <c r="D1322" s="6"/>
      <c r="E1322" s="6">
        <f>C1322+D1322</f>
        <v>0</v>
      </c>
      <c r="F1322" s="6"/>
      <c r="G1322" s="6"/>
      <c r="H1322" s="7"/>
      <c r="I1322" s="2">
        <f t="shared" si="277"/>
        <v>0</v>
      </c>
    </row>
    <row r="1323" spans="1:11" s="1" customFormat="1" hidden="1" x14ac:dyDescent="0.2">
      <c r="A1323" s="5" t="s">
        <v>40</v>
      </c>
      <c r="B1323" s="41" t="s">
        <v>47</v>
      </c>
      <c r="C1323" s="6">
        <v>0</v>
      </c>
      <c r="D1323" s="6"/>
      <c r="E1323" s="6">
        <f>C1323+D1323</f>
        <v>0</v>
      </c>
      <c r="F1323" s="6"/>
      <c r="G1323" s="6"/>
      <c r="H1323" s="7"/>
      <c r="I1323" s="2">
        <f t="shared" si="277"/>
        <v>0</v>
      </c>
    </row>
    <row r="1324" spans="1:11" s="1" customFormat="1" hidden="1" x14ac:dyDescent="0.2">
      <c r="A1324" s="5" t="s">
        <v>42</v>
      </c>
      <c r="B1324" s="41" t="s">
        <v>48</v>
      </c>
      <c r="C1324" s="6">
        <v>0</v>
      </c>
      <c r="D1324" s="6"/>
      <c r="E1324" s="6">
        <f>C1324+D1324</f>
        <v>0</v>
      </c>
      <c r="F1324" s="6"/>
      <c r="G1324" s="6"/>
      <c r="H1324" s="7"/>
      <c r="I1324" s="2">
        <f t="shared" ref="I1324:I1387" si="293">SUM(E1324:H1324)</f>
        <v>0</v>
      </c>
    </row>
    <row r="1325" spans="1:11" s="1" customFormat="1" hidden="1" x14ac:dyDescent="0.2">
      <c r="A1325" s="16" t="s">
        <v>49</v>
      </c>
      <c r="B1325" s="43" t="s">
        <v>50</v>
      </c>
      <c r="C1325" s="9">
        <v>0</v>
      </c>
      <c r="D1325" s="9">
        <f>SUM(D1329,D1330,D1331)</f>
        <v>0</v>
      </c>
      <c r="E1325" s="9">
        <f>SUM(E1329,E1330,E1331)</f>
        <v>0</v>
      </c>
      <c r="F1325" s="9">
        <f>SUM(F1329,F1330,F1331)</f>
        <v>0</v>
      </c>
      <c r="G1325" s="9">
        <f>SUM(G1329,G1330,G1331)</f>
        <v>0</v>
      </c>
      <c r="H1325" s="10">
        <f>SUM(H1329,H1330,H1331)</f>
        <v>0</v>
      </c>
      <c r="I1325" s="2">
        <f t="shared" si="293"/>
        <v>0</v>
      </c>
    </row>
    <row r="1326" spans="1:11" s="1" customFormat="1" hidden="1" x14ac:dyDescent="0.2">
      <c r="A1326" s="56" t="s">
        <v>1</v>
      </c>
      <c r="B1326" s="43"/>
      <c r="C1326" s="9"/>
      <c r="D1326" s="9"/>
      <c r="E1326" s="9"/>
      <c r="F1326" s="9"/>
      <c r="G1326" s="9"/>
      <c r="H1326" s="10"/>
      <c r="I1326" s="2">
        <f t="shared" si="293"/>
        <v>0</v>
      </c>
    </row>
    <row r="1327" spans="1:11" s="1" customFormat="1" hidden="1" x14ac:dyDescent="0.2">
      <c r="A1327" s="17" t="s">
        <v>36</v>
      </c>
      <c r="B1327" s="39"/>
      <c r="C1327" s="9">
        <v>0</v>
      </c>
      <c r="D1327" s="9">
        <f>D1329+D1330+D1331-D1328</f>
        <v>0</v>
      </c>
      <c r="E1327" s="9">
        <f>E1329+E1330+E1331-E1328</f>
        <v>0</v>
      </c>
      <c r="F1327" s="9">
        <f>F1329+F1330+F1331-F1328</f>
        <v>0</v>
      </c>
      <c r="G1327" s="9">
        <f>G1329+G1330+G1331-G1328</f>
        <v>0</v>
      </c>
      <c r="H1327" s="10">
        <f>H1329+H1330+H1331-H1328</f>
        <v>0</v>
      </c>
      <c r="I1327" s="2">
        <f t="shared" si="293"/>
        <v>0</v>
      </c>
    </row>
    <row r="1328" spans="1:11" s="1" customFormat="1" hidden="1" x14ac:dyDescent="0.2">
      <c r="A1328" s="17" t="s">
        <v>37</v>
      </c>
      <c r="B1328" s="39"/>
      <c r="C1328" s="9">
        <v>0</v>
      </c>
      <c r="D1328" s="9"/>
      <c r="E1328" s="9">
        <f>C1328+D1328</f>
        <v>0</v>
      </c>
      <c r="F1328" s="9"/>
      <c r="G1328" s="9"/>
      <c r="H1328" s="10"/>
      <c r="I1328" s="2">
        <f t="shared" si="293"/>
        <v>0</v>
      </c>
    </row>
    <row r="1329" spans="1:9" s="1" customFormat="1" hidden="1" x14ac:dyDescent="0.2">
      <c r="A1329" s="5" t="s">
        <v>38</v>
      </c>
      <c r="B1329" s="41" t="s">
        <v>51</v>
      </c>
      <c r="C1329" s="6">
        <v>0</v>
      </c>
      <c r="D1329" s="6"/>
      <c r="E1329" s="6">
        <f>C1329+D1329</f>
        <v>0</v>
      </c>
      <c r="F1329" s="6"/>
      <c r="G1329" s="6"/>
      <c r="H1329" s="7"/>
      <c r="I1329" s="2">
        <f t="shared" si="293"/>
        <v>0</v>
      </c>
    </row>
    <row r="1330" spans="1:9" s="1" customFormat="1" hidden="1" x14ac:dyDescent="0.2">
      <c r="A1330" s="5" t="s">
        <v>40</v>
      </c>
      <c r="B1330" s="41" t="s">
        <v>52</v>
      </c>
      <c r="C1330" s="6">
        <v>0</v>
      </c>
      <c r="D1330" s="6"/>
      <c r="E1330" s="6">
        <f>C1330+D1330</f>
        <v>0</v>
      </c>
      <c r="F1330" s="6"/>
      <c r="G1330" s="6"/>
      <c r="H1330" s="7"/>
      <c r="I1330" s="2">
        <f t="shared" si="293"/>
        <v>0</v>
      </c>
    </row>
    <row r="1331" spans="1:9" s="1" customFormat="1" hidden="1" x14ac:dyDescent="0.2">
      <c r="A1331" s="5" t="s">
        <v>42</v>
      </c>
      <c r="B1331" s="41" t="s">
        <v>53</v>
      </c>
      <c r="C1331" s="6">
        <v>0</v>
      </c>
      <c r="D1331" s="6"/>
      <c r="E1331" s="6">
        <f>C1331+D1331</f>
        <v>0</v>
      </c>
      <c r="F1331" s="6"/>
      <c r="G1331" s="6"/>
      <c r="H1331" s="7"/>
      <c r="I1331" s="2">
        <f t="shared" si="293"/>
        <v>0</v>
      </c>
    </row>
    <row r="1332" spans="1:9" s="1" customFormat="1" hidden="1" x14ac:dyDescent="0.2">
      <c r="A1332" s="57"/>
      <c r="B1332" s="66"/>
      <c r="C1332" s="6"/>
      <c r="D1332" s="6"/>
      <c r="E1332" s="6"/>
      <c r="F1332" s="6"/>
      <c r="G1332" s="6"/>
      <c r="H1332" s="7"/>
      <c r="I1332" s="2">
        <f t="shared" si="293"/>
        <v>0</v>
      </c>
    </row>
    <row r="1333" spans="1:9" s="1" customFormat="1" hidden="1" x14ac:dyDescent="0.2">
      <c r="A1333" s="11" t="s">
        <v>134</v>
      </c>
      <c r="B1333" s="147" t="s">
        <v>133</v>
      </c>
      <c r="C1333" s="9"/>
      <c r="D1333" s="9"/>
      <c r="E1333" s="9">
        <f>C1333+D1333</f>
        <v>0</v>
      </c>
      <c r="F1333" s="9"/>
      <c r="G1333" s="9"/>
      <c r="H1333" s="10"/>
      <c r="I1333" s="2">
        <f t="shared" si="293"/>
        <v>0</v>
      </c>
    </row>
    <row r="1334" spans="1:9" s="1" customFormat="1" hidden="1" x14ac:dyDescent="0.2">
      <c r="A1334" s="57"/>
      <c r="B1334" s="66"/>
      <c r="C1334" s="6"/>
      <c r="D1334" s="6"/>
      <c r="E1334" s="6"/>
      <c r="F1334" s="6"/>
      <c r="G1334" s="6"/>
      <c r="H1334" s="7"/>
      <c r="I1334" s="2">
        <f t="shared" si="293"/>
        <v>0</v>
      </c>
    </row>
    <row r="1335" spans="1:9" s="1" customFormat="1" hidden="1" x14ac:dyDescent="0.2">
      <c r="A1335" s="11" t="s">
        <v>54</v>
      </c>
      <c r="B1335" s="43"/>
      <c r="C1335" s="9">
        <v>0</v>
      </c>
      <c r="D1335" s="9">
        <f>D1288-D1306</f>
        <v>0</v>
      </c>
      <c r="E1335" s="9">
        <f>E1288-E1306</f>
        <v>0</v>
      </c>
      <c r="F1335" s="9">
        <f>F1288-F1306</f>
        <v>0</v>
      </c>
      <c r="G1335" s="9">
        <f>G1288-G1306</f>
        <v>0</v>
      </c>
      <c r="H1335" s="10">
        <f>H1288-H1306</f>
        <v>0</v>
      </c>
      <c r="I1335" s="2">
        <f t="shared" si="293"/>
        <v>0</v>
      </c>
    </row>
    <row r="1336" spans="1:9" s="1" customFormat="1" hidden="1" x14ac:dyDescent="0.2">
      <c r="A1336" s="55"/>
      <c r="B1336" s="66"/>
      <c r="C1336" s="6"/>
      <c r="D1336" s="6"/>
      <c r="E1336" s="6"/>
      <c r="F1336" s="6"/>
      <c r="G1336" s="6"/>
      <c r="H1336" s="7"/>
      <c r="I1336" s="2">
        <f t="shared" si="293"/>
        <v>0</v>
      </c>
    </row>
    <row r="1337" spans="1:9" hidden="1" x14ac:dyDescent="0.2">
      <c r="A1337" s="127" t="s">
        <v>79</v>
      </c>
      <c r="B1337" s="128" t="s">
        <v>4</v>
      </c>
      <c r="C1337" s="129">
        <f t="shared" ref="C1337:H1337" si="294">SUM(C1367,C1416,C1464,C1513)</f>
        <v>0</v>
      </c>
      <c r="D1337" s="129">
        <f t="shared" si="294"/>
        <v>0</v>
      </c>
      <c r="E1337" s="129">
        <f t="shared" si="294"/>
        <v>0</v>
      </c>
      <c r="F1337" s="129">
        <f t="shared" si="294"/>
        <v>0</v>
      </c>
      <c r="G1337" s="129">
        <f t="shared" si="294"/>
        <v>0</v>
      </c>
      <c r="H1337" s="130">
        <f t="shared" si="294"/>
        <v>0</v>
      </c>
      <c r="I1337" s="84">
        <f t="shared" si="293"/>
        <v>0</v>
      </c>
    </row>
    <row r="1338" spans="1:9" hidden="1" x14ac:dyDescent="0.2">
      <c r="A1338" s="113" t="s">
        <v>80</v>
      </c>
      <c r="B1338" s="114"/>
      <c r="C1338" s="115">
        <f t="shared" ref="C1338:H1338" si="295">SUM(C1339,C1342,C1365)</f>
        <v>0</v>
      </c>
      <c r="D1338" s="115">
        <f t="shared" si="295"/>
        <v>0</v>
      </c>
      <c r="E1338" s="115">
        <f t="shared" si="295"/>
        <v>0</v>
      </c>
      <c r="F1338" s="115">
        <f t="shared" si="295"/>
        <v>0</v>
      </c>
      <c r="G1338" s="115">
        <f t="shared" si="295"/>
        <v>0</v>
      </c>
      <c r="H1338" s="116">
        <f t="shared" si="295"/>
        <v>0</v>
      </c>
      <c r="I1338" s="84">
        <f t="shared" si="293"/>
        <v>0</v>
      </c>
    </row>
    <row r="1339" spans="1:9" s="1" customFormat="1" hidden="1" x14ac:dyDescent="0.2">
      <c r="A1339" s="16" t="s">
        <v>30</v>
      </c>
      <c r="B1339" s="35">
        <v>20</v>
      </c>
      <c r="C1339" s="9">
        <v>0</v>
      </c>
      <c r="D1339" s="9">
        <f>SUM(D1340)</f>
        <v>0</v>
      </c>
      <c r="E1339" s="9">
        <f>SUM(E1340)</f>
        <v>0</v>
      </c>
      <c r="F1339" s="9">
        <f>SUM(F1340)</f>
        <v>0</v>
      </c>
      <c r="G1339" s="9">
        <f>SUM(G1340)</f>
        <v>0</v>
      </c>
      <c r="H1339" s="10">
        <f>SUM(H1340)</f>
        <v>0</v>
      </c>
      <c r="I1339" s="2">
        <f t="shared" si="293"/>
        <v>0</v>
      </c>
    </row>
    <row r="1340" spans="1:9" s="1" customFormat="1" hidden="1" x14ac:dyDescent="0.2">
      <c r="A1340" s="12" t="s">
        <v>31</v>
      </c>
      <c r="B1340" s="36" t="s">
        <v>32</v>
      </c>
      <c r="C1340" s="6">
        <v>0</v>
      </c>
      <c r="D1340" s="6">
        <f>SUM(D1387,D1436,D1484,D1533)</f>
        <v>0</v>
      </c>
      <c r="E1340" s="6">
        <f>C1340+D1340</f>
        <v>0</v>
      </c>
      <c r="F1340" s="6">
        <f>SUM(F1387,F1436,F1484,F1533)</f>
        <v>0</v>
      </c>
      <c r="G1340" s="6">
        <f>SUM(G1387,G1436,G1484,G1533)</f>
        <v>0</v>
      </c>
      <c r="H1340" s="7">
        <f>SUM(H1387,H1436,H1484,H1533)</f>
        <v>0</v>
      </c>
      <c r="I1340" s="2">
        <f t="shared" si="293"/>
        <v>0</v>
      </c>
    </row>
    <row r="1341" spans="1:9" s="1" customFormat="1" hidden="1" x14ac:dyDescent="0.2">
      <c r="A1341" s="12"/>
      <c r="B1341" s="31"/>
      <c r="C1341" s="6"/>
      <c r="D1341" s="6"/>
      <c r="E1341" s="6"/>
      <c r="F1341" s="6"/>
      <c r="G1341" s="6"/>
      <c r="H1341" s="7"/>
      <c r="I1341" s="2">
        <f t="shared" si="293"/>
        <v>0</v>
      </c>
    </row>
    <row r="1342" spans="1:9" ht="25.5" hidden="1" x14ac:dyDescent="0.2">
      <c r="A1342" s="16" t="s">
        <v>33</v>
      </c>
      <c r="B1342" s="37">
        <v>58</v>
      </c>
      <c r="C1342" s="9">
        <f t="shared" ref="C1342:H1342" si="296">SUM(C1343,C1350,C1357)</f>
        <v>0</v>
      </c>
      <c r="D1342" s="9">
        <f t="shared" si="296"/>
        <v>0</v>
      </c>
      <c r="E1342" s="9">
        <f t="shared" si="296"/>
        <v>0</v>
      </c>
      <c r="F1342" s="9">
        <f t="shared" si="296"/>
        <v>0</v>
      </c>
      <c r="G1342" s="9">
        <f t="shared" si="296"/>
        <v>0</v>
      </c>
      <c r="H1342" s="10">
        <f t="shared" si="296"/>
        <v>0</v>
      </c>
      <c r="I1342" s="84">
        <f t="shared" si="293"/>
        <v>0</v>
      </c>
    </row>
    <row r="1343" spans="1:9" hidden="1" x14ac:dyDescent="0.2">
      <c r="A1343" s="16" t="s">
        <v>34</v>
      </c>
      <c r="B1343" s="38" t="s">
        <v>35</v>
      </c>
      <c r="C1343" s="9">
        <f t="shared" ref="C1343:H1343" si="297">SUM(C1347,C1348,C1349)</f>
        <v>0</v>
      </c>
      <c r="D1343" s="9">
        <f t="shared" si="297"/>
        <v>0</v>
      </c>
      <c r="E1343" s="9">
        <f t="shared" si="297"/>
        <v>0</v>
      </c>
      <c r="F1343" s="9">
        <f t="shared" si="297"/>
        <v>0</v>
      </c>
      <c r="G1343" s="9">
        <f t="shared" si="297"/>
        <v>0</v>
      </c>
      <c r="H1343" s="10">
        <f t="shared" si="297"/>
        <v>0</v>
      </c>
      <c r="I1343" s="84">
        <f t="shared" si="293"/>
        <v>0</v>
      </c>
    </row>
    <row r="1344" spans="1:9" s="1" customFormat="1" hidden="1" x14ac:dyDescent="0.2">
      <c r="A1344" s="17" t="s">
        <v>1</v>
      </c>
      <c r="B1344" s="39"/>
      <c r="C1344" s="9"/>
      <c r="D1344" s="9"/>
      <c r="E1344" s="9"/>
      <c r="F1344" s="9"/>
      <c r="G1344" s="9"/>
      <c r="H1344" s="10"/>
      <c r="I1344" s="2">
        <f t="shared" si="293"/>
        <v>0</v>
      </c>
    </row>
    <row r="1345" spans="1:9" s="1" customFormat="1" hidden="1" x14ac:dyDescent="0.2">
      <c r="A1345" s="17" t="s">
        <v>36</v>
      </c>
      <c r="B1345" s="39"/>
      <c r="C1345" s="9">
        <v>0</v>
      </c>
      <c r="D1345" s="9">
        <f>D1347+D1348+D1349-D1346</f>
        <v>0</v>
      </c>
      <c r="E1345" s="9">
        <f>E1347+E1348+E1349-E1346</f>
        <v>0</v>
      </c>
      <c r="F1345" s="9">
        <f>F1347+F1348+F1349-F1346</f>
        <v>0</v>
      </c>
      <c r="G1345" s="9">
        <f>G1347+G1348+G1349-G1346</f>
        <v>0</v>
      </c>
      <c r="H1345" s="10">
        <f>H1347+H1348+H1349-H1346</f>
        <v>0</v>
      </c>
      <c r="I1345" s="2">
        <f t="shared" si="293"/>
        <v>0</v>
      </c>
    </row>
    <row r="1346" spans="1:9" hidden="1" x14ac:dyDescent="0.2">
      <c r="A1346" s="17" t="s">
        <v>37</v>
      </c>
      <c r="B1346" s="39"/>
      <c r="C1346" s="9">
        <f t="shared" ref="C1346:H1346" si="298">SUM(C1393,C1442,C1490,C1539)</f>
        <v>0</v>
      </c>
      <c r="D1346" s="9">
        <f t="shared" si="298"/>
        <v>0</v>
      </c>
      <c r="E1346" s="9">
        <f t="shared" si="298"/>
        <v>0</v>
      </c>
      <c r="F1346" s="9">
        <f t="shared" si="298"/>
        <v>0</v>
      </c>
      <c r="G1346" s="9">
        <f t="shared" si="298"/>
        <v>0</v>
      </c>
      <c r="H1346" s="10">
        <f t="shared" si="298"/>
        <v>0</v>
      </c>
      <c r="I1346" s="84">
        <f t="shared" si="293"/>
        <v>0</v>
      </c>
    </row>
    <row r="1347" spans="1:9" hidden="1" x14ac:dyDescent="0.2">
      <c r="A1347" s="5" t="s">
        <v>38</v>
      </c>
      <c r="B1347" s="40" t="s">
        <v>39</v>
      </c>
      <c r="C1347" s="69">
        <f t="shared" ref="C1347:D1349" si="299">SUM(C1394,C1443,C1491,C1540)</f>
        <v>0</v>
      </c>
      <c r="D1347" s="69">
        <f t="shared" si="299"/>
        <v>0</v>
      </c>
      <c r="E1347" s="69">
        <f>C1347+D1347</f>
        <v>0</v>
      </c>
      <c r="F1347" s="69">
        <f t="shared" ref="F1347:H1349" si="300">SUM(F1394,F1443,F1491,F1540)</f>
        <v>0</v>
      </c>
      <c r="G1347" s="69">
        <f t="shared" si="300"/>
        <v>0</v>
      </c>
      <c r="H1347" s="108">
        <f t="shared" si="300"/>
        <v>0</v>
      </c>
      <c r="I1347" s="84">
        <f t="shared" si="293"/>
        <v>0</v>
      </c>
    </row>
    <row r="1348" spans="1:9" hidden="1" x14ac:dyDescent="0.2">
      <c r="A1348" s="5" t="s">
        <v>40</v>
      </c>
      <c r="B1348" s="40" t="s">
        <v>41</v>
      </c>
      <c r="C1348" s="69">
        <f t="shared" si="299"/>
        <v>0</v>
      </c>
      <c r="D1348" s="69">
        <f t="shared" si="299"/>
        <v>0</v>
      </c>
      <c r="E1348" s="69">
        <f>C1348+D1348</f>
        <v>0</v>
      </c>
      <c r="F1348" s="69">
        <f t="shared" si="300"/>
        <v>0</v>
      </c>
      <c r="G1348" s="69">
        <f t="shared" si="300"/>
        <v>0</v>
      </c>
      <c r="H1348" s="108">
        <f t="shared" si="300"/>
        <v>0</v>
      </c>
      <c r="I1348" s="84">
        <f t="shared" si="293"/>
        <v>0</v>
      </c>
    </row>
    <row r="1349" spans="1:9" hidden="1" x14ac:dyDescent="0.2">
      <c r="A1349" s="5" t="s">
        <v>42</v>
      </c>
      <c r="B1349" s="41" t="s">
        <v>43</v>
      </c>
      <c r="C1349" s="69">
        <f t="shared" si="299"/>
        <v>0</v>
      </c>
      <c r="D1349" s="69">
        <f t="shared" si="299"/>
        <v>0</v>
      </c>
      <c r="E1349" s="69">
        <f>C1349+D1349</f>
        <v>0</v>
      </c>
      <c r="F1349" s="69">
        <f t="shared" si="300"/>
        <v>0</v>
      </c>
      <c r="G1349" s="69">
        <f t="shared" si="300"/>
        <v>0</v>
      </c>
      <c r="H1349" s="108">
        <f t="shared" si="300"/>
        <v>0</v>
      </c>
      <c r="I1349" s="84">
        <f t="shared" si="293"/>
        <v>0</v>
      </c>
    </row>
    <row r="1350" spans="1:9" hidden="1" x14ac:dyDescent="0.2">
      <c r="A1350" s="16" t="s">
        <v>44</v>
      </c>
      <c r="B1350" s="42" t="s">
        <v>45</v>
      </c>
      <c r="C1350" s="9">
        <f t="shared" ref="C1350:H1350" si="301">SUM(C1354,C1355,C1356)</f>
        <v>0</v>
      </c>
      <c r="D1350" s="9">
        <f t="shared" si="301"/>
        <v>0</v>
      </c>
      <c r="E1350" s="9">
        <f t="shared" si="301"/>
        <v>0</v>
      </c>
      <c r="F1350" s="9">
        <f t="shared" si="301"/>
        <v>0</v>
      </c>
      <c r="G1350" s="9">
        <f t="shared" si="301"/>
        <v>0</v>
      </c>
      <c r="H1350" s="10">
        <f t="shared" si="301"/>
        <v>0</v>
      </c>
      <c r="I1350" s="84">
        <f t="shared" si="293"/>
        <v>0</v>
      </c>
    </row>
    <row r="1351" spans="1:9" s="1" customFormat="1" hidden="1" x14ac:dyDescent="0.2">
      <c r="A1351" s="56" t="s">
        <v>1</v>
      </c>
      <c r="B1351" s="42"/>
      <c r="C1351" s="9"/>
      <c r="D1351" s="9"/>
      <c r="E1351" s="9"/>
      <c r="F1351" s="9"/>
      <c r="G1351" s="9"/>
      <c r="H1351" s="10"/>
      <c r="I1351" s="2">
        <f t="shared" si="293"/>
        <v>0</v>
      </c>
    </row>
    <row r="1352" spans="1:9" hidden="1" x14ac:dyDescent="0.2">
      <c r="A1352" s="17" t="s">
        <v>36</v>
      </c>
      <c r="B1352" s="39"/>
      <c r="C1352" s="9">
        <f t="shared" ref="C1352:H1352" si="302">C1354+C1355+C1356-C1353</f>
        <v>0</v>
      </c>
      <c r="D1352" s="9">
        <f t="shared" si="302"/>
        <v>0</v>
      </c>
      <c r="E1352" s="9">
        <f t="shared" si="302"/>
        <v>0</v>
      </c>
      <c r="F1352" s="9">
        <f t="shared" si="302"/>
        <v>0</v>
      </c>
      <c r="G1352" s="9">
        <f t="shared" si="302"/>
        <v>0</v>
      </c>
      <c r="H1352" s="10">
        <f t="shared" si="302"/>
        <v>0</v>
      </c>
      <c r="I1352" s="84">
        <f t="shared" si="293"/>
        <v>0</v>
      </c>
    </row>
    <row r="1353" spans="1:9" s="1" customFormat="1" hidden="1" x14ac:dyDescent="0.2">
      <c r="A1353" s="17" t="s">
        <v>37</v>
      </c>
      <c r="B1353" s="39"/>
      <c r="C1353" s="9">
        <v>0</v>
      </c>
      <c r="D1353" s="9">
        <f>SUM(D1400,D1449,D1497,D1546)</f>
        <v>0</v>
      </c>
      <c r="E1353" s="9">
        <f>SUM(E1400,E1449,E1497,E1546)</f>
        <v>0</v>
      </c>
      <c r="F1353" s="9">
        <f>SUM(F1400,F1449,F1497,F1546)</f>
        <v>0</v>
      </c>
      <c r="G1353" s="9">
        <f>SUM(G1400,G1449,G1497,G1546)</f>
        <v>0</v>
      </c>
      <c r="H1353" s="10">
        <f>SUM(H1400,H1449,H1497,H1546)</f>
        <v>0</v>
      </c>
      <c r="I1353" s="2">
        <f t="shared" si="293"/>
        <v>0</v>
      </c>
    </row>
    <row r="1354" spans="1:9" hidden="1" x14ac:dyDescent="0.2">
      <c r="A1354" s="5" t="s">
        <v>38</v>
      </c>
      <c r="B1354" s="41" t="s">
        <v>46</v>
      </c>
      <c r="C1354" s="69">
        <f>SUM(C1401,C1450,C1498,C1547)</f>
        <v>0</v>
      </c>
      <c r="D1354" s="69">
        <f>SUM(D1401,D1450,D1498,D1547)</f>
        <v>0</v>
      </c>
      <c r="E1354" s="69">
        <f>C1354+D1354</f>
        <v>0</v>
      </c>
      <c r="F1354" s="69">
        <f t="shared" ref="F1354:H1356" si="303">SUM(F1401,F1450,F1498,F1547)</f>
        <v>0</v>
      </c>
      <c r="G1354" s="69">
        <f t="shared" si="303"/>
        <v>0</v>
      </c>
      <c r="H1354" s="108">
        <f t="shared" si="303"/>
        <v>0</v>
      </c>
      <c r="I1354" s="84">
        <f t="shared" si="293"/>
        <v>0</v>
      </c>
    </row>
    <row r="1355" spans="1:9" hidden="1" x14ac:dyDescent="0.2">
      <c r="A1355" s="5" t="s">
        <v>40</v>
      </c>
      <c r="B1355" s="41" t="s">
        <v>47</v>
      </c>
      <c r="C1355" s="69">
        <f>SUM(C1402,C1451,C1499,C1548)</f>
        <v>0</v>
      </c>
      <c r="D1355" s="69">
        <f>SUM(D1402,D1451,D1499,D1548)</f>
        <v>0</v>
      </c>
      <c r="E1355" s="69">
        <f>C1355+D1355</f>
        <v>0</v>
      </c>
      <c r="F1355" s="69">
        <f t="shared" si="303"/>
        <v>0</v>
      </c>
      <c r="G1355" s="69">
        <f t="shared" si="303"/>
        <v>0</v>
      </c>
      <c r="H1355" s="108">
        <f t="shared" si="303"/>
        <v>0</v>
      </c>
      <c r="I1355" s="84">
        <f t="shared" si="293"/>
        <v>0</v>
      </c>
    </row>
    <row r="1356" spans="1:9" s="1" customFormat="1" hidden="1" x14ac:dyDescent="0.2">
      <c r="A1356" s="5" t="s">
        <v>42</v>
      </c>
      <c r="B1356" s="41" t="s">
        <v>48</v>
      </c>
      <c r="C1356" s="6">
        <v>0</v>
      </c>
      <c r="D1356" s="6">
        <f>SUM(D1403,D1452,D1500,D1549)</f>
        <v>0</v>
      </c>
      <c r="E1356" s="6">
        <f>C1356+D1356</f>
        <v>0</v>
      </c>
      <c r="F1356" s="6">
        <f t="shared" si="303"/>
        <v>0</v>
      </c>
      <c r="G1356" s="6">
        <f t="shared" si="303"/>
        <v>0</v>
      </c>
      <c r="H1356" s="7">
        <f t="shared" si="303"/>
        <v>0</v>
      </c>
      <c r="I1356" s="2">
        <f t="shared" si="293"/>
        <v>0</v>
      </c>
    </row>
    <row r="1357" spans="1:9" s="1" customFormat="1" hidden="1" x14ac:dyDescent="0.2">
      <c r="A1357" s="16" t="s">
        <v>49</v>
      </c>
      <c r="B1357" s="43" t="s">
        <v>50</v>
      </c>
      <c r="C1357" s="9">
        <v>0</v>
      </c>
      <c r="D1357" s="9">
        <f>SUM(D1361,D1362,D1363)</f>
        <v>0</v>
      </c>
      <c r="E1357" s="9">
        <f>SUM(E1361,E1362,E1363)</f>
        <v>0</v>
      </c>
      <c r="F1357" s="9">
        <f>SUM(F1361,F1362,F1363)</f>
        <v>0</v>
      </c>
      <c r="G1357" s="9">
        <f>SUM(G1361,G1362,G1363)</f>
        <v>0</v>
      </c>
      <c r="H1357" s="10">
        <f>SUM(H1361,H1362,H1363)</f>
        <v>0</v>
      </c>
      <c r="I1357" s="2">
        <f t="shared" si="293"/>
        <v>0</v>
      </c>
    </row>
    <row r="1358" spans="1:9" s="1" customFormat="1" hidden="1" x14ac:dyDescent="0.2">
      <c r="A1358" s="56" t="s">
        <v>1</v>
      </c>
      <c r="B1358" s="43"/>
      <c r="C1358" s="9"/>
      <c r="D1358" s="9"/>
      <c r="E1358" s="9"/>
      <c r="F1358" s="9"/>
      <c r="G1358" s="9"/>
      <c r="H1358" s="10"/>
      <c r="I1358" s="2">
        <f t="shared" si="293"/>
        <v>0</v>
      </c>
    </row>
    <row r="1359" spans="1:9" s="1" customFormat="1" hidden="1" x14ac:dyDescent="0.2">
      <c r="A1359" s="17" t="s">
        <v>36</v>
      </c>
      <c r="B1359" s="39"/>
      <c r="C1359" s="9">
        <v>0</v>
      </c>
      <c r="D1359" s="9">
        <f>D1361+D1362+D1363-D1360</f>
        <v>0</v>
      </c>
      <c r="E1359" s="9">
        <f>E1361+E1362+E1363-E1360</f>
        <v>0</v>
      </c>
      <c r="F1359" s="9">
        <f>F1361+F1362+F1363-F1360</f>
        <v>0</v>
      </c>
      <c r="G1359" s="9">
        <f>G1361+G1362+G1363-G1360</f>
        <v>0</v>
      </c>
      <c r="H1359" s="10">
        <f>H1361+H1362+H1363-H1360</f>
        <v>0</v>
      </c>
      <c r="I1359" s="2">
        <f t="shared" si="293"/>
        <v>0</v>
      </c>
    </row>
    <row r="1360" spans="1:9" s="1" customFormat="1" hidden="1" x14ac:dyDescent="0.2">
      <c r="A1360" s="17" t="s">
        <v>37</v>
      </c>
      <c r="B1360" s="39"/>
      <c r="C1360" s="9">
        <v>0</v>
      </c>
      <c r="D1360" s="9">
        <f>SUM(D1407,D1456,D1504,D1553)</f>
        <v>0</v>
      </c>
      <c r="E1360" s="9">
        <f>SUM(E1407,E1456,E1504,E1553)</f>
        <v>0</v>
      </c>
      <c r="F1360" s="9">
        <f>SUM(F1407,F1456,F1504,F1553)</f>
        <v>0</v>
      </c>
      <c r="G1360" s="9">
        <f>SUM(G1407,G1456,G1504,G1553)</f>
        <v>0</v>
      </c>
      <c r="H1360" s="10">
        <f>SUM(H1407,H1456,H1504,H1553)</f>
        <v>0</v>
      </c>
      <c r="I1360" s="2">
        <f t="shared" si="293"/>
        <v>0</v>
      </c>
    </row>
    <row r="1361" spans="1:11" s="1" customFormat="1" hidden="1" x14ac:dyDescent="0.2">
      <c r="A1361" s="5" t="s">
        <v>38</v>
      </c>
      <c r="B1361" s="41" t="s">
        <v>51</v>
      </c>
      <c r="C1361" s="6">
        <v>0</v>
      </c>
      <c r="D1361" s="6">
        <f>SUM(D1408,D1457,D1505,D1554)</f>
        <v>0</v>
      </c>
      <c r="E1361" s="6">
        <f>C1361+D1361</f>
        <v>0</v>
      </c>
      <c r="F1361" s="6">
        <f t="shared" ref="F1361:H1363" si="304">SUM(F1408,F1457,F1505,F1554)</f>
        <v>0</v>
      </c>
      <c r="G1361" s="6">
        <f t="shared" si="304"/>
        <v>0</v>
      </c>
      <c r="H1361" s="7">
        <f t="shared" si="304"/>
        <v>0</v>
      </c>
      <c r="I1361" s="2">
        <f t="shared" si="293"/>
        <v>0</v>
      </c>
    </row>
    <row r="1362" spans="1:11" s="1" customFormat="1" hidden="1" x14ac:dyDescent="0.2">
      <c r="A1362" s="5" t="s">
        <v>40</v>
      </c>
      <c r="B1362" s="41" t="s">
        <v>52</v>
      </c>
      <c r="C1362" s="6">
        <v>0</v>
      </c>
      <c r="D1362" s="6">
        <f>SUM(D1409,D1458,D1506,D1555)</f>
        <v>0</v>
      </c>
      <c r="E1362" s="6">
        <f>C1362+D1362</f>
        <v>0</v>
      </c>
      <c r="F1362" s="6">
        <f t="shared" si="304"/>
        <v>0</v>
      </c>
      <c r="G1362" s="6">
        <f t="shared" si="304"/>
        <v>0</v>
      </c>
      <c r="H1362" s="7">
        <f t="shared" si="304"/>
        <v>0</v>
      </c>
      <c r="I1362" s="2">
        <f t="shared" si="293"/>
        <v>0</v>
      </c>
    </row>
    <row r="1363" spans="1:11" s="1" customFormat="1" hidden="1" x14ac:dyDescent="0.2">
      <c r="A1363" s="5" t="s">
        <v>42</v>
      </c>
      <c r="B1363" s="41" t="s">
        <v>53</v>
      </c>
      <c r="C1363" s="6">
        <v>0</v>
      </c>
      <c r="D1363" s="6">
        <f>SUM(D1410,D1459,D1507,D1556)</f>
        <v>0</v>
      </c>
      <c r="E1363" s="6">
        <f>C1363+D1363</f>
        <v>0</v>
      </c>
      <c r="F1363" s="6">
        <f t="shared" si="304"/>
        <v>0</v>
      </c>
      <c r="G1363" s="6">
        <f t="shared" si="304"/>
        <v>0</v>
      </c>
      <c r="H1363" s="7">
        <f t="shared" si="304"/>
        <v>0</v>
      </c>
      <c r="I1363" s="2">
        <f t="shared" si="293"/>
        <v>0</v>
      </c>
    </row>
    <row r="1364" spans="1:11" s="1" customFormat="1" hidden="1" x14ac:dyDescent="0.2">
      <c r="A1364" s="57"/>
      <c r="B1364" s="66"/>
      <c r="C1364" s="6"/>
      <c r="D1364" s="6"/>
      <c r="E1364" s="6"/>
      <c r="F1364" s="6"/>
      <c r="G1364" s="6"/>
      <c r="H1364" s="7"/>
      <c r="I1364" s="2">
        <f t="shared" si="293"/>
        <v>0</v>
      </c>
    </row>
    <row r="1365" spans="1:11" s="1" customFormat="1" hidden="1" x14ac:dyDescent="0.2">
      <c r="A1365" s="11" t="s">
        <v>134</v>
      </c>
      <c r="B1365" s="43" t="s">
        <v>133</v>
      </c>
      <c r="C1365" s="9">
        <v>0</v>
      </c>
      <c r="D1365" s="9">
        <f>SUM(D1412,D1461,D1509,D1558)</f>
        <v>0</v>
      </c>
      <c r="E1365" s="9">
        <f>C1365+D1365</f>
        <v>0</v>
      </c>
      <c r="F1365" s="9">
        <f>SUM(F1412,F1461,F1509,F1558)</f>
        <v>0</v>
      </c>
      <c r="G1365" s="9">
        <f>SUM(G1412,G1461,G1509,G1558)</f>
        <v>0</v>
      </c>
      <c r="H1365" s="10">
        <f>SUM(H1412,H1461,H1509,H1558)</f>
        <v>0</v>
      </c>
      <c r="I1365" s="2">
        <f t="shared" si="293"/>
        <v>0</v>
      </c>
    </row>
    <row r="1366" spans="1:11" s="1" customFormat="1" hidden="1" x14ac:dyDescent="0.2">
      <c r="A1366" s="55"/>
      <c r="B1366" s="66"/>
      <c r="C1366" s="6"/>
      <c r="D1366" s="6"/>
      <c r="E1366" s="6"/>
      <c r="F1366" s="6"/>
      <c r="G1366" s="6"/>
      <c r="H1366" s="7"/>
      <c r="I1366" s="2">
        <f t="shared" si="293"/>
        <v>0</v>
      </c>
    </row>
    <row r="1367" spans="1:11" s="107" customFormat="1" ht="25.5" hidden="1" x14ac:dyDescent="0.2">
      <c r="A1367" s="117" t="s">
        <v>64</v>
      </c>
      <c r="B1367" s="118"/>
      <c r="C1367" s="119">
        <f t="shared" ref="C1367:H1367" si="305">C1368</f>
        <v>0</v>
      </c>
      <c r="D1367" s="119">
        <f t="shared" si="305"/>
        <v>0</v>
      </c>
      <c r="E1367" s="119">
        <f t="shared" si="305"/>
        <v>0</v>
      </c>
      <c r="F1367" s="119">
        <f t="shared" si="305"/>
        <v>0</v>
      </c>
      <c r="G1367" s="119">
        <f t="shared" si="305"/>
        <v>0</v>
      </c>
      <c r="H1367" s="120">
        <f t="shared" si="305"/>
        <v>0</v>
      </c>
      <c r="I1367" s="102">
        <f t="shared" si="293"/>
        <v>0</v>
      </c>
    </row>
    <row r="1368" spans="1:11" hidden="1" x14ac:dyDescent="0.2">
      <c r="A1368" s="113" t="s">
        <v>59</v>
      </c>
      <c r="B1368" s="114"/>
      <c r="C1368" s="115">
        <f t="shared" ref="C1368:H1368" si="306">SUM(C1369,C1370,C1371,C1372)</f>
        <v>0</v>
      </c>
      <c r="D1368" s="115">
        <f t="shared" si="306"/>
        <v>0</v>
      </c>
      <c r="E1368" s="115">
        <f t="shared" si="306"/>
        <v>0</v>
      </c>
      <c r="F1368" s="115">
        <f t="shared" si="306"/>
        <v>0</v>
      </c>
      <c r="G1368" s="115">
        <f t="shared" si="306"/>
        <v>0</v>
      </c>
      <c r="H1368" s="116">
        <f t="shared" si="306"/>
        <v>0</v>
      </c>
      <c r="I1368" s="84">
        <f t="shared" si="293"/>
        <v>0</v>
      </c>
    </row>
    <row r="1369" spans="1:11" hidden="1" x14ac:dyDescent="0.2">
      <c r="A1369" s="5" t="s">
        <v>6</v>
      </c>
      <c r="B1369" s="28"/>
      <c r="C1369" s="69"/>
      <c r="D1369" s="69"/>
      <c r="E1369" s="69">
        <f>C1369+D1369</f>
        <v>0</v>
      </c>
      <c r="F1369" s="69"/>
      <c r="G1369" s="69"/>
      <c r="H1369" s="108"/>
      <c r="I1369" s="84">
        <f t="shared" si="293"/>
        <v>0</v>
      </c>
    </row>
    <row r="1370" spans="1:11" s="1" customFormat="1" hidden="1" x14ac:dyDescent="0.2">
      <c r="A1370" s="5" t="s">
        <v>7</v>
      </c>
      <c r="B1370" s="65"/>
      <c r="C1370" s="6">
        <v>0</v>
      </c>
      <c r="D1370" s="6"/>
      <c r="E1370" s="6">
        <f>C1370+D1370</f>
        <v>0</v>
      </c>
      <c r="F1370" s="6"/>
      <c r="G1370" s="6"/>
      <c r="H1370" s="7"/>
      <c r="I1370" s="2">
        <f t="shared" si="293"/>
        <v>0</v>
      </c>
      <c r="J1370" s="1">
        <v>0.98</v>
      </c>
    </row>
    <row r="1371" spans="1:11" ht="38.25" hidden="1" x14ac:dyDescent="0.2">
      <c r="A1371" s="5" t="s">
        <v>8</v>
      </c>
      <c r="B1371" s="28">
        <v>420269</v>
      </c>
      <c r="C1371" s="69"/>
      <c r="D1371" s="69"/>
      <c r="E1371" s="69">
        <f>C1371+D1371</f>
        <v>0</v>
      </c>
      <c r="F1371" s="69"/>
      <c r="G1371" s="69"/>
      <c r="H1371" s="108"/>
      <c r="I1371" s="84">
        <f t="shared" si="293"/>
        <v>0</v>
      </c>
      <c r="J1371" s="82">
        <v>0.13</v>
      </c>
      <c r="K1371" s="82">
        <f>J1371/J1370</f>
        <v>0.1326530612244898</v>
      </c>
    </row>
    <row r="1372" spans="1:11" ht="25.5" hidden="1" x14ac:dyDescent="0.2">
      <c r="A1372" s="8" t="s">
        <v>9</v>
      </c>
      <c r="B1372" s="29" t="s">
        <v>184</v>
      </c>
      <c r="C1372" s="9">
        <f t="shared" ref="C1372:H1372" si="307">SUM(C1373,C1377,C1381)</f>
        <v>0</v>
      </c>
      <c r="D1372" s="9">
        <f t="shared" si="307"/>
        <v>0</v>
      </c>
      <c r="E1372" s="9">
        <f t="shared" si="307"/>
        <v>0</v>
      </c>
      <c r="F1372" s="9">
        <f t="shared" si="307"/>
        <v>0</v>
      </c>
      <c r="G1372" s="9">
        <f t="shared" si="307"/>
        <v>0</v>
      </c>
      <c r="H1372" s="10">
        <f t="shared" si="307"/>
        <v>0</v>
      </c>
      <c r="I1372" s="84">
        <f t="shared" si="293"/>
        <v>0</v>
      </c>
    </row>
    <row r="1373" spans="1:11" hidden="1" x14ac:dyDescent="0.2">
      <c r="A1373" s="11" t="s">
        <v>11</v>
      </c>
      <c r="B1373" s="30" t="s">
        <v>185</v>
      </c>
      <c r="C1373" s="9">
        <f t="shared" ref="C1373:H1373" si="308">SUM(C1374:C1376)</f>
        <v>0</v>
      </c>
      <c r="D1373" s="9">
        <f t="shared" si="308"/>
        <v>0</v>
      </c>
      <c r="E1373" s="9">
        <f t="shared" si="308"/>
        <v>0</v>
      </c>
      <c r="F1373" s="9">
        <f t="shared" si="308"/>
        <v>0</v>
      </c>
      <c r="G1373" s="9">
        <f t="shared" si="308"/>
        <v>0</v>
      </c>
      <c r="H1373" s="10">
        <f t="shared" si="308"/>
        <v>0</v>
      </c>
      <c r="I1373" s="84">
        <f t="shared" si="293"/>
        <v>0</v>
      </c>
    </row>
    <row r="1374" spans="1:11" hidden="1" x14ac:dyDescent="0.2">
      <c r="A1374" s="12" t="s">
        <v>13</v>
      </c>
      <c r="B1374" s="31" t="s">
        <v>14</v>
      </c>
      <c r="C1374" s="69"/>
      <c r="D1374" s="69"/>
      <c r="E1374" s="69">
        <f>C1374+D1374</f>
        <v>0</v>
      </c>
      <c r="F1374" s="69"/>
      <c r="G1374" s="69"/>
      <c r="H1374" s="108"/>
      <c r="I1374" s="84">
        <f t="shared" si="293"/>
        <v>0</v>
      </c>
      <c r="J1374" s="82">
        <v>0.85</v>
      </c>
      <c r="K1374" s="82">
        <f>J1374/J1370</f>
        <v>0.86734693877551017</v>
      </c>
    </row>
    <row r="1375" spans="1:11" hidden="1" x14ac:dyDescent="0.2">
      <c r="A1375" s="12" t="s">
        <v>15</v>
      </c>
      <c r="B1375" s="32" t="s">
        <v>16</v>
      </c>
      <c r="C1375" s="69"/>
      <c r="D1375" s="69"/>
      <c r="E1375" s="69">
        <f>C1375+D1375</f>
        <v>0</v>
      </c>
      <c r="F1375" s="69"/>
      <c r="G1375" s="69"/>
      <c r="H1375" s="108"/>
      <c r="I1375" s="84">
        <f t="shared" si="293"/>
        <v>0</v>
      </c>
    </row>
    <row r="1376" spans="1:11" s="1" customFormat="1" hidden="1" x14ac:dyDescent="0.2">
      <c r="A1376" s="12" t="s">
        <v>17</v>
      </c>
      <c r="B1376" s="32" t="s">
        <v>186</v>
      </c>
      <c r="C1376" s="6"/>
      <c r="D1376" s="6"/>
      <c r="E1376" s="6">
        <f>C1376+D1376</f>
        <v>0</v>
      </c>
      <c r="F1376" s="6"/>
      <c r="G1376" s="6"/>
      <c r="H1376" s="7"/>
      <c r="I1376" s="2">
        <f t="shared" si="293"/>
        <v>0</v>
      </c>
    </row>
    <row r="1377" spans="1:11" s="1" customFormat="1" hidden="1" x14ac:dyDescent="0.2">
      <c r="A1377" s="11" t="s">
        <v>19</v>
      </c>
      <c r="B1377" s="33" t="s">
        <v>20</v>
      </c>
      <c r="C1377" s="9">
        <v>0</v>
      </c>
      <c r="D1377" s="9">
        <f>SUM(D1378:D1380)</f>
        <v>0</v>
      </c>
      <c r="E1377" s="9">
        <f>SUM(E1378:E1380)</f>
        <v>0</v>
      </c>
      <c r="F1377" s="9">
        <f>SUM(F1378:F1380)</f>
        <v>0</v>
      </c>
      <c r="G1377" s="9">
        <f>SUM(G1378:G1380)</f>
        <v>0</v>
      </c>
      <c r="H1377" s="10">
        <f>SUM(H1378:H1380)</f>
        <v>0</v>
      </c>
      <c r="I1377" s="2">
        <f t="shared" si="293"/>
        <v>0</v>
      </c>
    </row>
    <row r="1378" spans="1:11" s="1" customFormat="1" hidden="1" x14ac:dyDescent="0.2">
      <c r="A1378" s="12" t="s">
        <v>13</v>
      </c>
      <c r="B1378" s="32" t="s">
        <v>21</v>
      </c>
      <c r="C1378" s="6">
        <v>0</v>
      </c>
      <c r="D1378" s="6"/>
      <c r="E1378" s="6">
        <f>C1378+D1378</f>
        <v>0</v>
      </c>
      <c r="F1378" s="6"/>
      <c r="G1378" s="6"/>
      <c r="H1378" s="7"/>
      <c r="I1378" s="2">
        <f t="shared" si="293"/>
        <v>0</v>
      </c>
      <c r="J1378" s="1">
        <v>0.85</v>
      </c>
      <c r="K1378" s="1">
        <f>J1378/J1370</f>
        <v>0.86734693877551017</v>
      </c>
    </row>
    <row r="1379" spans="1:11" s="1" customFormat="1" hidden="1" x14ac:dyDescent="0.2">
      <c r="A1379" s="12" t="s">
        <v>15</v>
      </c>
      <c r="B1379" s="32" t="s">
        <v>22</v>
      </c>
      <c r="C1379" s="6">
        <v>0</v>
      </c>
      <c r="D1379" s="6"/>
      <c r="E1379" s="6">
        <f>C1379+D1379</f>
        <v>0</v>
      </c>
      <c r="F1379" s="6"/>
      <c r="G1379" s="6"/>
      <c r="H1379" s="7"/>
      <c r="I1379" s="2">
        <f t="shared" si="293"/>
        <v>0</v>
      </c>
    </row>
    <row r="1380" spans="1:11" s="1" customFormat="1" hidden="1" x14ac:dyDescent="0.2">
      <c r="A1380" s="12" t="s">
        <v>17</v>
      </c>
      <c r="B1380" s="32" t="s">
        <v>23</v>
      </c>
      <c r="C1380" s="6">
        <v>0</v>
      </c>
      <c r="D1380" s="6"/>
      <c r="E1380" s="6">
        <f>C1380+D1380</f>
        <v>0</v>
      </c>
      <c r="F1380" s="6"/>
      <c r="G1380" s="6"/>
      <c r="H1380" s="7"/>
      <c r="I1380" s="2">
        <f t="shared" si="293"/>
        <v>0</v>
      </c>
    </row>
    <row r="1381" spans="1:11" s="1" customFormat="1" hidden="1" x14ac:dyDescent="0.2">
      <c r="A1381" s="11" t="s">
        <v>24</v>
      </c>
      <c r="B1381" s="33" t="s">
        <v>25</v>
      </c>
      <c r="C1381" s="9">
        <v>0</v>
      </c>
      <c r="D1381" s="9">
        <v>0</v>
      </c>
      <c r="E1381" s="9">
        <v>0</v>
      </c>
      <c r="F1381" s="9">
        <v>0</v>
      </c>
      <c r="G1381" s="9">
        <v>0</v>
      </c>
      <c r="H1381" s="10">
        <v>0</v>
      </c>
      <c r="I1381" s="2">
        <f t="shared" si="293"/>
        <v>0</v>
      </c>
    </row>
    <row r="1382" spans="1:11" s="1" customFormat="1" hidden="1" x14ac:dyDescent="0.2">
      <c r="A1382" s="12" t="s">
        <v>13</v>
      </c>
      <c r="B1382" s="32" t="s">
        <v>26</v>
      </c>
      <c r="C1382" s="6">
        <v>0</v>
      </c>
      <c r="D1382" s="6"/>
      <c r="E1382" s="6">
        <f>C1382+D1382</f>
        <v>0</v>
      </c>
      <c r="F1382" s="6"/>
      <c r="G1382" s="6"/>
      <c r="H1382" s="7"/>
      <c r="I1382" s="2">
        <f t="shared" si="293"/>
        <v>0</v>
      </c>
    </row>
    <row r="1383" spans="1:11" s="1" customFormat="1" hidden="1" x14ac:dyDescent="0.2">
      <c r="A1383" s="12" t="s">
        <v>15</v>
      </c>
      <c r="B1383" s="32" t="s">
        <v>27</v>
      </c>
      <c r="C1383" s="6">
        <v>0</v>
      </c>
      <c r="D1383" s="6"/>
      <c r="E1383" s="6">
        <f>C1383+D1383</f>
        <v>0</v>
      </c>
      <c r="F1383" s="6"/>
      <c r="G1383" s="6"/>
      <c r="H1383" s="7"/>
      <c r="I1383" s="2">
        <f t="shared" si="293"/>
        <v>0</v>
      </c>
    </row>
    <row r="1384" spans="1:11" s="1" customFormat="1" hidden="1" x14ac:dyDescent="0.2">
      <c r="A1384" s="12" t="s">
        <v>17</v>
      </c>
      <c r="B1384" s="32" t="s">
        <v>28</v>
      </c>
      <c r="C1384" s="6">
        <v>0</v>
      </c>
      <c r="D1384" s="6"/>
      <c r="E1384" s="6">
        <f>C1384+D1384</f>
        <v>0</v>
      </c>
      <c r="F1384" s="6"/>
      <c r="G1384" s="6"/>
      <c r="H1384" s="7"/>
      <c r="I1384" s="2">
        <f t="shared" si="293"/>
        <v>0</v>
      </c>
    </row>
    <row r="1385" spans="1:11" hidden="1" x14ac:dyDescent="0.2">
      <c r="A1385" s="113" t="s">
        <v>76</v>
      </c>
      <c r="B1385" s="114"/>
      <c r="C1385" s="115">
        <f t="shared" ref="C1385:H1385" si="309">SUM(C1386,C1389,C1412)</f>
        <v>0</v>
      </c>
      <c r="D1385" s="115">
        <f t="shared" si="309"/>
        <v>0</v>
      </c>
      <c r="E1385" s="115">
        <f t="shared" si="309"/>
        <v>0</v>
      </c>
      <c r="F1385" s="115">
        <f t="shared" si="309"/>
        <v>0</v>
      </c>
      <c r="G1385" s="115">
        <f t="shared" si="309"/>
        <v>0</v>
      </c>
      <c r="H1385" s="116">
        <f t="shared" si="309"/>
        <v>0</v>
      </c>
      <c r="I1385" s="84">
        <f t="shared" si="293"/>
        <v>0</v>
      </c>
    </row>
    <row r="1386" spans="1:11" s="1" customFormat="1" hidden="1" x14ac:dyDescent="0.2">
      <c r="A1386" s="16" t="s">
        <v>30</v>
      </c>
      <c r="B1386" s="35">
        <v>20</v>
      </c>
      <c r="C1386" s="9">
        <v>0</v>
      </c>
      <c r="D1386" s="9">
        <f>SUM(D1387)</f>
        <v>0</v>
      </c>
      <c r="E1386" s="9">
        <f>SUM(E1387)</f>
        <v>0</v>
      </c>
      <c r="F1386" s="9">
        <f>SUM(F1387)</f>
        <v>0</v>
      </c>
      <c r="G1386" s="9">
        <f>SUM(G1387)</f>
        <v>0</v>
      </c>
      <c r="H1386" s="10">
        <f>SUM(H1387)</f>
        <v>0</v>
      </c>
      <c r="I1386" s="2">
        <f t="shared" si="293"/>
        <v>0</v>
      </c>
    </row>
    <row r="1387" spans="1:11" s="1" customFormat="1" hidden="1" x14ac:dyDescent="0.2">
      <c r="A1387" s="12" t="s">
        <v>31</v>
      </c>
      <c r="B1387" s="36" t="s">
        <v>32</v>
      </c>
      <c r="C1387" s="6">
        <v>0</v>
      </c>
      <c r="D1387" s="6"/>
      <c r="E1387" s="6">
        <f>C1387+D1387</f>
        <v>0</v>
      </c>
      <c r="F1387" s="6"/>
      <c r="G1387" s="6"/>
      <c r="H1387" s="7"/>
      <c r="I1387" s="2">
        <f t="shared" si="293"/>
        <v>0</v>
      </c>
    </row>
    <row r="1388" spans="1:11" s="1" customFormat="1" hidden="1" x14ac:dyDescent="0.2">
      <c r="A1388" s="12"/>
      <c r="B1388" s="31"/>
      <c r="C1388" s="6"/>
      <c r="D1388" s="6"/>
      <c r="E1388" s="6"/>
      <c r="F1388" s="6"/>
      <c r="G1388" s="6"/>
      <c r="H1388" s="7"/>
      <c r="I1388" s="2">
        <f t="shared" ref="I1388:I1451" si="310">SUM(E1388:H1388)</f>
        <v>0</v>
      </c>
    </row>
    <row r="1389" spans="1:11" ht="25.5" hidden="1" x14ac:dyDescent="0.2">
      <c r="A1389" s="16" t="s">
        <v>33</v>
      </c>
      <c r="B1389" s="37">
        <v>58</v>
      </c>
      <c r="C1389" s="9">
        <f t="shared" ref="C1389:H1389" si="311">SUM(C1390,C1397,C1404)</f>
        <v>0</v>
      </c>
      <c r="D1389" s="9">
        <f t="shared" si="311"/>
        <v>0</v>
      </c>
      <c r="E1389" s="9">
        <f t="shared" si="311"/>
        <v>0</v>
      </c>
      <c r="F1389" s="9">
        <f t="shared" si="311"/>
        <v>0</v>
      </c>
      <c r="G1389" s="9">
        <f t="shared" si="311"/>
        <v>0</v>
      </c>
      <c r="H1389" s="10">
        <f t="shared" si="311"/>
        <v>0</v>
      </c>
      <c r="I1389" s="84">
        <f t="shared" si="310"/>
        <v>0</v>
      </c>
    </row>
    <row r="1390" spans="1:11" hidden="1" x14ac:dyDescent="0.2">
      <c r="A1390" s="16" t="s">
        <v>34</v>
      </c>
      <c r="B1390" s="38" t="s">
        <v>35</v>
      </c>
      <c r="C1390" s="9">
        <f t="shared" ref="C1390:H1390" si="312">SUM(C1394,C1395,C1396)</f>
        <v>0</v>
      </c>
      <c r="D1390" s="9">
        <f t="shared" si="312"/>
        <v>0</v>
      </c>
      <c r="E1390" s="9">
        <f t="shared" si="312"/>
        <v>0</v>
      </c>
      <c r="F1390" s="9">
        <f t="shared" si="312"/>
        <v>0</v>
      </c>
      <c r="G1390" s="9">
        <f t="shared" si="312"/>
        <v>0</v>
      </c>
      <c r="H1390" s="10">
        <f t="shared" si="312"/>
        <v>0</v>
      </c>
      <c r="I1390" s="84">
        <f t="shared" si="310"/>
        <v>0</v>
      </c>
    </row>
    <row r="1391" spans="1:11" s="1" customFormat="1" hidden="1" x14ac:dyDescent="0.2">
      <c r="A1391" s="17" t="s">
        <v>1</v>
      </c>
      <c r="B1391" s="39"/>
      <c r="C1391" s="9"/>
      <c r="D1391" s="9"/>
      <c r="E1391" s="9"/>
      <c r="F1391" s="9"/>
      <c r="G1391" s="9"/>
      <c r="H1391" s="10"/>
      <c r="I1391" s="2">
        <f t="shared" si="310"/>
        <v>0</v>
      </c>
    </row>
    <row r="1392" spans="1:11" s="1" customFormat="1" hidden="1" x14ac:dyDescent="0.2">
      <c r="A1392" s="17" t="s">
        <v>36</v>
      </c>
      <c r="B1392" s="39"/>
      <c r="C1392" s="9">
        <v>0</v>
      </c>
      <c r="D1392" s="9">
        <f>D1394+D1395+D1396-D1393</f>
        <v>0</v>
      </c>
      <c r="E1392" s="9">
        <f>E1394+E1395+E1396-E1393</f>
        <v>0</v>
      </c>
      <c r="F1392" s="9">
        <f>F1394+F1395+F1396-F1393</f>
        <v>0</v>
      </c>
      <c r="G1392" s="9">
        <f>G1394+G1395+G1396-G1393</f>
        <v>0</v>
      </c>
      <c r="H1392" s="10">
        <f>H1394+H1395+H1396-H1393</f>
        <v>0</v>
      </c>
      <c r="I1392" s="2">
        <f t="shared" si="310"/>
        <v>0</v>
      </c>
    </row>
    <row r="1393" spans="1:11" hidden="1" x14ac:dyDescent="0.2">
      <c r="A1393" s="17" t="s">
        <v>37</v>
      </c>
      <c r="B1393" s="39"/>
      <c r="C1393" s="9"/>
      <c r="D1393" s="9"/>
      <c r="E1393" s="9">
        <f>C1393+D1393</f>
        <v>0</v>
      </c>
      <c r="F1393" s="9"/>
      <c r="G1393" s="9"/>
      <c r="H1393" s="10"/>
      <c r="I1393" s="84">
        <f t="shared" si="310"/>
        <v>0</v>
      </c>
    </row>
    <row r="1394" spans="1:11" hidden="1" x14ac:dyDescent="0.2">
      <c r="A1394" s="5" t="s">
        <v>38</v>
      </c>
      <c r="B1394" s="40" t="s">
        <v>39</v>
      </c>
      <c r="C1394" s="69"/>
      <c r="D1394" s="69"/>
      <c r="E1394" s="69">
        <f>C1394+D1394</f>
        <v>0</v>
      </c>
      <c r="F1394" s="69"/>
      <c r="G1394" s="69"/>
      <c r="H1394" s="108"/>
      <c r="I1394" s="84">
        <f t="shared" si="310"/>
        <v>0</v>
      </c>
      <c r="K1394" s="82">
        <v>0.15</v>
      </c>
    </row>
    <row r="1395" spans="1:11" hidden="1" x14ac:dyDescent="0.2">
      <c r="A1395" s="5" t="s">
        <v>40</v>
      </c>
      <c r="B1395" s="40" t="s">
        <v>41</v>
      </c>
      <c r="C1395" s="69"/>
      <c r="D1395" s="69"/>
      <c r="E1395" s="69">
        <f>C1395+D1395</f>
        <v>0</v>
      </c>
      <c r="F1395" s="69"/>
      <c r="G1395" s="69"/>
      <c r="H1395" s="108"/>
      <c r="I1395" s="84">
        <f t="shared" si="310"/>
        <v>0</v>
      </c>
      <c r="K1395" s="82">
        <v>0.85</v>
      </c>
    </row>
    <row r="1396" spans="1:11" hidden="1" x14ac:dyDescent="0.2">
      <c r="A1396" s="5" t="s">
        <v>42</v>
      </c>
      <c r="B1396" s="41" t="s">
        <v>43</v>
      </c>
      <c r="C1396" s="69"/>
      <c r="D1396" s="69"/>
      <c r="E1396" s="69">
        <f>C1396+D1396</f>
        <v>0</v>
      </c>
      <c r="F1396" s="69"/>
      <c r="G1396" s="69"/>
      <c r="H1396" s="108"/>
      <c r="I1396" s="84">
        <f t="shared" si="310"/>
        <v>0</v>
      </c>
    </row>
    <row r="1397" spans="1:11" s="1" customFormat="1" hidden="1" x14ac:dyDescent="0.2">
      <c r="A1397" s="16" t="s">
        <v>44</v>
      </c>
      <c r="B1397" s="42" t="s">
        <v>45</v>
      </c>
      <c r="C1397" s="9">
        <v>0</v>
      </c>
      <c r="D1397" s="9">
        <f>SUM(D1401,D1402,D1403)</f>
        <v>0</v>
      </c>
      <c r="E1397" s="9">
        <f>SUM(E1401,E1402,E1403)</f>
        <v>0</v>
      </c>
      <c r="F1397" s="9">
        <f>SUM(F1401,F1402,F1403)</f>
        <v>0</v>
      </c>
      <c r="G1397" s="9">
        <f>SUM(G1401,G1402,G1403)</f>
        <v>0</v>
      </c>
      <c r="H1397" s="10">
        <f>SUM(H1401,H1402,H1403)</f>
        <v>0</v>
      </c>
      <c r="I1397" s="2">
        <f t="shared" si="310"/>
        <v>0</v>
      </c>
    </row>
    <row r="1398" spans="1:11" s="1" customFormat="1" hidden="1" x14ac:dyDescent="0.2">
      <c r="A1398" s="56" t="s">
        <v>1</v>
      </c>
      <c r="B1398" s="42"/>
      <c r="C1398" s="9"/>
      <c r="D1398" s="9"/>
      <c r="E1398" s="9"/>
      <c r="F1398" s="9"/>
      <c r="G1398" s="9"/>
      <c r="H1398" s="10"/>
      <c r="I1398" s="2">
        <f t="shared" si="310"/>
        <v>0</v>
      </c>
    </row>
    <row r="1399" spans="1:11" s="1" customFormat="1" hidden="1" x14ac:dyDescent="0.2">
      <c r="A1399" s="17" t="s">
        <v>36</v>
      </c>
      <c r="B1399" s="39"/>
      <c r="C1399" s="9">
        <v>0</v>
      </c>
      <c r="D1399" s="9">
        <f>D1401+D1402+D1403-D1400</f>
        <v>0</v>
      </c>
      <c r="E1399" s="9">
        <f>E1401+E1402+E1403-E1400</f>
        <v>0</v>
      </c>
      <c r="F1399" s="9">
        <f>F1401+F1402+F1403-F1400</f>
        <v>0</v>
      </c>
      <c r="G1399" s="9">
        <f>G1401+G1402+G1403-G1400</f>
        <v>0</v>
      </c>
      <c r="H1399" s="10">
        <f>H1401+H1402+H1403-H1400</f>
        <v>0</v>
      </c>
      <c r="I1399" s="2">
        <f t="shared" si="310"/>
        <v>0</v>
      </c>
    </row>
    <row r="1400" spans="1:11" s="1" customFormat="1" hidden="1" x14ac:dyDescent="0.2">
      <c r="A1400" s="17" t="s">
        <v>37</v>
      </c>
      <c r="B1400" s="39"/>
      <c r="C1400" s="9">
        <v>0</v>
      </c>
      <c r="D1400" s="9"/>
      <c r="E1400" s="9">
        <f>C1400+D1400</f>
        <v>0</v>
      </c>
      <c r="F1400" s="9"/>
      <c r="G1400" s="9"/>
      <c r="H1400" s="10"/>
      <c r="I1400" s="2">
        <f t="shared" si="310"/>
        <v>0</v>
      </c>
    </row>
    <row r="1401" spans="1:11" s="1" customFormat="1" hidden="1" x14ac:dyDescent="0.2">
      <c r="A1401" s="5" t="s">
        <v>38</v>
      </c>
      <c r="B1401" s="41" t="s">
        <v>46</v>
      </c>
      <c r="C1401" s="6">
        <v>0</v>
      </c>
      <c r="D1401" s="6"/>
      <c r="E1401" s="6">
        <f>C1401+D1401</f>
        <v>0</v>
      </c>
      <c r="F1401" s="6"/>
      <c r="G1401" s="6"/>
      <c r="H1401" s="7"/>
      <c r="I1401" s="2">
        <f t="shared" si="310"/>
        <v>0</v>
      </c>
      <c r="K1401" s="1">
        <v>0.15</v>
      </c>
    </row>
    <row r="1402" spans="1:11" s="1" customFormat="1" hidden="1" x14ac:dyDescent="0.2">
      <c r="A1402" s="5" t="s">
        <v>40</v>
      </c>
      <c r="B1402" s="41" t="s">
        <v>47</v>
      </c>
      <c r="C1402" s="6">
        <v>0</v>
      </c>
      <c r="D1402" s="6"/>
      <c r="E1402" s="6">
        <f>C1402+D1402</f>
        <v>0</v>
      </c>
      <c r="F1402" s="6"/>
      <c r="G1402" s="6"/>
      <c r="H1402" s="7"/>
      <c r="I1402" s="2">
        <f t="shared" si="310"/>
        <v>0</v>
      </c>
      <c r="K1402" s="1">
        <v>0.85</v>
      </c>
    </row>
    <row r="1403" spans="1:11" s="1" customFormat="1" hidden="1" x14ac:dyDescent="0.2">
      <c r="A1403" s="5" t="s">
        <v>42</v>
      </c>
      <c r="B1403" s="41" t="s">
        <v>48</v>
      </c>
      <c r="C1403" s="6">
        <v>0</v>
      </c>
      <c r="D1403" s="6"/>
      <c r="E1403" s="6">
        <f>C1403+D1403</f>
        <v>0</v>
      </c>
      <c r="F1403" s="6"/>
      <c r="G1403" s="6"/>
      <c r="H1403" s="7"/>
      <c r="I1403" s="2">
        <f t="shared" si="310"/>
        <v>0</v>
      </c>
    </row>
    <row r="1404" spans="1:11" s="1" customFormat="1" hidden="1" x14ac:dyDescent="0.2">
      <c r="A1404" s="16" t="s">
        <v>49</v>
      </c>
      <c r="B1404" s="43" t="s">
        <v>50</v>
      </c>
      <c r="C1404" s="9">
        <v>0</v>
      </c>
      <c r="D1404" s="9">
        <f>SUM(D1408,D1409,D1410)</f>
        <v>0</v>
      </c>
      <c r="E1404" s="9">
        <f>SUM(E1408,E1409,E1410)</f>
        <v>0</v>
      </c>
      <c r="F1404" s="9">
        <f>SUM(F1408,F1409,F1410)</f>
        <v>0</v>
      </c>
      <c r="G1404" s="9">
        <f>SUM(G1408,G1409,G1410)</f>
        <v>0</v>
      </c>
      <c r="H1404" s="10">
        <f>SUM(H1408,H1409,H1410)</f>
        <v>0</v>
      </c>
      <c r="I1404" s="2">
        <f t="shared" si="310"/>
        <v>0</v>
      </c>
    </row>
    <row r="1405" spans="1:11" s="1" customFormat="1" hidden="1" x14ac:dyDescent="0.2">
      <c r="A1405" s="56" t="s">
        <v>1</v>
      </c>
      <c r="B1405" s="43"/>
      <c r="C1405" s="9"/>
      <c r="D1405" s="9"/>
      <c r="E1405" s="9"/>
      <c r="F1405" s="9"/>
      <c r="G1405" s="9"/>
      <c r="H1405" s="10"/>
      <c r="I1405" s="2">
        <f t="shared" si="310"/>
        <v>0</v>
      </c>
    </row>
    <row r="1406" spans="1:11" s="1" customFormat="1" hidden="1" x14ac:dyDescent="0.2">
      <c r="A1406" s="17" t="s">
        <v>36</v>
      </c>
      <c r="B1406" s="39"/>
      <c r="C1406" s="9">
        <v>0</v>
      </c>
      <c r="D1406" s="9">
        <f>D1408+D1409+D1410-D1407</f>
        <v>0</v>
      </c>
      <c r="E1406" s="9">
        <f>E1408+E1409+E1410-E1407</f>
        <v>0</v>
      </c>
      <c r="F1406" s="9">
        <f>F1408+F1409+F1410-F1407</f>
        <v>0</v>
      </c>
      <c r="G1406" s="9">
        <f>G1408+G1409+G1410-G1407</f>
        <v>0</v>
      </c>
      <c r="H1406" s="10">
        <f>H1408+H1409+H1410-H1407</f>
        <v>0</v>
      </c>
      <c r="I1406" s="2">
        <f t="shared" si="310"/>
        <v>0</v>
      </c>
    </row>
    <row r="1407" spans="1:11" s="1" customFormat="1" hidden="1" x14ac:dyDescent="0.2">
      <c r="A1407" s="17" t="s">
        <v>37</v>
      </c>
      <c r="B1407" s="39"/>
      <c r="C1407" s="9">
        <v>0</v>
      </c>
      <c r="D1407" s="9"/>
      <c r="E1407" s="9">
        <f>C1407+D1407</f>
        <v>0</v>
      </c>
      <c r="F1407" s="9"/>
      <c r="G1407" s="9"/>
      <c r="H1407" s="10"/>
      <c r="I1407" s="2">
        <f t="shared" si="310"/>
        <v>0</v>
      </c>
    </row>
    <row r="1408" spans="1:11" s="1" customFormat="1" hidden="1" x14ac:dyDescent="0.2">
      <c r="A1408" s="5" t="s">
        <v>38</v>
      </c>
      <c r="B1408" s="41" t="s">
        <v>51</v>
      </c>
      <c r="C1408" s="6">
        <v>0</v>
      </c>
      <c r="D1408" s="6"/>
      <c r="E1408" s="6">
        <f>C1408+D1408</f>
        <v>0</v>
      </c>
      <c r="F1408" s="6"/>
      <c r="G1408" s="6"/>
      <c r="H1408" s="7"/>
      <c r="I1408" s="2">
        <f t="shared" si="310"/>
        <v>0</v>
      </c>
      <c r="K1408" s="1">
        <v>0.15</v>
      </c>
    </row>
    <row r="1409" spans="1:11" s="1" customFormat="1" hidden="1" x14ac:dyDescent="0.2">
      <c r="A1409" s="5" t="s">
        <v>40</v>
      </c>
      <c r="B1409" s="41" t="s">
        <v>52</v>
      </c>
      <c r="C1409" s="6">
        <v>0</v>
      </c>
      <c r="D1409" s="6"/>
      <c r="E1409" s="6">
        <f>C1409+D1409</f>
        <v>0</v>
      </c>
      <c r="F1409" s="6"/>
      <c r="G1409" s="6"/>
      <c r="H1409" s="7"/>
      <c r="I1409" s="2">
        <f t="shared" si="310"/>
        <v>0</v>
      </c>
      <c r="K1409" s="1">
        <v>0.85</v>
      </c>
    </row>
    <row r="1410" spans="1:11" s="1" customFormat="1" hidden="1" x14ac:dyDescent="0.2">
      <c r="A1410" s="5" t="s">
        <v>42</v>
      </c>
      <c r="B1410" s="41" t="s">
        <v>53</v>
      </c>
      <c r="C1410" s="6">
        <v>0</v>
      </c>
      <c r="D1410" s="6"/>
      <c r="E1410" s="6">
        <f>C1410+D1410</f>
        <v>0</v>
      </c>
      <c r="F1410" s="6"/>
      <c r="G1410" s="6"/>
      <c r="H1410" s="7"/>
      <c r="I1410" s="2">
        <f t="shared" si="310"/>
        <v>0</v>
      </c>
    </row>
    <row r="1411" spans="1:11" s="1" customFormat="1" hidden="1" x14ac:dyDescent="0.2">
      <c r="A1411" s="57"/>
      <c r="B1411" s="66"/>
      <c r="C1411" s="6"/>
      <c r="D1411" s="6"/>
      <c r="E1411" s="6"/>
      <c r="F1411" s="6"/>
      <c r="G1411" s="6"/>
      <c r="H1411" s="7"/>
      <c r="I1411" s="2">
        <f t="shared" si="310"/>
        <v>0</v>
      </c>
    </row>
    <row r="1412" spans="1:11" s="1" customFormat="1" hidden="1" x14ac:dyDescent="0.2">
      <c r="A1412" s="11" t="s">
        <v>134</v>
      </c>
      <c r="B1412" s="43" t="s">
        <v>133</v>
      </c>
      <c r="C1412" s="9">
        <v>0</v>
      </c>
      <c r="D1412" s="9"/>
      <c r="E1412" s="9">
        <f>C1412+D1412</f>
        <v>0</v>
      </c>
      <c r="F1412" s="9"/>
      <c r="G1412" s="9"/>
      <c r="H1412" s="10"/>
      <c r="I1412" s="2">
        <f t="shared" si="310"/>
        <v>0</v>
      </c>
    </row>
    <row r="1413" spans="1:11" s="1" customFormat="1" hidden="1" x14ac:dyDescent="0.2">
      <c r="A1413" s="57"/>
      <c r="B1413" s="66"/>
      <c r="C1413" s="6"/>
      <c r="D1413" s="6"/>
      <c r="E1413" s="6"/>
      <c r="F1413" s="6"/>
      <c r="G1413" s="6"/>
      <c r="H1413" s="7"/>
      <c r="I1413" s="2">
        <f t="shared" si="310"/>
        <v>0</v>
      </c>
    </row>
    <row r="1414" spans="1:11" s="1" customFormat="1" hidden="1" x14ac:dyDescent="0.2">
      <c r="A1414" s="11" t="s">
        <v>54</v>
      </c>
      <c r="B1414" s="43"/>
      <c r="C1414" s="9">
        <v>0</v>
      </c>
      <c r="D1414" s="9">
        <f>D1367-D1385</f>
        <v>0</v>
      </c>
      <c r="E1414" s="9">
        <f>E1367-E1385</f>
        <v>0</v>
      </c>
      <c r="F1414" s="9">
        <f>F1367-F1385</f>
        <v>0</v>
      </c>
      <c r="G1414" s="9">
        <f>G1367-G1385</f>
        <v>0</v>
      </c>
      <c r="H1414" s="10">
        <f>H1367-H1385</f>
        <v>0</v>
      </c>
      <c r="I1414" s="2">
        <f t="shared" si="310"/>
        <v>0</v>
      </c>
    </row>
    <row r="1415" spans="1:11" s="1" customFormat="1" hidden="1" x14ac:dyDescent="0.2">
      <c r="A1415" s="55"/>
      <c r="B1415" s="66"/>
      <c r="C1415" s="6"/>
      <c r="D1415" s="6"/>
      <c r="E1415" s="6"/>
      <c r="F1415" s="6"/>
      <c r="G1415" s="6"/>
      <c r="H1415" s="7"/>
      <c r="I1415" s="2">
        <f t="shared" si="310"/>
        <v>0</v>
      </c>
    </row>
    <row r="1416" spans="1:11" s="107" customFormat="1" ht="25.5" hidden="1" x14ac:dyDescent="0.2">
      <c r="A1416" s="117" t="s">
        <v>65</v>
      </c>
      <c r="B1416" s="118"/>
      <c r="C1416" s="119">
        <f t="shared" ref="C1416:H1416" si="313">C1417</f>
        <v>0</v>
      </c>
      <c r="D1416" s="119">
        <f t="shared" si="313"/>
        <v>0</v>
      </c>
      <c r="E1416" s="119">
        <f t="shared" si="313"/>
        <v>0</v>
      </c>
      <c r="F1416" s="119">
        <f t="shared" si="313"/>
        <v>0</v>
      </c>
      <c r="G1416" s="119">
        <f t="shared" si="313"/>
        <v>0</v>
      </c>
      <c r="H1416" s="120">
        <f t="shared" si="313"/>
        <v>0</v>
      </c>
      <c r="I1416" s="102">
        <f t="shared" si="310"/>
        <v>0</v>
      </c>
    </row>
    <row r="1417" spans="1:11" hidden="1" x14ac:dyDescent="0.2">
      <c r="A1417" s="113" t="s">
        <v>59</v>
      </c>
      <c r="B1417" s="114"/>
      <c r="C1417" s="115">
        <f t="shared" ref="C1417:H1417" si="314">SUM(C1418,C1419,C1420,C1421)</f>
        <v>0</v>
      </c>
      <c r="D1417" s="115">
        <f t="shared" si="314"/>
        <v>0</v>
      </c>
      <c r="E1417" s="115">
        <f t="shared" si="314"/>
        <v>0</v>
      </c>
      <c r="F1417" s="115">
        <f t="shared" si="314"/>
        <v>0</v>
      </c>
      <c r="G1417" s="115">
        <f t="shared" si="314"/>
        <v>0</v>
      </c>
      <c r="H1417" s="116">
        <f t="shared" si="314"/>
        <v>0</v>
      </c>
      <c r="I1417" s="84">
        <f t="shared" si="310"/>
        <v>0</v>
      </c>
    </row>
    <row r="1418" spans="1:11" hidden="1" x14ac:dyDescent="0.2">
      <c r="A1418" s="5" t="s">
        <v>6</v>
      </c>
      <c r="B1418" s="28"/>
      <c r="C1418" s="69"/>
      <c r="D1418" s="69"/>
      <c r="E1418" s="69">
        <f>C1418+D1418</f>
        <v>0</v>
      </c>
      <c r="F1418" s="69"/>
      <c r="G1418" s="69"/>
      <c r="H1418" s="108"/>
      <c r="I1418" s="84">
        <f t="shared" si="310"/>
        <v>0</v>
      </c>
    </row>
    <row r="1419" spans="1:11" s="1" customFormat="1" hidden="1" x14ac:dyDescent="0.2">
      <c r="A1419" s="5" t="s">
        <v>7</v>
      </c>
      <c r="B1419" s="65"/>
      <c r="C1419" s="6">
        <v>0</v>
      </c>
      <c r="D1419" s="6"/>
      <c r="E1419" s="6">
        <f>C1419+D1419</f>
        <v>0</v>
      </c>
      <c r="F1419" s="6"/>
      <c r="G1419" s="6"/>
      <c r="H1419" s="7"/>
      <c r="I1419" s="2">
        <f t="shared" si="310"/>
        <v>0</v>
      </c>
      <c r="J1419" s="1">
        <v>0.98</v>
      </c>
    </row>
    <row r="1420" spans="1:11" ht="38.25" hidden="1" x14ac:dyDescent="0.2">
      <c r="A1420" s="5" t="s">
        <v>8</v>
      </c>
      <c r="B1420" s="28">
        <v>420269</v>
      </c>
      <c r="C1420" s="69"/>
      <c r="D1420" s="69"/>
      <c r="E1420" s="69">
        <f>C1420+D1420</f>
        <v>0</v>
      </c>
      <c r="F1420" s="69"/>
      <c r="G1420" s="69"/>
      <c r="H1420" s="108"/>
      <c r="I1420" s="84">
        <f t="shared" si="310"/>
        <v>0</v>
      </c>
      <c r="J1420" s="82">
        <v>0.13</v>
      </c>
      <c r="K1420" s="82">
        <f>J1420/J1419</f>
        <v>0.1326530612244898</v>
      </c>
    </row>
    <row r="1421" spans="1:11" ht="25.5" hidden="1" x14ac:dyDescent="0.2">
      <c r="A1421" s="8" t="s">
        <v>9</v>
      </c>
      <c r="B1421" s="29" t="s">
        <v>10</v>
      </c>
      <c r="C1421" s="9">
        <f t="shared" ref="C1421:H1421" si="315">SUM(C1422,C1426,C1430)</f>
        <v>0</v>
      </c>
      <c r="D1421" s="9">
        <f t="shared" si="315"/>
        <v>0</v>
      </c>
      <c r="E1421" s="9">
        <f t="shared" si="315"/>
        <v>0</v>
      </c>
      <c r="F1421" s="9">
        <f t="shared" si="315"/>
        <v>0</v>
      </c>
      <c r="G1421" s="9">
        <f t="shared" si="315"/>
        <v>0</v>
      </c>
      <c r="H1421" s="10">
        <f t="shared" si="315"/>
        <v>0</v>
      </c>
      <c r="I1421" s="84">
        <f t="shared" si="310"/>
        <v>0</v>
      </c>
    </row>
    <row r="1422" spans="1:11" s="1" customFormat="1" hidden="1" x14ac:dyDescent="0.2">
      <c r="A1422" s="11" t="s">
        <v>11</v>
      </c>
      <c r="B1422" s="30" t="s">
        <v>12</v>
      </c>
      <c r="C1422" s="9">
        <v>0</v>
      </c>
      <c r="D1422" s="9">
        <f>SUM(D1423:D1425)</f>
        <v>0</v>
      </c>
      <c r="E1422" s="9">
        <f>SUM(E1423:E1425)</f>
        <v>0</v>
      </c>
      <c r="F1422" s="9">
        <f>SUM(F1423:F1425)</f>
        <v>0</v>
      </c>
      <c r="G1422" s="9">
        <f>SUM(G1423:G1425)</f>
        <v>0</v>
      </c>
      <c r="H1422" s="10">
        <f>SUM(H1423:H1425)</f>
        <v>0</v>
      </c>
      <c r="I1422" s="2">
        <f t="shared" si="310"/>
        <v>0</v>
      </c>
    </row>
    <row r="1423" spans="1:11" s="1" customFormat="1" hidden="1" x14ac:dyDescent="0.2">
      <c r="A1423" s="12" t="s">
        <v>13</v>
      </c>
      <c r="B1423" s="31" t="s">
        <v>14</v>
      </c>
      <c r="C1423" s="6">
        <v>0</v>
      </c>
      <c r="D1423" s="6"/>
      <c r="E1423" s="6">
        <f>C1423+D1423</f>
        <v>0</v>
      </c>
      <c r="F1423" s="6"/>
      <c r="G1423" s="6"/>
      <c r="H1423" s="7"/>
      <c r="I1423" s="2">
        <f t="shared" si="310"/>
        <v>0</v>
      </c>
    </row>
    <row r="1424" spans="1:11" s="1" customFormat="1" hidden="1" x14ac:dyDescent="0.2">
      <c r="A1424" s="12" t="s">
        <v>15</v>
      </c>
      <c r="B1424" s="32" t="s">
        <v>16</v>
      </c>
      <c r="C1424" s="6">
        <v>0</v>
      </c>
      <c r="D1424" s="6"/>
      <c r="E1424" s="6">
        <f>C1424+D1424</f>
        <v>0</v>
      </c>
      <c r="F1424" s="6"/>
      <c r="G1424" s="6"/>
      <c r="H1424" s="7"/>
      <c r="I1424" s="2">
        <f t="shared" si="310"/>
        <v>0</v>
      </c>
    </row>
    <row r="1425" spans="1:11" s="1" customFormat="1" hidden="1" x14ac:dyDescent="0.2">
      <c r="A1425" s="12" t="s">
        <v>17</v>
      </c>
      <c r="B1425" s="32" t="s">
        <v>18</v>
      </c>
      <c r="C1425" s="6">
        <v>0</v>
      </c>
      <c r="D1425" s="6"/>
      <c r="E1425" s="6">
        <f>C1425+D1425</f>
        <v>0</v>
      </c>
      <c r="F1425" s="6"/>
      <c r="G1425" s="6"/>
      <c r="H1425" s="7"/>
      <c r="I1425" s="2">
        <f t="shared" si="310"/>
        <v>0</v>
      </c>
    </row>
    <row r="1426" spans="1:11" hidden="1" x14ac:dyDescent="0.2">
      <c r="A1426" s="11" t="s">
        <v>19</v>
      </c>
      <c r="B1426" s="33" t="s">
        <v>20</v>
      </c>
      <c r="C1426" s="9">
        <f t="shared" ref="C1426:H1426" si="316">SUM(C1427:C1429)</f>
        <v>0</v>
      </c>
      <c r="D1426" s="9">
        <f t="shared" si="316"/>
        <v>0</v>
      </c>
      <c r="E1426" s="9">
        <f t="shared" si="316"/>
        <v>0</v>
      </c>
      <c r="F1426" s="9">
        <f t="shared" si="316"/>
        <v>0</v>
      </c>
      <c r="G1426" s="9">
        <f t="shared" si="316"/>
        <v>0</v>
      </c>
      <c r="H1426" s="10">
        <f t="shared" si="316"/>
        <v>0</v>
      </c>
      <c r="I1426" s="84">
        <f t="shared" si="310"/>
        <v>0</v>
      </c>
    </row>
    <row r="1427" spans="1:11" hidden="1" x14ac:dyDescent="0.2">
      <c r="A1427" s="12" t="s">
        <v>13</v>
      </c>
      <c r="B1427" s="32" t="s">
        <v>21</v>
      </c>
      <c r="C1427" s="69"/>
      <c r="D1427" s="69"/>
      <c r="E1427" s="69">
        <f>C1427+D1427</f>
        <v>0</v>
      </c>
      <c r="F1427" s="69"/>
      <c r="G1427" s="69"/>
      <c r="H1427" s="108"/>
      <c r="I1427" s="84">
        <f t="shared" si="310"/>
        <v>0</v>
      </c>
      <c r="J1427" s="82">
        <v>0.85</v>
      </c>
      <c r="K1427" s="82">
        <f>J1427/J1419</f>
        <v>0.86734693877551017</v>
      </c>
    </row>
    <row r="1428" spans="1:11" hidden="1" x14ac:dyDescent="0.2">
      <c r="A1428" s="12" t="s">
        <v>15</v>
      </c>
      <c r="B1428" s="32" t="s">
        <v>22</v>
      </c>
      <c r="C1428" s="69"/>
      <c r="D1428" s="69"/>
      <c r="E1428" s="69">
        <f>C1428+D1428</f>
        <v>0</v>
      </c>
      <c r="F1428" s="69"/>
      <c r="G1428" s="69"/>
      <c r="H1428" s="108"/>
      <c r="I1428" s="84">
        <f t="shared" si="310"/>
        <v>0</v>
      </c>
    </row>
    <row r="1429" spans="1:11" s="1" customFormat="1" hidden="1" x14ac:dyDescent="0.2">
      <c r="A1429" s="12" t="s">
        <v>17</v>
      </c>
      <c r="B1429" s="32" t="s">
        <v>23</v>
      </c>
      <c r="C1429" s="6">
        <v>0</v>
      </c>
      <c r="D1429" s="6"/>
      <c r="E1429" s="6">
        <f>C1429+D1429</f>
        <v>0</v>
      </c>
      <c r="F1429" s="6"/>
      <c r="G1429" s="6"/>
      <c r="H1429" s="7"/>
      <c r="I1429" s="2">
        <f t="shared" si="310"/>
        <v>0</v>
      </c>
    </row>
    <row r="1430" spans="1:11" s="1" customFormat="1" hidden="1" x14ac:dyDescent="0.2">
      <c r="A1430" s="11" t="s">
        <v>24</v>
      </c>
      <c r="B1430" s="33" t="s">
        <v>25</v>
      </c>
      <c r="C1430" s="9">
        <v>0</v>
      </c>
      <c r="D1430" s="9">
        <v>0</v>
      </c>
      <c r="E1430" s="9">
        <v>0</v>
      </c>
      <c r="F1430" s="9">
        <v>0</v>
      </c>
      <c r="G1430" s="9">
        <v>0</v>
      </c>
      <c r="H1430" s="10">
        <v>0</v>
      </c>
      <c r="I1430" s="2">
        <f t="shared" si="310"/>
        <v>0</v>
      </c>
    </row>
    <row r="1431" spans="1:11" s="1" customFormat="1" hidden="1" x14ac:dyDescent="0.2">
      <c r="A1431" s="12" t="s">
        <v>13</v>
      </c>
      <c r="B1431" s="32" t="s">
        <v>26</v>
      </c>
      <c r="C1431" s="6">
        <v>0</v>
      </c>
      <c r="D1431" s="6"/>
      <c r="E1431" s="6">
        <f>C1431+D1431</f>
        <v>0</v>
      </c>
      <c r="F1431" s="6"/>
      <c r="G1431" s="6"/>
      <c r="H1431" s="7"/>
      <c r="I1431" s="2">
        <f t="shared" si="310"/>
        <v>0</v>
      </c>
    </row>
    <row r="1432" spans="1:11" s="1" customFormat="1" hidden="1" x14ac:dyDescent="0.2">
      <c r="A1432" s="12" t="s">
        <v>15</v>
      </c>
      <c r="B1432" s="32" t="s">
        <v>27</v>
      </c>
      <c r="C1432" s="6">
        <v>0</v>
      </c>
      <c r="D1432" s="6"/>
      <c r="E1432" s="6">
        <f>C1432+D1432</f>
        <v>0</v>
      </c>
      <c r="F1432" s="6"/>
      <c r="G1432" s="6"/>
      <c r="H1432" s="7"/>
      <c r="I1432" s="2">
        <f t="shared" si="310"/>
        <v>0</v>
      </c>
    </row>
    <row r="1433" spans="1:11" s="1" customFormat="1" hidden="1" x14ac:dyDescent="0.2">
      <c r="A1433" s="12" t="s">
        <v>17</v>
      </c>
      <c r="B1433" s="32" t="s">
        <v>28</v>
      </c>
      <c r="C1433" s="6">
        <v>0</v>
      </c>
      <c r="D1433" s="6"/>
      <c r="E1433" s="6">
        <f>C1433+D1433</f>
        <v>0</v>
      </c>
      <c r="F1433" s="6"/>
      <c r="G1433" s="6"/>
      <c r="H1433" s="7"/>
      <c r="I1433" s="2">
        <f t="shared" si="310"/>
        <v>0</v>
      </c>
    </row>
    <row r="1434" spans="1:11" hidden="1" x14ac:dyDescent="0.2">
      <c r="A1434" s="113" t="s">
        <v>76</v>
      </c>
      <c r="B1434" s="114"/>
      <c r="C1434" s="115">
        <f t="shared" ref="C1434:H1434" si="317">SUM(C1435,C1438,C1461)</f>
        <v>0</v>
      </c>
      <c r="D1434" s="115">
        <f t="shared" si="317"/>
        <v>0</v>
      </c>
      <c r="E1434" s="115">
        <f t="shared" si="317"/>
        <v>0</v>
      </c>
      <c r="F1434" s="115">
        <f t="shared" si="317"/>
        <v>0</v>
      </c>
      <c r="G1434" s="115">
        <f t="shared" si="317"/>
        <v>0</v>
      </c>
      <c r="H1434" s="116">
        <f t="shared" si="317"/>
        <v>0</v>
      </c>
      <c r="I1434" s="84">
        <f t="shared" si="310"/>
        <v>0</v>
      </c>
    </row>
    <row r="1435" spans="1:11" s="1" customFormat="1" hidden="1" x14ac:dyDescent="0.2">
      <c r="A1435" s="16" t="s">
        <v>30</v>
      </c>
      <c r="B1435" s="35">
        <v>20</v>
      </c>
      <c r="C1435" s="9">
        <v>0</v>
      </c>
      <c r="D1435" s="9">
        <f>SUM(D1436)</f>
        <v>0</v>
      </c>
      <c r="E1435" s="9">
        <f>SUM(E1436)</f>
        <v>0</v>
      </c>
      <c r="F1435" s="9">
        <f>SUM(F1436)</f>
        <v>0</v>
      </c>
      <c r="G1435" s="9">
        <f>SUM(G1436)</f>
        <v>0</v>
      </c>
      <c r="H1435" s="10">
        <f>SUM(H1436)</f>
        <v>0</v>
      </c>
      <c r="I1435" s="2">
        <f t="shared" si="310"/>
        <v>0</v>
      </c>
    </row>
    <row r="1436" spans="1:11" s="1" customFormat="1" hidden="1" x14ac:dyDescent="0.2">
      <c r="A1436" s="12" t="s">
        <v>31</v>
      </c>
      <c r="B1436" s="36" t="s">
        <v>32</v>
      </c>
      <c r="C1436" s="6">
        <v>0</v>
      </c>
      <c r="D1436" s="6"/>
      <c r="E1436" s="6">
        <f>C1436+D1436</f>
        <v>0</v>
      </c>
      <c r="F1436" s="6"/>
      <c r="G1436" s="6"/>
      <c r="H1436" s="7"/>
      <c r="I1436" s="2">
        <f t="shared" si="310"/>
        <v>0</v>
      </c>
    </row>
    <row r="1437" spans="1:11" s="1" customFormat="1" hidden="1" x14ac:dyDescent="0.2">
      <c r="A1437" s="12"/>
      <c r="B1437" s="31"/>
      <c r="C1437" s="6"/>
      <c r="D1437" s="6"/>
      <c r="E1437" s="6"/>
      <c r="F1437" s="6"/>
      <c r="G1437" s="6"/>
      <c r="H1437" s="7"/>
      <c r="I1437" s="2">
        <f t="shared" si="310"/>
        <v>0</v>
      </c>
    </row>
    <row r="1438" spans="1:11" ht="25.5" hidden="1" x14ac:dyDescent="0.2">
      <c r="A1438" s="16" t="s">
        <v>33</v>
      </c>
      <c r="B1438" s="37">
        <v>58</v>
      </c>
      <c r="C1438" s="9">
        <f t="shared" ref="C1438:H1438" si="318">SUM(C1439,C1446,C1453)</f>
        <v>0</v>
      </c>
      <c r="D1438" s="9">
        <f t="shared" si="318"/>
        <v>0</v>
      </c>
      <c r="E1438" s="9">
        <f t="shared" si="318"/>
        <v>0</v>
      </c>
      <c r="F1438" s="9">
        <f t="shared" si="318"/>
        <v>0</v>
      </c>
      <c r="G1438" s="9">
        <f t="shared" si="318"/>
        <v>0</v>
      </c>
      <c r="H1438" s="10">
        <f t="shared" si="318"/>
        <v>0</v>
      </c>
      <c r="I1438" s="84">
        <f t="shared" si="310"/>
        <v>0</v>
      </c>
    </row>
    <row r="1439" spans="1:11" s="1" customFormat="1" hidden="1" x14ac:dyDescent="0.2">
      <c r="A1439" s="16" t="s">
        <v>34</v>
      </c>
      <c r="B1439" s="38" t="s">
        <v>35</v>
      </c>
      <c r="C1439" s="9">
        <v>0</v>
      </c>
      <c r="D1439" s="9">
        <f>SUM(D1443,D1444,D1445)</f>
        <v>0</v>
      </c>
      <c r="E1439" s="9">
        <f>SUM(E1443,E1444,E1445)</f>
        <v>0</v>
      </c>
      <c r="F1439" s="9">
        <f>SUM(F1443,F1444,F1445)</f>
        <v>0</v>
      </c>
      <c r="G1439" s="9">
        <f>SUM(G1443,G1444,G1445)</f>
        <v>0</v>
      </c>
      <c r="H1439" s="10">
        <f>SUM(H1443,H1444,H1445)</f>
        <v>0</v>
      </c>
      <c r="I1439" s="2">
        <f t="shared" si="310"/>
        <v>0</v>
      </c>
    </row>
    <row r="1440" spans="1:11" s="1" customFormat="1" hidden="1" x14ac:dyDescent="0.2">
      <c r="A1440" s="17" t="s">
        <v>1</v>
      </c>
      <c r="B1440" s="39"/>
      <c r="C1440" s="9"/>
      <c r="D1440" s="9"/>
      <c r="E1440" s="9"/>
      <c r="F1440" s="9"/>
      <c r="G1440" s="9"/>
      <c r="H1440" s="10"/>
      <c r="I1440" s="2">
        <f t="shared" si="310"/>
        <v>0</v>
      </c>
    </row>
    <row r="1441" spans="1:11" s="1" customFormat="1" hidden="1" x14ac:dyDescent="0.2">
      <c r="A1441" s="17" t="s">
        <v>36</v>
      </c>
      <c r="B1441" s="39"/>
      <c r="C1441" s="9">
        <v>0</v>
      </c>
      <c r="D1441" s="9">
        <f>D1443+D1444+D1445-D1442</f>
        <v>0</v>
      </c>
      <c r="E1441" s="9">
        <f>E1443+E1444+E1445-E1442</f>
        <v>0</v>
      </c>
      <c r="F1441" s="9">
        <f>F1443+F1444+F1445-F1442</f>
        <v>0</v>
      </c>
      <c r="G1441" s="9">
        <f>G1443+G1444+G1445-G1442</f>
        <v>0</v>
      </c>
      <c r="H1441" s="10">
        <f>H1443+H1444+H1445-H1442</f>
        <v>0</v>
      </c>
      <c r="I1441" s="2">
        <f t="shared" si="310"/>
        <v>0</v>
      </c>
    </row>
    <row r="1442" spans="1:11" s="1" customFormat="1" hidden="1" x14ac:dyDescent="0.2">
      <c r="A1442" s="17" t="s">
        <v>37</v>
      </c>
      <c r="B1442" s="39"/>
      <c r="C1442" s="9">
        <v>0</v>
      </c>
      <c r="D1442" s="9"/>
      <c r="E1442" s="9">
        <f>C1442+D1442</f>
        <v>0</v>
      </c>
      <c r="F1442" s="9"/>
      <c r="G1442" s="9"/>
      <c r="H1442" s="10"/>
      <c r="I1442" s="2">
        <f t="shared" si="310"/>
        <v>0</v>
      </c>
    </row>
    <row r="1443" spans="1:11" s="1" customFormat="1" hidden="1" x14ac:dyDescent="0.2">
      <c r="A1443" s="5" t="s">
        <v>38</v>
      </c>
      <c r="B1443" s="40" t="s">
        <v>39</v>
      </c>
      <c r="C1443" s="6">
        <v>0</v>
      </c>
      <c r="D1443" s="6"/>
      <c r="E1443" s="6">
        <f>C1443+D1443</f>
        <v>0</v>
      </c>
      <c r="F1443" s="6"/>
      <c r="G1443" s="6"/>
      <c r="H1443" s="7"/>
      <c r="I1443" s="2">
        <f t="shared" si="310"/>
        <v>0</v>
      </c>
      <c r="K1443" s="1">
        <v>0.15</v>
      </c>
    </row>
    <row r="1444" spans="1:11" s="1" customFormat="1" hidden="1" x14ac:dyDescent="0.2">
      <c r="A1444" s="5" t="s">
        <v>40</v>
      </c>
      <c r="B1444" s="40" t="s">
        <v>41</v>
      </c>
      <c r="C1444" s="6">
        <v>0</v>
      </c>
      <c r="D1444" s="6"/>
      <c r="E1444" s="6">
        <f>C1444+D1444</f>
        <v>0</v>
      </c>
      <c r="F1444" s="6"/>
      <c r="G1444" s="6"/>
      <c r="H1444" s="7"/>
      <c r="I1444" s="2">
        <f t="shared" si="310"/>
        <v>0</v>
      </c>
      <c r="K1444" s="1">
        <v>0.85</v>
      </c>
    </row>
    <row r="1445" spans="1:11" s="1" customFormat="1" hidden="1" x14ac:dyDescent="0.2">
      <c r="A1445" s="5" t="s">
        <v>42</v>
      </c>
      <c r="B1445" s="41" t="s">
        <v>43</v>
      </c>
      <c r="C1445" s="6">
        <v>0</v>
      </c>
      <c r="D1445" s="6"/>
      <c r="E1445" s="6">
        <f>C1445+D1445</f>
        <v>0</v>
      </c>
      <c r="F1445" s="6"/>
      <c r="G1445" s="6"/>
      <c r="H1445" s="7"/>
      <c r="I1445" s="2">
        <f t="shared" si="310"/>
        <v>0</v>
      </c>
    </row>
    <row r="1446" spans="1:11" hidden="1" x14ac:dyDescent="0.2">
      <c r="A1446" s="16" t="s">
        <v>44</v>
      </c>
      <c r="B1446" s="42" t="s">
        <v>45</v>
      </c>
      <c r="C1446" s="9">
        <f t="shared" ref="C1446:H1446" si="319">SUM(C1450,C1451,C1452)</f>
        <v>0</v>
      </c>
      <c r="D1446" s="9">
        <f t="shared" si="319"/>
        <v>0</v>
      </c>
      <c r="E1446" s="9">
        <f t="shared" si="319"/>
        <v>0</v>
      </c>
      <c r="F1446" s="9">
        <f t="shared" si="319"/>
        <v>0</v>
      </c>
      <c r="G1446" s="9">
        <f t="shared" si="319"/>
        <v>0</v>
      </c>
      <c r="H1446" s="10">
        <f t="shared" si="319"/>
        <v>0</v>
      </c>
      <c r="I1446" s="84">
        <f t="shared" si="310"/>
        <v>0</v>
      </c>
    </row>
    <row r="1447" spans="1:11" s="1" customFormat="1" hidden="1" x14ac:dyDescent="0.2">
      <c r="A1447" s="56" t="s">
        <v>1</v>
      </c>
      <c r="B1447" s="42"/>
      <c r="C1447" s="9"/>
      <c r="D1447" s="9"/>
      <c r="E1447" s="9"/>
      <c r="F1447" s="9"/>
      <c r="G1447" s="9"/>
      <c r="H1447" s="10"/>
      <c r="I1447" s="2">
        <f t="shared" si="310"/>
        <v>0</v>
      </c>
    </row>
    <row r="1448" spans="1:11" hidden="1" x14ac:dyDescent="0.2">
      <c r="A1448" s="17" t="s">
        <v>36</v>
      </c>
      <c r="B1448" s="39"/>
      <c r="C1448" s="9">
        <f t="shared" ref="C1448:H1448" si="320">C1450+C1451+C1452-C1449</f>
        <v>0</v>
      </c>
      <c r="D1448" s="9">
        <f t="shared" si="320"/>
        <v>0</v>
      </c>
      <c r="E1448" s="9">
        <f t="shared" si="320"/>
        <v>0</v>
      </c>
      <c r="F1448" s="9">
        <f t="shared" si="320"/>
        <v>0</v>
      </c>
      <c r="G1448" s="9">
        <f t="shared" si="320"/>
        <v>0</v>
      </c>
      <c r="H1448" s="10">
        <f t="shared" si="320"/>
        <v>0</v>
      </c>
      <c r="I1448" s="84">
        <f t="shared" si="310"/>
        <v>0</v>
      </c>
    </row>
    <row r="1449" spans="1:11" s="1" customFormat="1" hidden="1" x14ac:dyDescent="0.2">
      <c r="A1449" s="17" t="s">
        <v>37</v>
      </c>
      <c r="B1449" s="39"/>
      <c r="C1449" s="9">
        <v>0</v>
      </c>
      <c r="D1449" s="9"/>
      <c r="E1449" s="9">
        <f>C1449+D1449</f>
        <v>0</v>
      </c>
      <c r="F1449" s="9"/>
      <c r="G1449" s="9"/>
      <c r="H1449" s="10"/>
      <c r="I1449" s="2">
        <f t="shared" si="310"/>
        <v>0</v>
      </c>
    </row>
    <row r="1450" spans="1:11" hidden="1" x14ac:dyDescent="0.2">
      <c r="A1450" s="5" t="s">
        <v>38</v>
      </c>
      <c r="B1450" s="41" t="s">
        <v>46</v>
      </c>
      <c r="C1450" s="69"/>
      <c r="D1450" s="69"/>
      <c r="E1450" s="69">
        <f>C1450+D1450</f>
        <v>0</v>
      </c>
      <c r="F1450" s="69"/>
      <c r="G1450" s="69"/>
      <c r="H1450" s="108"/>
      <c r="I1450" s="84">
        <f t="shared" si="310"/>
        <v>0</v>
      </c>
      <c r="K1450" s="82">
        <v>0.15</v>
      </c>
    </row>
    <row r="1451" spans="1:11" hidden="1" x14ac:dyDescent="0.2">
      <c r="A1451" s="5" t="s">
        <v>40</v>
      </c>
      <c r="B1451" s="41" t="s">
        <v>47</v>
      </c>
      <c r="C1451" s="69"/>
      <c r="D1451" s="69"/>
      <c r="E1451" s="69">
        <f>C1451+D1451</f>
        <v>0</v>
      </c>
      <c r="F1451" s="69"/>
      <c r="G1451" s="69"/>
      <c r="H1451" s="108"/>
      <c r="I1451" s="84">
        <f t="shared" si="310"/>
        <v>0</v>
      </c>
      <c r="K1451" s="82">
        <v>0.85</v>
      </c>
    </row>
    <row r="1452" spans="1:11" s="1" customFormat="1" hidden="1" x14ac:dyDescent="0.2">
      <c r="A1452" s="5" t="s">
        <v>42</v>
      </c>
      <c r="B1452" s="41" t="s">
        <v>48</v>
      </c>
      <c r="C1452" s="6">
        <v>0</v>
      </c>
      <c r="D1452" s="6"/>
      <c r="E1452" s="6">
        <f>C1452+D1452</f>
        <v>0</v>
      </c>
      <c r="F1452" s="6"/>
      <c r="G1452" s="6"/>
      <c r="H1452" s="7"/>
      <c r="I1452" s="2">
        <f t="shared" ref="I1452:I1515" si="321">SUM(E1452:H1452)</f>
        <v>0</v>
      </c>
    </row>
    <row r="1453" spans="1:11" s="1" customFormat="1" hidden="1" x14ac:dyDescent="0.2">
      <c r="A1453" s="16" t="s">
        <v>49</v>
      </c>
      <c r="B1453" s="43" t="s">
        <v>50</v>
      </c>
      <c r="C1453" s="9">
        <v>0</v>
      </c>
      <c r="D1453" s="9">
        <f>SUM(D1457,D1458,D1459)</f>
        <v>0</v>
      </c>
      <c r="E1453" s="9">
        <f>SUM(E1457,E1458,E1459)</f>
        <v>0</v>
      </c>
      <c r="F1453" s="9">
        <f>SUM(F1457,F1458,F1459)</f>
        <v>0</v>
      </c>
      <c r="G1453" s="9">
        <f>SUM(G1457,G1458,G1459)</f>
        <v>0</v>
      </c>
      <c r="H1453" s="10">
        <f>SUM(H1457,H1458,H1459)</f>
        <v>0</v>
      </c>
      <c r="I1453" s="2">
        <f t="shared" si="321"/>
        <v>0</v>
      </c>
    </row>
    <row r="1454" spans="1:11" s="1" customFormat="1" hidden="1" x14ac:dyDescent="0.2">
      <c r="A1454" s="56" t="s">
        <v>1</v>
      </c>
      <c r="B1454" s="43"/>
      <c r="C1454" s="9"/>
      <c r="D1454" s="9"/>
      <c r="E1454" s="9"/>
      <c r="F1454" s="9"/>
      <c r="G1454" s="9"/>
      <c r="H1454" s="10"/>
      <c r="I1454" s="2">
        <f t="shared" si="321"/>
        <v>0</v>
      </c>
    </row>
    <row r="1455" spans="1:11" s="1" customFormat="1" hidden="1" x14ac:dyDescent="0.2">
      <c r="A1455" s="17" t="s">
        <v>36</v>
      </c>
      <c r="B1455" s="39"/>
      <c r="C1455" s="9">
        <v>0</v>
      </c>
      <c r="D1455" s="9">
        <f>D1457+D1458+D1459-D1456</f>
        <v>0</v>
      </c>
      <c r="E1455" s="9">
        <f>E1457+E1458+E1459-E1456</f>
        <v>0</v>
      </c>
      <c r="F1455" s="9">
        <f>F1457+F1458+F1459-F1456</f>
        <v>0</v>
      </c>
      <c r="G1455" s="9">
        <f>G1457+G1458+G1459-G1456</f>
        <v>0</v>
      </c>
      <c r="H1455" s="10">
        <f>H1457+H1458+H1459-H1456</f>
        <v>0</v>
      </c>
      <c r="I1455" s="2">
        <f t="shared" si="321"/>
        <v>0</v>
      </c>
    </row>
    <row r="1456" spans="1:11" s="1" customFormat="1" hidden="1" x14ac:dyDescent="0.2">
      <c r="A1456" s="17" t="s">
        <v>37</v>
      </c>
      <c r="B1456" s="39"/>
      <c r="C1456" s="9">
        <v>0</v>
      </c>
      <c r="D1456" s="9"/>
      <c r="E1456" s="9">
        <f>C1456+D1456</f>
        <v>0</v>
      </c>
      <c r="F1456" s="9"/>
      <c r="G1456" s="9"/>
      <c r="H1456" s="10"/>
      <c r="I1456" s="2">
        <f t="shared" si="321"/>
        <v>0</v>
      </c>
    </row>
    <row r="1457" spans="1:11" s="1" customFormat="1" hidden="1" x14ac:dyDescent="0.2">
      <c r="A1457" s="5" t="s">
        <v>38</v>
      </c>
      <c r="B1457" s="41" t="s">
        <v>51</v>
      </c>
      <c r="C1457" s="6">
        <v>0</v>
      </c>
      <c r="D1457" s="6"/>
      <c r="E1457" s="6">
        <f>C1457+D1457</f>
        <v>0</v>
      </c>
      <c r="F1457" s="6"/>
      <c r="G1457" s="6"/>
      <c r="H1457" s="7"/>
      <c r="I1457" s="2">
        <f t="shared" si="321"/>
        <v>0</v>
      </c>
      <c r="K1457" s="1">
        <v>0.15</v>
      </c>
    </row>
    <row r="1458" spans="1:11" s="1" customFormat="1" hidden="1" x14ac:dyDescent="0.2">
      <c r="A1458" s="5" t="s">
        <v>40</v>
      </c>
      <c r="B1458" s="41" t="s">
        <v>52</v>
      </c>
      <c r="C1458" s="6">
        <v>0</v>
      </c>
      <c r="D1458" s="6"/>
      <c r="E1458" s="6">
        <f>C1458+D1458</f>
        <v>0</v>
      </c>
      <c r="F1458" s="6"/>
      <c r="G1458" s="6"/>
      <c r="H1458" s="7"/>
      <c r="I1458" s="2">
        <f t="shared" si="321"/>
        <v>0</v>
      </c>
      <c r="K1458" s="1">
        <v>0.85</v>
      </c>
    </row>
    <row r="1459" spans="1:11" s="1" customFormat="1" hidden="1" x14ac:dyDescent="0.2">
      <c r="A1459" s="5" t="s">
        <v>42</v>
      </c>
      <c r="B1459" s="41" t="s">
        <v>53</v>
      </c>
      <c r="C1459" s="6">
        <v>0</v>
      </c>
      <c r="D1459" s="6"/>
      <c r="E1459" s="6">
        <f>C1459+D1459</f>
        <v>0</v>
      </c>
      <c r="F1459" s="6"/>
      <c r="G1459" s="6"/>
      <c r="H1459" s="7"/>
      <c r="I1459" s="2">
        <f t="shared" si="321"/>
        <v>0</v>
      </c>
    </row>
    <row r="1460" spans="1:11" s="1" customFormat="1" hidden="1" x14ac:dyDescent="0.2">
      <c r="A1460" s="57"/>
      <c r="B1460" s="66"/>
      <c r="C1460" s="6"/>
      <c r="D1460" s="6"/>
      <c r="E1460" s="6"/>
      <c r="F1460" s="6"/>
      <c r="G1460" s="6"/>
      <c r="H1460" s="7"/>
      <c r="I1460" s="2">
        <f t="shared" si="321"/>
        <v>0</v>
      </c>
    </row>
    <row r="1461" spans="1:11" s="1" customFormat="1" hidden="1" x14ac:dyDescent="0.2">
      <c r="A1461" s="11" t="s">
        <v>134</v>
      </c>
      <c r="B1461" s="43" t="s">
        <v>133</v>
      </c>
      <c r="C1461" s="9">
        <v>0</v>
      </c>
      <c r="D1461" s="9"/>
      <c r="E1461" s="9">
        <f>C1461+D1461</f>
        <v>0</v>
      </c>
      <c r="F1461" s="9"/>
      <c r="G1461" s="9"/>
      <c r="H1461" s="10"/>
      <c r="I1461" s="2">
        <f t="shared" si="321"/>
        <v>0</v>
      </c>
    </row>
    <row r="1462" spans="1:11" s="1" customFormat="1" hidden="1" x14ac:dyDescent="0.2">
      <c r="A1462" s="57"/>
      <c r="B1462" s="66"/>
      <c r="C1462" s="6"/>
      <c r="D1462" s="6"/>
      <c r="E1462" s="6"/>
      <c r="F1462" s="6"/>
      <c r="G1462" s="6"/>
      <c r="H1462" s="7"/>
      <c r="I1462" s="2">
        <f t="shared" si="321"/>
        <v>0</v>
      </c>
    </row>
    <row r="1463" spans="1:11" s="1" customFormat="1" hidden="1" x14ac:dyDescent="0.2">
      <c r="A1463" s="11" t="s">
        <v>54</v>
      </c>
      <c r="B1463" s="43"/>
      <c r="C1463" s="9">
        <v>0</v>
      </c>
      <c r="D1463" s="9">
        <f>D1416-D1434</f>
        <v>0</v>
      </c>
      <c r="E1463" s="9">
        <f>E1416-E1434</f>
        <v>0</v>
      </c>
      <c r="F1463" s="9">
        <f>F1416-F1434</f>
        <v>0</v>
      </c>
      <c r="G1463" s="9">
        <f>G1416-G1434</f>
        <v>0</v>
      </c>
      <c r="H1463" s="10">
        <f>H1416-H1434</f>
        <v>0</v>
      </c>
      <c r="I1463" s="2">
        <f t="shared" si="321"/>
        <v>0</v>
      </c>
    </row>
    <row r="1464" spans="1:11" s="107" customFormat="1" ht="25.5" hidden="1" x14ac:dyDescent="0.2">
      <c r="A1464" s="117" t="s">
        <v>66</v>
      </c>
      <c r="B1464" s="118"/>
      <c r="C1464" s="119">
        <f t="shared" ref="C1464:H1464" si="322">C1465</f>
        <v>0</v>
      </c>
      <c r="D1464" s="119">
        <f t="shared" si="322"/>
        <v>0</v>
      </c>
      <c r="E1464" s="119">
        <f t="shared" si="322"/>
        <v>0</v>
      </c>
      <c r="F1464" s="119">
        <f t="shared" si="322"/>
        <v>0</v>
      </c>
      <c r="G1464" s="119">
        <f t="shared" si="322"/>
        <v>0</v>
      </c>
      <c r="H1464" s="120">
        <f t="shared" si="322"/>
        <v>0</v>
      </c>
      <c r="I1464" s="102">
        <f t="shared" si="321"/>
        <v>0</v>
      </c>
    </row>
    <row r="1465" spans="1:11" hidden="1" x14ac:dyDescent="0.2">
      <c r="A1465" s="113" t="s">
        <v>59</v>
      </c>
      <c r="B1465" s="114"/>
      <c r="C1465" s="115">
        <f t="shared" ref="C1465:H1465" si="323">SUM(C1466,C1467,C1468,C1469)</f>
        <v>0</v>
      </c>
      <c r="D1465" s="115">
        <f t="shared" si="323"/>
        <v>0</v>
      </c>
      <c r="E1465" s="115">
        <f t="shared" si="323"/>
        <v>0</v>
      </c>
      <c r="F1465" s="115">
        <f t="shared" si="323"/>
        <v>0</v>
      </c>
      <c r="G1465" s="115">
        <f t="shared" si="323"/>
        <v>0</v>
      </c>
      <c r="H1465" s="116">
        <f t="shared" si="323"/>
        <v>0</v>
      </c>
      <c r="I1465" s="84">
        <f t="shared" si="321"/>
        <v>0</v>
      </c>
    </row>
    <row r="1466" spans="1:11" hidden="1" x14ac:dyDescent="0.2">
      <c r="A1466" s="5" t="s">
        <v>6</v>
      </c>
      <c r="B1466" s="28"/>
      <c r="C1466" s="69"/>
      <c r="D1466" s="69"/>
      <c r="E1466" s="69">
        <f>C1466+D1466</f>
        <v>0</v>
      </c>
      <c r="F1466" s="69"/>
      <c r="G1466" s="69"/>
      <c r="H1466" s="108"/>
      <c r="I1466" s="84">
        <f t="shared" si="321"/>
        <v>0</v>
      </c>
    </row>
    <row r="1467" spans="1:11" s="1" customFormat="1" hidden="1" x14ac:dyDescent="0.2">
      <c r="A1467" s="5" t="s">
        <v>7</v>
      </c>
      <c r="B1467" s="65"/>
      <c r="C1467" s="6">
        <v>0</v>
      </c>
      <c r="D1467" s="6"/>
      <c r="E1467" s="6">
        <f>C1467+D1467</f>
        <v>0</v>
      </c>
      <c r="F1467" s="6"/>
      <c r="G1467" s="6"/>
      <c r="H1467" s="7"/>
      <c r="I1467" s="2">
        <f t="shared" si="321"/>
        <v>0</v>
      </c>
      <c r="J1467" s="1">
        <v>0.98</v>
      </c>
    </row>
    <row r="1468" spans="1:11" ht="38.25" hidden="1" x14ac:dyDescent="0.2">
      <c r="A1468" s="5" t="s">
        <v>8</v>
      </c>
      <c r="B1468" s="28">
        <v>420269</v>
      </c>
      <c r="C1468" s="69"/>
      <c r="D1468" s="69"/>
      <c r="E1468" s="69">
        <f>C1468+D1468</f>
        <v>0</v>
      </c>
      <c r="F1468" s="69"/>
      <c r="G1468" s="69"/>
      <c r="H1468" s="108"/>
      <c r="I1468" s="84">
        <f t="shared" si="321"/>
        <v>0</v>
      </c>
      <c r="J1468" s="82">
        <v>0.13</v>
      </c>
      <c r="K1468" s="82">
        <f>J1468/J1467</f>
        <v>0.1326530612244898</v>
      </c>
    </row>
    <row r="1469" spans="1:11" ht="25.5" hidden="1" x14ac:dyDescent="0.2">
      <c r="A1469" s="8" t="s">
        <v>9</v>
      </c>
      <c r="B1469" s="29" t="s">
        <v>10</v>
      </c>
      <c r="C1469" s="9">
        <f t="shared" ref="C1469:H1469" si="324">SUM(C1470,C1474,C1478)</f>
        <v>0</v>
      </c>
      <c r="D1469" s="9">
        <f t="shared" si="324"/>
        <v>0</v>
      </c>
      <c r="E1469" s="9">
        <f t="shared" si="324"/>
        <v>0</v>
      </c>
      <c r="F1469" s="9">
        <f t="shared" si="324"/>
        <v>0</v>
      </c>
      <c r="G1469" s="9">
        <f t="shared" si="324"/>
        <v>0</v>
      </c>
      <c r="H1469" s="10">
        <f t="shared" si="324"/>
        <v>0</v>
      </c>
      <c r="I1469" s="84">
        <f t="shared" si="321"/>
        <v>0</v>
      </c>
    </row>
    <row r="1470" spans="1:11" s="1" customFormat="1" hidden="1" x14ac:dyDescent="0.2">
      <c r="A1470" s="11" t="s">
        <v>11</v>
      </c>
      <c r="B1470" s="30" t="s">
        <v>12</v>
      </c>
      <c r="C1470" s="9">
        <v>0</v>
      </c>
      <c r="D1470" s="9">
        <f>SUM(D1471:D1473)</f>
        <v>0</v>
      </c>
      <c r="E1470" s="9">
        <f>SUM(E1471:E1473)</f>
        <v>0</v>
      </c>
      <c r="F1470" s="9">
        <f>SUM(F1471:F1473)</f>
        <v>0</v>
      </c>
      <c r="G1470" s="9">
        <f>SUM(G1471:G1473)</f>
        <v>0</v>
      </c>
      <c r="H1470" s="10">
        <f>SUM(H1471:H1473)</f>
        <v>0</v>
      </c>
      <c r="I1470" s="2">
        <f t="shared" si="321"/>
        <v>0</v>
      </c>
    </row>
    <row r="1471" spans="1:11" s="1" customFormat="1" hidden="1" x14ac:dyDescent="0.2">
      <c r="A1471" s="12" t="s">
        <v>13</v>
      </c>
      <c r="B1471" s="31" t="s">
        <v>14</v>
      </c>
      <c r="C1471" s="6">
        <v>0</v>
      </c>
      <c r="D1471" s="6"/>
      <c r="E1471" s="6">
        <f>C1471+D1471</f>
        <v>0</v>
      </c>
      <c r="F1471" s="6"/>
      <c r="G1471" s="6"/>
      <c r="H1471" s="7"/>
      <c r="I1471" s="2">
        <f t="shared" si="321"/>
        <v>0</v>
      </c>
    </row>
    <row r="1472" spans="1:11" s="1" customFormat="1" hidden="1" x14ac:dyDescent="0.2">
      <c r="A1472" s="12" t="s">
        <v>15</v>
      </c>
      <c r="B1472" s="32" t="s">
        <v>16</v>
      </c>
      <c r="C1472" s="6">
        <v>0</v>
      </c>
      <c r="D1472" s="6"/>
      <c r="E1472" s="6">
        <f>C1472+D1472</f>
        <v>0</v>
      </c>
      <c r="F1472" s="6"/>
      <c r="G1472" s="6"/>
      <c r="H1472" s="7"/>
      <c r="I1472" s="2">
        <f t="shared" si="321"/>
        <v>0</v>
      </c>
    </row>
    <row r="1473" spans="1:11" s="1" customFormat="1" hidden="1" x14ac:dyDescent="0.2">
      <c r="A1473" s="12" t="s">
        <v>17</v>
      </c>
      <c r="B1473" s="32" t="s">
        <v>18</v>
      </c>
      <c r="C1473" s="6">
        <v>0</v>
      </c>
      <c r="D1473" s="6"/>
      <c r="E1473" s="6">
        <f>C1473+D1473</f>
        <v>0</v>
      </c>
      <c r="F1473" s="6"/>
      <c r="G1473" s="6"/>
      <c r="H1473" s="7"/>
      <c r="I1473" s="2">
        <f t="shared" si="321"/>
        <v>0</v>
      </c>
    </row>
    <row r="1474" spans="1:11" hidden="1" x14ac:dyDescent="0.2">
      <c r="A1474" s="11" t="s">
        <v>19</v>
      </c>
      <c r="B1474" s="33" t="s">
        <v>20</v>
      </c>
      <c r="C1474" s="9">
        <f t="shared" ref="C1474:H1474" si="325">SUM(C1475:C1477)</f>
        <v>0</v>
      </c>
      <c r="D1474" s="9">
        <f t="shared" si="325"/>
        <v>0</v>
      </c>
      <c r="E1474" s="9">
        <f t="shared" si="325"/>
        <v>0</v>
      </c>
      <c r="F1474" s="9">
        <f t="shared" si="325"/>
        <v>0</v>
      </c>
      <c r="G1474" s="9">
        <f t="shared" si="325"/>
        <v>0</v>
      </c>
      <c r="H1474" s="10">
        <f t="shared" si="325"/>
        <v>0</v>
      </c>
      <c r="I1474" s="84">
        <f t="shared" si="321"/>
        <v>0</v>
      </c>
    </row>
    <row r="1475" spans="1:11" hidden="1" x14ac:dyDescent="0.2">
      <c r="A1475" s="12" t="s">
        <v>13</v>
      </c>
      <c r="B1475" s="32" t="s">
        <v>21</v>
      </c>
      <c r="C1475" s="69"/>
      <c r="D1475" s="69"/>
      <c r="E1475" s="69">
        <f>C1475+D1475</f>
        <v>0</v>
      </c>
      <c r="F1475" s="69"/>
      <c r="G1475" s="69"/>
      <c r="H1475" s="108"/>
      <c r="I1475" s="84">
        <f t="shared" si="321"/>
        <v>0</v>
      </c>
      <c r="J1475" s="82">
        <v>0.85</v>
      </c>
      <c r="K1475" s="82">
        <f>J1475/J1467</f>
        <v>0.86734693877551017</v>
      </c>
    </row>
    <row r="1476" spans="1:11" hidden="1" x14ac:dyDescent="0.2">
      <c r="A1476" s="12" t="s">
        <v>15</v>
      </c>
      <c r="B1476" s="32" t="s">
        <v>22</v>
      </c>
      <c r="C1476" s="69"/>
      <c r="D1476" s="69"/>
      <c r="E1476" s="69">
        <f>C1476+D1476</f>
        <v>0</v>
      </c>
      <c r="F1476" s="69"/>
      <c r="G1476" s="69"/>
      <c r="H1476" s="108"/>
      <c r="I1476" s="84">
        <f t="shared" si="321"/>
        <v>0</v>
      </c>
    </row>
    <row r="1477" spans="1:11" s="1" customFormat="1" hidden="1" x14ac:dyDescent="0.2">
      <c r="A1477" s="12" t="s">
        <v>17</v>
      </c>
      <c r="B1477" s="32" t="s">
        <v>23</v>
      </c>
      <c r="C1477" s="6">
        <v>0</v>
      </c>
      <c r="D1477" s="6"/>
      <c r="E1477" s="6">
        <f>C1477+D1477</f>
        <v>0</v>
      </c>
      <c r="F1477" s="6"/>
      <c r="G1477" s="6"/>
      <c r="H1477" s="7"/>
      <c r="I1477" s="2">
        <f t="shared" si="321"/>
        <v>0</v>
      </c>
    </row>
    <row r="1478" spans="1:11" s="1" customFormat="1" hidden="1" x14ac:dyDescent="0.2">
      <c r="A1478" s="11" t="s">
        <v>24</v>
      </c>
      <c r="B1478" s="33" t="s">
        <v>25</v>
      </c>
      <c r="C1478" s="9">
        <v>0</v>
      </c>
      <c r="D1478" s="9">
        <v>0</v>
      </c>
      <c r="E1478" s="9">
        <v>0</v>
      </c>
      <c r="F1478" s="9">
        <v>0</v>
      </c>
      <c r="G1478" s="9">
        <v>0</v>
      </c>
      <c r="H1478" s="10">
        <v>0</v>
      </c>
      <c r="I1478" s="2">
        <f t="shared" si="321"/>
        <v>0</v>
      </c>
    </row>
    <row r="1479" spans="1:11" s="1" customFormat="1" hidden="1" x14ac:dyDescent="0.2">
      <c r="A1479" s="12" t="s">
        <v>13</v>
      </c>
      <c r="B1479" s="32" t="s">
        <v>26</v>
      </c>
      <c r="C1479" s="6">
        <v>0</v>
      </c>
      <c r="D1479" s="6"/>
      <c r="E1479" s="6">
        <f>C1479+D1479</f>
        <v>0</v>
      </c>
      <c r="F1479" s="6"/>
      <c r="G1479" s="6"/>
      <c r="H1479" s="7"/>
      <c r="I1479" s="2">
        <f t="shared" si="321"/>
        <v>0</v>
      </c>
    </row>
    <row r="1480" spans="1:11" s="1" customFormat="1" hidden="1" x14ac:dyDescent="0.2">
      <c r="A1480" s="12" t="s">
        <v>15</v>
      </c>
      <c r="B1480" s="32" t="s">
        <v>27</v>
      </c>
      <c r="C1480" s="6">
        <v>0</v>
      </c>
      <c r="D1480" s="6"/>
      <c r="E1480" s="6">
        <f>C1480+D1480</f>
        <v>0</v>
      </c>
      <c r="F1480" s="6"/>
      <c r="G1480" s="6"/>
      <c r="H1480" s="7"/>
      <c r="I1480" s="2">
        <f t="shared" si="321"/>
        <v>0</v>
      </c>
    </row>
    <row r="1481" spans="1:11" s="1" customFormat="1" hidden="1" x14ac:dyDescent="0.2">
      <c r="A1481" s="12" t="s">
        <v>17</v>
      </c>
      <c r="B1481" s="32" t="s">
        <v>28</v>
      </c>
      <c r="C1481" s="6">
        <v>0</v>
      </c>
      <c r="D1481" s="6"/>
      <c r="E1481" s="6">
        <f>C1481+D1481</f>
        <v>0</v>
      </c>
      <c r="F1481" s="6"/>
      <c r="G1481" s="6"/>
      <c r="H1481" s="7"/>
      <c r="I1481" s="2">
        <f t="shared" si="321"/>
        <v>0</v>
      </c>
    </row>
    <row r="1482" spans="1:11" hidden="1" x14ac:dyDescent="0.2">
      <c r="A1482" s="113" t="s">
        <v>76</v>
      </c>
      <c r="B1482" s="114"/>
      <c r="C1482" s="115">
        <f t="shared" ref="C1482:H1482" si="326">SUM(C1483,C1486,C1509)</f>
        <v>0</v>
      </c>
      <c r="D1482" s="115">
        <f t="shared" si="326"/>
        <v>0</v>
      </c>
      <c r="E1482" s="115">
        <f t="shared" si="326"/>
        <v>0</v>
      </c>
      <c r="F1482" s="115">
        <f t="shared" si="326"/>
        <v>0</v>
      </c>
      <c r="G1482" s="115">
        <f t="shared" si="326"/>
        <v>0</v>
      </c>
      <c r="H1482" s="116">
        <f t="shared" si="326"/>
        <v>0</v>
      </c>
      <c r="I1482" s="84">
        <f t="shared" si="321"/>
        <v>0</v>
      </c>
    </row>
    <row r="1483" spans="1:11" s="1" customFormat="1" hidden="1" x14ac:dyDescent="0.2">
      <c r="A1483" s="16" t="s">
        <v>30</v>
      </c>
      <c r="B1483" s="35">
        <v>20</v>
      </c>
      <c r="C1483" s="9">
        <v>0</v>
      </c>
      <c r="D1483" s="9">
        <f>SUM(D1484)</f>
        <v>0</v>
      </c>
      <c r="E1483" s="9">
        <f>SUM(E1484)</f>
        <v>0</v>
      </c>
      <c r="F1483" s="9">
        <f>SUM(F1484)</f>
        <v>0</v>
      </c>
      <c r="G1483" s="9">
        <f>SUM(G1484)</f>
        <v>0</v>
      </c>
      <c r="H1483" s="10">
        <f>SUM(H1484)</f>
        <v>0</v>
      </c>
      <c r="I1483" s="2">
        <f t="shared" si="321"/>
        <v>0</v>
      </c>
    </row>
    <row r="1484" spans="1:11" s="1" customFormat="1" hidden="1" x14ac:dyDescent="0.2">
      <c r="A1484" s="12" t="s">
        <v>31</v>
      </c>
      <c r="B1484" s="36" t="s">
        <v>32</v>
      </c>
      <c r="C1484" s="6">
        <v>0</v>
      </c>
      <c r="D1484" s="6"/>
      <c r="E1484" s="6">
        <f>C1484+D1484</f>
        <v>0</v>
      </c>
      <c r="F1484" s="6"/>
      <c r="G1484" s="6"/>
      <c r="H1484" s="7"/>
      <c r="I1484" s="2">
        <f t="shared" si="321"/>
        <v>0</v>
      </c>
    </row>
    <row r="1485" spans="1:11" s="1" customFormat="1" hidden="1" x14ac:dyDescent="0.2">
      <c r="A1485" s="12"/>
      <c r="B1485" s="31"/>
      <c r="C1485" s="6"/>
      <c r="D1485" s="6"/>
      <c r="E1485" s="6"/>
      <c r="F1485" s="6"/>
      <c r="G1485" s="6"/>
      <c r="H1485" s="7"/>
      <c r="I1485" s="2">
        <f t="shared" si="321"/>
        <v>0</v>
      </c>
    </row>
    <row r="1486" spans="1:11" ht="25.5" hidden="1" x14ac:dyDescent="0.2">
      <c r="A1486" s="16" t="s">
        <v>33</v>
      </c>
      <c r="B1486" s="37">
        <v>58</v>
      </c>
      <c r="C1486" s="9">
        <f t="shared" ref="C1486:H1486" si="327">SUM(C1487,C1494,C1501)</f>
        <v>0</v>
      </c>
      <c r="D1486" s="9">
        <f t="shared" si="327"/>
        <v>0</v>
      </c>
      <c r="E1486" s="9">
        <f t="shared" si="327"/>
        <v>0</v>
      </c>
      <c r="F1486" s="9">
        <f t="shared" si="327"/>
        <v>0</v>
      </c>
      <c r="G1486" s="9">
        <f t="shared" si="327"/>
        <v>0</v>
      </c>
      <c r="H1486" s="10">
        <f t="shared" si="327"/>
        <v>0</v>
      </c>
      <c r="I1486" s="84">
        <f t="shared" si="321"/>
        <v>0</v>
      </c>
    </row>
    <row r="1487" spans="1:11" s="1" customFormat="1" hidden="1" x14ac:dyDescent="0.2">
      <c r="A1487" s="16" t="s">
        <v>34</v>
      </c>
      <c r="B1487" s="38" t="s">
        <v>35</v>
      </c>
      <c r="C1487" s="9">
        <v>0</v>
      </c>
      <c r="D1487" s="9">
        <f>SUM(D1491,D1492,D1493)</f>
        <v>0</v>
      </c>
      <c r="E1487" s="9">
        <f>SUM(E1491,E1492,E1493)</f>
        <v>0</v>
      </c>
      <c r="F1487" s="9">
        <f>SUM(F1491,F1492,F1493)</f>
        <v>0</v>
      </c>
      <c r="G1487" s="9">
        <f>SUM(G1491,G1492,G1493)</f>
        <v>0</v>
      </c>
      <c r="H1487" s="10">
        <f>SUM(H1491,H1492,H1493)</f>
        <v>0</v>
      </c>
      <c r="I1487" s="2">
        <f t="shared" si="321"/>
        <v>0</v>
      </c>
    </row>
    <row r="1488" spans="1:11" s="1" customFormat="1" hidden="1" x14ac:dyDescent="0.2">
      <c r="A1488" s="17" t="s">
        <v>1</v>
      </c>
      <c r="B1488" s="39"/>
      <c r="C1488" s="9"/>
      <c r="D1488" s="9"/>
      <c r="E1488" s="9"/>
      <c r="F1488" s="9"/>
      <c r="G1488" s="9"/>
      <c r="H1488" s="10"/>
      <c r="I1488" s="2">
        <f t="shared" si="321"/>
        <v>0</v>
      </c>
    </row>
    <row r="1489" spans="1:11" s="1" customFormat="1" hidden="1" x14ac:dyDescent="0.2">
      <c r="A1489" s="17" t="s">
        <v>36</v>
      </c>
      <c r="B1489" s="39"/>
      <c r="C1489" s="9">
        <v>0</v>
      </c>
      <c r="D1489" s="9">
        <f>D1491+D1492+D1493-D1490</f>
        <v>0</v>
      </c>
      <c r="E1489" s="9">
        <f>E1491+E1492+E1493-E1490</f>
        <v>0</v>
      </c>
      <c r="F1489" s="9">
        <f>F1491+F1492+F1493-F1490</f>
        <v>0</v>
      </c>
      <c r="G1489" s="9">
        <f>G1491+G1492+G1493-G1490</f>
        <v>0</v>
      </c>
      <c r="H1489" s="10">
        <f>H1491+H1492+H1493-H1490</f>
        <v>0</v>
      </c>
      <c r="I1489" s="2">
        <f t="shared" si="321"/>
        <v>0</v>
      </c>
    </row>
    <row r="1490" spans="1:11" s="1" customFormat="1" hidden="1" x14ac:dyDescent="0.2">
      <c r="A1490" s="17" t="s">
        <v>37</v>
      </c>
      <c r="B1490" s="39"/>
      <c r="C1490" s="9">
        <v>0</v>
      </c>
      <c r="D1490" s="9"/>
      <c r="E1490" s="9">
        <f>C1490+D1490</f>
        <v>0</v>
      </c>
      <c r="F1490" s="9"/>
      <c r="G1490" s="9"/>
      <c r="H1490" s="10"/>
      <c r="I1490" s="2">
        <f t="shared" si="321"/>
        <v>0</v>
      </c>
    </row>
    <row r="1491" spans="1:11" s="1" customFormat="1" hidden="1" x14ac:dyDescent="0.2">
      <c r="A1491" s="5" t="s">
        <v>38</v>
      </c>
      <c r="B1491" s="40" t="s">
        <v>39</v>
      </c>
      <c r="C1491" s="6">
        <v>0</v>
      </c>
      <c r="D1491" s="6"/>
      <c r="E1491" s="6">
        <f>C1491+D1491</f>
        <v>0</v>
      </c>
      <c r="F1491" s="6"/>
      <c r="G1491" s="6"/>
      <c r="H1491" s="7"/>
      <c r="I1491" s="2">
        <f t="shared" si="321"/>
        <v>0</v>
      </c>
      <c r="K1491" s="1">
        <v>0.15</v>
      </c>
    </row>
    <row r="1492" spans="1:11" s="1" customFormat="1" hidden="1" x14ac:dyDescent="0.2">
      <c r="A1492" s="5" t="s">
        <v>40</v>
      </c>
      <c r="B1492" s="40" t="s">
        <v>41</v>
      </c>
      <c r="C1492" s="6">
        <v>0</v>
      </c>
      <c r="D1492" s="6"/>
      <c r="E1492" s="6">
        <f>C1492+D1492</f>
        <v>0</v>
      </c>
      <c r="F1492" s="6"/>
      <c r="G1492" s="6"/>
      <c r="H1492" s="7"/>
      <c r="I1492" s="2">
        <f t="shared" si="321"/>
        <v>0</v>
      </c>
      <c r="K1492" s="1">
        <v>0.85</v>
      </c>
    </row>
    <row r="1493" spans="1:11" s="1" customFormat="1" hidden="1" x14ac:dyDescent="0.2">
      <c r="A1493" s="5" t="s">
        <v>42</v>
      </c>
      <c r="B1493" s="41" t="s">
        <v>43</v>
      </c>
      <c r="C1493" s="6">
        <v>0</v>
      </c>
      <c r="D1493" s="6"/>
      <c r="E1493" s="6">
        <f>C1493+D1493</f>
        <v>0</v>
      </c>
      <c r="F1493" s="6"/>
      <c r="G1493" s="6"/>
      <c r="H1493" s="7"/>
      <c r="I1493" s="2">
        <f t="shared" si="321"/>
        <v>0</v>
      </c>
    </row>
    <row r="1494" spans="1:11" hidden="1" x14ac:dyDescent="0.2">
      <c r="A1494" s="16" t="s">
        <v>44</v>
      </c>
      <c r="B1494" s="42" t="s">
        <v>45</v>
      </c>
      <c r="C1494" s="9">
        <f t="shared" ref="C1494:H1494" si="328">SUM(C1498,C1499,C1500)</f>
        <v>0</v>
      </c>
      <c r="D1494" s="9">
        <f t="shared" si="328"/>
        <v>0</v>
      </c>
      <c r="E1494" s="9">
        <f t="shared" si="328"/>
        <v>0</v>
      </c>
      <c r="F1494" s="9">
        <f t="shared" si="328"/>
        <v>0</v>
      </c>
      <c r="G1494" s="9">
        <f t="shared" si="328"/>
        <v>0</v>
      </c>
      <c r="H1494" s="10">
        <f t="shared" si="328"/>
        <v>0</v>
      </c>
      <c r="I1494" s="84">
        <f t="shared" si="321"/>
        <v>0</v>
      </c>
    </row>
    <row r="1495" spans="1:11" s="1" customFormat="1" hidden="1" x14ac:dyDescent="0.2">
      <c r="A1495" s="56" t="s">
        <v>1</v>
      </c>
      <c r="B1495" s="42"/>
      <c r="C1495" s="9"/>
      <c r="D1495" s="9"/>
      <c r="E1495" s="9"/>
      <c r="F1495" s="9"/>
      <c r="G1495" s="9"/>
      <c r="H1495" s="10"/>
      <c r="I1495" s="2">
        <f t="shared" si="321"/>
        <v>0</v>
      </c>
    </row>
    <row r="1496" spans="1:11" hidden="1" x14ac:dyDescent="0.2">
      <c r="A1496" s="17" t="s">
        <v>36</v>
      </c>
      <c r="B1496" s="39"/>
      <c r="C1496" s="9">
        <f t="shared" ref="C1496:H1496" si="329">C1498+C1499+C1500-C1497</f>
        <v>0</v>
      </c>
      <c r="D1496" s="9">
        <f t="shared" si="329"/>
        <v>0</v>
      </c>
      <c r="E1496" s="9">
        <f t="shared" si="329"/>
        <v>0</v>
      </c>
      <c r="F1496" s="9">
        <f t="shared" si="329"/>
        <v>0</v>
      </c>
      <c r="G1496" s="9">
        <f t="shared" si="329"/>
        <v>0</v>
      </c>
      <c r="H1496" s="10">
        <f t="shared" si="329"/>
        <v>0</v>
      </c>
      <c r="I1496" s="84">
        <f t="shared" si="321"/>
        <v>0</v>
      </c>
    </row>
    <row r="1497" spans="1:11" s="1" customFormat="1" hidden="1" x14ac:dyDescent="0.2">
      <c r="A1497" s="17" t="s">
        <v>37</v>
      </c>
      <c r="B1497" s="39"/>
      <c r="C1497" s="9">
        <v>0</v>
      </c>
      <c r="D1497" s="9"/>
      <c r="E1497" s="9">
        <f>C1497+D1497</f>
        <v>0</v>
      </c>
      <c r="F1497" s="9"/>
      <c r="G1497" s="9"/>
      <c r="H1497" s="10"/>
      <c r="I1497" s="2">
        <f t="shared" si="321"/>
        <v>0</v>
      </c>
    </row>
    <row r="1498" spans="1:11" hidden="1" x14ac:dyDescent="0.2">
      <c r="A1498" s="5" t="s">
        <v>38</v>
      </c>
      <c r="B1498" s="41" t="s">
        <v>46</v>
      </c>
      <c r="C1498" s="69"/>
      <c r="D1498" s="69"/>
      <c r="E1498" s="69">
        <f>C1498+D1498</f>
        <v>0</v>
      </c>
      <c r="F1498" s="69"/>
      <c r="G1498" s="69"/>
      <c r="H1498" s="108"/>
      <c r="I1498" s="84">
        <f t="shared" si="321"/>
        <v>0</v>
      </c>
      <c r="K1498" s="82">
        <v>0.15</v>
      </c>
    </row>
    <row r="1499" spans="1:11" hidden="1" x14ac:dyDescent="0.2">
      <c r="A1499" s="5" t="s">
        <v>40</v>
      </c>
      <c r="B1499" s="41" t="s">
        <v>47</v>
      </c>
      <c r="C1499" s="69"/>
      <c r="D1499" s="69"/>
      <c r="E1499" s="69">
        <f>C1499+D1499</f>
        <v>0</v>
      </c>
      <c r="F1499" s="69"/>
      <c r="G1499" s="69"/>
      <c r="H1499" s="108"/>
      <c r="I1499" s="84">
        <f t="shared" si="321"/>
        <v>0</v>
      </c>
      <c r="K1499" s="82">
        <v>0.85</v>
      </c>
    </row>
    <row r="1500" spans="1:11" s="1" customFormat="1" hidden="1" x14ac:dyDescent="0.2">
      <c r="A1500" s="5" t="s">
        <v>42</v>
      </c>
      <c r="B1500" s="41" t="s">
        <v>48</v>
      </c>
      <c r="C1500" s="6">
        <v>0</v>
      </c>
      <c r="D1500" s="6"/>
      <c r="E1500" s="6">
        <f>C1500+D1500</f>
        <v>0</v>
      </c>
      <c r="F1500" s="6"/>
      <c r="G1500" s="6"/>
      <c r="H1500" s="7"/>
      <c r="I1500" s="2">
        <f t="shared" si="321"/>
        <v>0</v>
      </c>
    </row>
    <row r="1501" spans="1:11" s="1" customFormat="1" hidden="1" x14ac:dyDescent="0.2">
      <c r="A1501" s="16" t="s">
        <v>49</v>
      </c>
      <c r="B1501" s="43" t="s">
        <v>50</v>
      </c>
      <c r="C1501" s="9">
        <v>0</v>
      </c>
      <c r="D1501" s="9">
        <f>SUM(D1505,D1506,D1507)</f>
        <v>0</v>
      </c>
      <c r="E1501" s="9">
        <f>SUM(E1505,E1506,E1507)</f>
        <v>0</v>
      </c>
      <c r="F1501" s="9">
        <f>SUM(F1505,F1506,F1507)</f>
        <v>0</v>
      </c>
      <c r="G1501" s="9">
        <f>SUM(G1505,G1506,G1507)</f>
        <v>0</v>
      </c>
      <c r="H1501" s="10">
        <f>SUM(H1505,H1506,H1507)</f>
        <v>0</v>
      </c>
      <c r="I1501" s="2">
        <f t="shared" si="321"/>
        <v>0</v>
      </c>
    </row>
    <row r="1502" spans="1:11" s="1" customFormat="1" hidden="1" x14ac:dyDescent="0.2">
      <c r="A1502" s="56" t="s">
        <v>1</v>
      </c>
      <c r="B1502" s="43"/>
      <c r="C1502" s="9"/>
      <c r="D1502" s="9"/>
      <c r="E1502" s="9"/>
      <c r="F1502" s="9"/>
      <c r="G1502" s="9"/>
      <c r="H1502" s="10"/>
      <c r="I1502" s="2">
        <f t="shared" si="321"/>
        <v>0</v>
      </c>
    </row>
    <row r="1503" spans="1:11" s="1" customFormat="1" hidden="1" x14ac:dyDescent="0.2">
      <c r="A1503" s="17" t="s">
        <v>36</v>
      </c>
      <c r="B1503" s="39"/>
      <c r="C1503" s="9">
        <v>0</v>
      </c>
      <c r="D1503" s="9">
        <f>D1505+D1506+D1507-D1504</f>
        <v>0</v>
      </c>
      <c r="E1503" s="9">
        <f>E1505+E1506+E1507-E1504</f>
        <v>0</v>
      </c>
      <c r="F1503" s="9">
        <f>F1505+F1506+F1507-F1504</f>
        <v>0</v>
      </c>
      <c r="G1503" s="9">
        <f>G1505+G1506+G1507-G1504</f>
        <v>0</v>
      </c>
      <c r="H1503" s="10">
        <f>H1505+H1506+H1507-H1504</f>
        <v>0</v>
      </c>
      <c r="I1503" s="2">
        <f t="shared" si="321"/>
        <v>0</v>
      </c>
    </row>
    <row r="1504" spans="1:11" s="1" customFormat="1" hidden="1" x14ac:dyDescent="0.2">
      <c r="A1504" s="17" t="s">
        <v>37</v>
      </c>
      <c r="B1504" s="39"/>
      <c r="C1504" s="9">
        <v>0</v>
      </c>
      <c r="D1504" s="9"/>
      <c r="E1504" s="9">
        <f>C1504+D1504</f>
        <v>0</v>
      </c>
      <c r="F1504" s="9"/>
      <c r="G1504" s="9"/>
      <c r="H1504" s="10"/>
      <c r="I1504" s="2">
        <f t="shared" si="321"/>
        <v>0</v>
      </c>
    </row>
    <row r="1505" spans="1:11" s="1" customFormat="1" hidden="1" x14ac:dyDescent="0.2">
      <c r="A1505" s="5" t="s">
        <v>38</v>
      </c>
      <c r="B1505" s="41" t="s">
        <v>51</v>
      </c>
      <c r="C1505" s="6">
        <v>0</v>
      </c>
      <c r="D1505" s="6"/>
      <c r="E1505" s="6">
        <f>C1505+D1505</f>
        <v>0</v>
      </c>
      <c r="F1505" s="6"/>
      <c r="G1505" s="6"/>
      <c r="H1505" s="7"/>
      <c r="I1505" s="2">
        <f t="shared" si="321"/>
        <v>0</v>
      </c>
      <c r="K1505" s="1">
        <v>0.15</v>
      </c>
    </row>
    <row r="1506" spans="1:11" s="1" customFormat="1" hidden="1" x14ac:dyDescent="0.2">
      <c r="A1506" s="5" t="s">
        <v>40</v>
      </c>
      <c r="B1506" s="41" t="s">
        <v>52</v>
      </c>
      <c r="C1506" s="6">
        <v>0</v>
      </c>
      <c r="D1506" s="6"/>
      <c r="E1506" s="6">
        <f>C1506+D1506</f>
        <v>0</v>
      </c>
      <c r="F1506" s="6"/>
      <c r="G1506" s="6"/>
      <c r="H1506" s="7"/>
      <c r="I1506" s="2">
        <f t="shared" si="321"/>
        <v>0</v>
      </c>
      <c r="K1506" s="1">
        <v>0.85</v>
      </c>
    </row>
    <row r="1507" spans="1:11" s="1" customFormat="1" hidden="1" x14ac:dyDescent="0.2">
      <c r="A1507" s="5" t="s">
        <v>42</v>
      </c>
      <c r="B1507" s="41" t="s">
        <v>53</v>
      </c>
      <c r="C1507" s="6">
        <v>0</v>
      </c>
      <c r="D1507" s="6"/>
      <c r="E1507" s="6">
        <f>C1507+D1507</f>
        <v>0</v>
      </c>
      <c r="F1507" s="6"/>
      <c r="G1507" s="6"/>
      <c r="H1507" s="7"/>
      <c r="I1507" s="2">
        <f t="shared" si="321"/>
        <v>0</v>
      </c>
    </row>
    <row r="1508" spans="1:11" s="1" customFormat="1" hidden="1" x14ac:dyDescent="0.2">
      <c r="A1508" s="57"/>
      <c r="B1508" s="66"/>
      <c r="C1508" s="6"/>
      <c r="D1508" s="6"/>
      <c r="E1508" s="6"/>
      <c r="F1508" s="6"/>
      <c r="G1508" s="6"/>
      <c r="H1508" s="7"/>
      <c r="I1508" s="2">
        <f t="shared" si="321"/>
        <v>0</v>
      </c>
    </row>
    <row r="1509" spans="1:11" s="1" customFormat="1" hidden="1" x14ac:dyDescent="0.2">
      <c r="A1509" s="11" t="s">
        <v>134</v>
      </c>
      <c r="B1509" s="43" t="s">
        <v>133</v>
      </c>
      <c r="C1509" s="9">
        <v>0</v>
      </c>
      <c r="D1509" s="9"/>
      <c r="E1509" s="9">
        <f>C1509+D1509</f>
        <v>0</v>
      </c>
      <c r="F1509" s="9"/>
      <c r="G1509" s="9"/>
      <c r="H1509" s="10"/>
      <c r="I1509" s="2">
        <f t="shared" si="321"/>
        <v>0</v>
      </c>
    </row>
    <row r="1510" spans="1:11" s="1" customFormat="1" hidden="1" x14ac:dyDescent="0.2">
      <c r="A1510" s="57"/>
      <c r="B1510" s="66"/>
      <c r="C1510" s="6"/>
      <c r="D1510" s="6"/>
      <c r="E1510" s="6"/>
      <c r="F1510" s="6"/>
      <c r="G1510" s="6"/>
      <c r="H1510" s="7"/>
      <c r="I1510" s="2">
        <f t="shared" si="321"/>
        <v>0</v>
      </c>
    </row>
    <row r="1511" spans="1:11" s="1" customFormat="1" hidden="1" x14ac:dyDescent="0.2">
      <c r="A1511" s="11" t="s">
        <v>54</v>
      </c>
      <c r="B1511" s="43"/>
      <c r="C1511" s="9">
        <v>0</v>
      </c>
      <c r="D1511" s="9">
        <f>D1464-D1482</f>
        <v>0</v>
      </c>
      <c r="E1511" s="9">
        <f>E1464-E1482</f>
        <v>0</v>
      </c>
      <c r="F1511" s="9">
        <f>F1464-F1482</f>
        <v>0</v>
      </c>
      <c r="G1511" s="9">
        <f>G1464-G1482</f>
        <v>0</v>
      </c>
      <c r="H1511" s="10">
        <f>H1464-H1482</f>
        <v>0</v>
      </c>
      <c r="I1511" s="2">
        <f t="shared" si="321"/>
        <v>0</v>
      </c>
    </row>
    <row r="1512" spans="1:11" s="1" customFormat="1" hidden="1" x14ac:dyDescent="0.2">
      <c r="A1512" s="55"/>
      <c r="B1512" s="66"/>
      <c r="C1512" s="6"/>
      <c r="D1512" s="6"/>
      <c r="E1512" s="6"/>
      <c r="F1512" s="6"/>
      <c r="G1512" s="6"/>
      <c r="H1512" s="7"/>
      <c r="I1512" s="2">
        <f t="shared" si="321"/>
        <v>0</v>
      </c>
    </row>
    <row r="1513" spans="1:11" s="107" customFormat="1" hidden="1" x14ac:dyDescent="0.2">
      <c r="A1513" s="117" t="s">
        <v>93</v>
      </c>
      <c r="B1513" s="118"/>
      <c r="C1513" s="119">
        <f t="shared" ref="C1513:H1513" si="330">C1514</f>
        <v>0</v>
      </c>
      <c r="D1513" s="119">
        <f t="shared" si="330"/>
        <v>0</v>
      </c>
      <c r="E1513" s="119">
        <f t="shared" si="330"/>
        <v>0</v>
      </c>
      <c r="F1513" s="119">
        <f t="shared" si="330"/>
        <v>0</v>
      </c>
      <c r="G1513" s="119">
        <f t="shared" si="330"/>
        <v>0</v>
      </c>
      <c r="H1513" s="120">
        <f t="shared" si="330"/>
        <v>0</v>
      </c>
      <c r="I1513" s="102">
        <f t="shared" si="321"/>
        <v>0</v>
      </c>
    </row>
    <row r="1514" spans="1:11" hidden="1" x14ac:dyDescent="0.2">
      <c r="A1514" s="113" t="s">
        <v>59</v>
      </c>
      <c r="B1514" s="114"/>
      <c r="C1514" s="115">
        <f t="shared" ref="C1514:H1514" si="331">SUM(C1515,C1516,C1517,C1518)</f>
        <v>0</v>
      </c>
      <c r="D1514" s="115">
        <f t="shared" si="331"/>
        <v>0</v>
      </c>
      <c r="E1514" s="115">
        <f t="shared" si="331"/>
        <v>0</v>
      </c>
      <c r="F1514" s="115">
        <f t="shared" si="331"/>
        <v>0</v>
      </c>
      <c r="G1514" s="115">
        <f t="shared" si="331"/>
        <v>0</v>
      </c>
      <c r="H1514" s="116">
        <f t="shared" si="331"/>
        <v>0</v>
      </c>
      <c r="I1514" s="84">
        <f t="shared" si="321"/>
        <v>0</v>
      </c>
    </row>
    <row r="1515" spans="1:11" hidden="1" x14ac:dyDescent="0.2">
      <c r="A1515" s="5" t="s">
        <v>6</v>
      </c>
      <c r="B1515" s="28"/>
      <c r="C1515" s="69"/>
      <c r="D1515" s="69"/>
      <c r="E1515" s="69">
        <f>C1515+D1515</f>
        <v>0</v>
      </c>
      <c r="F1515" s="69"/>
      <c r="G1515" s="69"/>
      <c r="H1515" s="108"/>
      <c r="I1515" s="84">
        <f t="shared" si="321"/>
        <v>0</v>
      </c>
    </row>
    <row r="1516" spans="1:11" s="1" customFormat="1" hidden="1" x14ac:dyDescent="0.2">
      <c r="A1516" s="5" t="s">
        <v>7</v>
      </c>
      <c r="B1516" s="65"/>
      <c r="C1516" s="6">
        <v>0</v>
      </c>
      <c r="D1516" s="6"/>
      <c r="E1516" s="6">
        <f>C1516+D1516</f>
        <v>0</v>
      </c>
      <c r="F1516" s="6"/>
      <c r="G1516" s="6"/>
      <c r="H1516" s="7"/>
      <c r="I1516" s="2">
        <f t="shared" ref="I1516:I1579" si="332">SUM(E1516:H1516)</f>
        <v>0</v>
      </c>
      <c r="J1516" s="1">
        <v>0.98</v>
      </c>
    </row>
    <row r="1517" spans="1:11" ht="38.25" hidden="1" x14ac:dyDescent="0.2">
      <c r="A1517" s="5" t="s">
        <v>8</v>
      </c>
      <c r="B1517" s="28">
        <v>420269</v>
      </c>
      <c r="C1517" s="69"/>
      <c r="D1517" s="69"/>
      <c r="E1517" s="69">
        <f>C1517+D1517</f>
        <v>0</v>
      </c>
      <c r="F1517" s="69"/>
      <c r="G1517" s="69"/>
      <c r="H1517" s="108"/>
      <c r="I1517" s="84">
        <f t="shared" si="332"/>
        <v>0</v>
      </c>
      <c r="J1517" s="82">
        <v>0.13</v>
      </c>
      <c r="K1517" s="82">
        <f>J1517/J1516</f>
        <v>0.1326530612244898</v>
      </c>
    </row>
    <row r="1518" spans="1:11" ht="25.5" hidden="1" x14ac:dyDescent="0.2">
      <c r="A1518" s="8" t="s">
        <v>9</v>
      </c>
      <c r="B1518" s="29" t="s">
        <v>10</v>
      </c>
      <c r="C1518" s="9">
        <f t="shared" ref="C1518:H1518" si="333">SUM(C1519,C1523,C1527)</f>
        <v>0</v>
      </c>
      <c r="D1518" s="9">
        <f t="shared" si="333"/>
        <v>0</v>
      </c>
      <c r="E1518" s="9">
        <f t="shared" si="333"/>
        <v>0</v>
      </c>
      <c r="F1518" s="9">
        <f t="shared" si="333"/>
        <v>0</v>
      </c>
      <c r="G1518" s="9">
        <f t="shared" si="333"/>
        <v>0</v>
      </c>
      <c r="H1518" s="10">
        <f t="shared" si="333"/>
        <v>0</v>
      </c>
      <c r="I1518" s="84">
        <f t="shared" si="332"/>
        <v>0</v>
      </c>
    </row>
    <row r="1519" spans="1:11" s="1" customFormat="1" hidden="1" x14ac:dyDescent="0.2">
      <c r="A1519" s="11" t="s">
        <v>11</v>
      </c>
      <c r="B1519" s="30" t="s">
        <v>12</v>
      </c>
      <c r="C1519" s="9">
        <v>0</v>
      </c>
      <c r="D1519" s="9">
        <f>SUM(D1520:D1522)</f>
        <v>0</v>
      </c>
      <c r="E1519" s="9">
        <f>SUM(E1520:E1522)</f>
        <v>0</v>
      </c>
      <c r="F1519" s="9">
        <f>SUM(F1520:F1522)</f>
        <v>0</v>
      </c>
      <c r="G1519" s="9">
        <f>SUM(G1520:G1522)</f>
        <v>0</v>
      </c>
      <c r="H1519" s="10">
        <f>SUM(H1520:H1522)</f>
        <v>0</v>
      </c>
      <c r="I1519" s="2">
        <f t="shared" si="332"/>
        <v>0</v>
      </c>
    </row>
    <row r="1520" spans="1:11" s="1" customFormat="1" hidden="1" x14ac:dyDescent="0.2">
      <c r="A1520" s="12" t="s">
        <v>13</v>
      </c>
      <c r="B1520" s="31" t="s">
        <v>14</v>
      </c>
      <c r="C1520" s="6">
        <v>0</v>
      </c>
      <c r="D1520" s="6"/>
      <c r="E1520" s="6">
        <f>C1520+D1520</f>
        <v>0</v>
      </c>
      <c r="F1520" s="6"/>
      <c r="G1520" s="6"/>
      <c r="H1520" s="7"/>
      <c r="I1520" s="2">
        <f t="shared" si="332"/>
        <v>0</v>
      </c>
    </row>
    <row r="1521" spans="1:11" s="1" customFormat="1" hidden="1" x14ac:dyDescent="0.2">
      <c r="A1521" s="12" t="s">
        <v>15</v>
      </c>
      <c r="B1521" s="32" t="s">
        <v>16</v>
      </c>
      <c r="C1521" s="6">
        <v>0</v>
      </c>
      <c r="D1521" s="6"/>
      <c r="E1521" s="6">
        <f>C1521+D1521</f>
        <v>0</v>
      </c>
      <c r="F1521" s="6"/>
      <c r="G1521" s="6"/>
      <c r="H1521" s="7"/>
      <c r="I1521" s="2">
        <f t="shared" si="332"/>
        <v>0</v>
      </c>
    </row>
    <row r="1522" spans="1:11" s="1" customFormat="1" hidden="1" x14ac:dyDescent="0.2">
      <c r="A1522" s="12" t="s">
        <v>17</v>
      </c>
      <c r="B1522" s="32" t="s">
        <v>18</v>
      </c>
      <c r="C1522" s="6">
        <v>0</v>
      </c>
      <c r="D1522" s="6"/>
      <c r="E1522" s="6">
        <f>C1522+D1522</f>
        <v>0</v>
      </c>
      <c r="F1522" s="6"/>
      <c r="G1522" s="6"/>
      <c r="H1522" s="7"/>
      <c r="I1522" s="2">
        <f t="shared" si="332"/>
        <v>0</v>
      </c>
    </row>
    <row r="1523" spans="1:11" hidden="1" x14ac:dyDescent="0.2">
      <c r="A1523" s="11" t="s">
        <v>19</v>
      </c>
      <c r="B1523" s="33" t="s">
        <v>20</v>
      </c>
      <c r="C1523" s="9">
        <f t="shared" ref="C1523:H1523" si="334">SUM(C1524:C1526)</f>
        <v>0</v>
      </c>
      <c r="D1523" s="9">
        <f t="shared" si="334"/>
        <v>0</v>
      </c>
      <c r="E1523" s="9">
        <f t="shared" si="334"/>
        <v>0</v>
      </c>
      <c r="F1523" s="9">
        <f t="shared" si="334"/>
        <v>0</v>
      </c>
      <c r="G1523" s="9">
        <f t="shared" si="334"/>
        <v>0</v>
      </c>
      <c r="H1523" s="10">
        <f t="shared" si="334"/>
        <v>0</v>
      </c>
      <c r="I1523" s="84">
        <f t="shared" si="332"/>
        <v>0</v>
      </c>
    </row>
    <row r="1524" spans="1:11" hidden="1" x14ac:dyDescent="0.2">
      <c r="A1524" s="12" t="s">
        <v>13</v>
      </c>
      <c r="B1524" s="32" t="s">
        <v>21</v>
      </c>
      <c r="C1524" s="69"/>
      <c r="D1524" s="69"/>
      <c r="E1524" s="69">
        <f>C1524+D1524</f>
        <v>0</v>
      </c>
      <c r="F1524" s="69"/>
      <c r="G1524" s="69"/>
      <c r="H1524" s="108"/>
      <c r="I1524" s="84">
        <f t="shared" si="332"/>
        <v>0</v>
      </c>
      <c r="J1524" s="82">
        <v>0.85</v>
      </c>
      <c r="K1524" s="82">
        <f>J1524/J1516</f>
        <v>0.86734693877551017</v>
      </c>
    </row>
    <row r="1525" spans="1:11" hidden="1" x14ac:dyDescent="0.2">
      <c r="A1525" s="12" t="s">
        <v>15</v>
      </c>
      <c r="B1525" s="32" t="s">
        <v>22</v>
      </c>
      <c r="C1525" s="69"/>
      <c r="D1525" s="69"/>
      <c r="E1525" s="69">
        <f>C1525+D1525</f>
        <v>0</v>
      </c>
      <c r="F1525" s="69"/>
      <c r="G1525" s="69"/>
      <c r="H1525" s="108"/>
      <c r="I1525" s="84">
        <f t="shared" si="332"/>
        <v>0</v>
      </c>
    </row>
    <row r="1526" spans="1:11" s="1" customFormat="1" hidden="1" x14ac:dyDescent="0.2">
      <c r="A1526" s="12" t="s">
        <v>17</v>
      </c>
      <c r="B1526" s="32" t="s">
        <v>23</v>
      </c>
      <c r="C1526" s="6">
        <v>0</v>
      </c>
      <c r="D1526" s="6"/>
      <c r="E1526" s="6">
        <f>C1526+D1526</f>
        <v>0</v>
      </c>
      <c r="F1526" s="6"/>
      <c r="G1526" s="6"/>
      <c r="H1526" s="7"/>
      <c r="I1526" s="2">
        <f t="shared" si="332"/>
        <v>0</v>
      </c>
    </row>
    <row r="1527" spans="1:11" s="1" customFormat="1" hidden="1" x14ac:dyDescent="0.2">
      <c r="A1527" s="11" t="s">
        <v>24</v>
      </c>
      <c r="B1527" s="33" t="s">
        <v>25</v>
      </c>
      <c r="C1527" s="9">
        <v>0</v>
      </c>
      <c r="D1527" s="9">
        <v>0</v>
      </c>
      <c r="E1527" s="9">
        <v>0</v>
      </c>
      <c r="F1527" s="9">
        <v>0</v>
      </c>
      <c r="G1527" s="9">
        <v>0</v>
      </c>
      <c r="H1527" s="10">
        <v>0</v>
      </c>
      <c r="I1527" s="2">
        <f t="shared" si="332"/>
        <v>0</v>
      </c>
    </row>
    <row r="1528" spans="1:11" s="1" customFormat="1" hidden="1" x14ac:dyDescent="0.2">
      <c r="A1528" s="12" t="s">
        <v>13</v>
      </c>
      <c r="B1528" s="32" t="s">
        <v>26</v>
      </c>
      <c r="C1528" s="6">
        <v>0</v>
      </c>
      <c r="D1528" s="6"/>
      <c r="E1528" s="6">
        <f>C1528+D1528</f>
        <v>0</v>
      </c>
      <c r="F1528" s="6"/>
      <c r="G1528" s="6"/>
      <c r="H1528" s="7"/>
      <c r="I1528" s="2">
        <f t="shared" si="332"/>
        <v>0</v>
      </c>
    </row>
    <row r="1529" spans="1:11" s="1" customFormat="1" hidden="1" x14ac:dyDescent="0.2">
      <c r="A1529" s="12" t="s">
        <v>15</v>
      </c>
      <c r="B1529" s="32" t="s">
        <v>27</v>
      </c>
      <c r="C1529" s="6">
        <v>0</v>
      </c>
      <c r="D1529" s="6"/>
      <c r="E1529" s="6">
        <f>C1529+D1529</f>
        <v>0</v>
      </c>
      <c r="F1529" s="6"/>
      <c r="G1529" s="6"/>
      <c r="H1529" s="7"/>
      <c r="I1529" s="2">
        <f t="shared" si="332"/>
        <v>0</v>
      </c>
    </row>
    <row r="1530" spans="1:11" s="1" customFormat="1" hidden="1" x14ac:dyDescent="0.2">
      <c r="A1530" s="12" t="s">
        <v>17</v>
      </c>
      <c r="B1530" s="32" t="s">
        <v>28</v>
      </c>
      <c r="C1530" s="6">
        <v>0</v>
      </c>
      <c r="D1530" s="6"/>
      <c r="E1530" s="6">
        <f>C1530+D1530</f>
        <v>0</v>
      </c>
      <c r="F1530" s="6"/>
      <c r="G1530" s="6"/>
      <c r="H1530" s="7"/>
      <c r="I1530" s="2">
        <f t="shared" si="332"/>
        <v>0</v>
      </c>
    </row>
    <row r="1531" spans="1:11" hidden="1" x14ac:dyDescent="0.2">
      <c r="A1531" s="113" t="s">
        <v>76</v>
      </c>
      <c r="B1531" s="114"/>
      <c r="C1531" s="115">
        <f t="shared" ref="C1531:H1531" si="335">SUM(C1532,C1535,C1558)</f>
        <v>0</v>
      </c>
      <c r="D1531" s="115">
        <f t="shared" si="335"/>
        <v>0</v>
      </c>
      <c r="E1531" s="115">
        <f t="shared" si="335"/>
        <v>0</v>
      </c>
      <c r="F1531" s="115">
        <f t="shared" si="335"/>
        <v>0</v>
      </c>
      <c r="G1531" s="115">
        <f t="shared" si="335"/>
        <v>0</v>
      </c>
      <c r="H1531" s="116">
        <f t="shared" si="335"/>
        <v>0</v>
      </c>
      <c r="I1531" s="84">
        <f t="shared" si="332"/>
        <v>0</v>
      </c>
    </row>
    <row r="1532" spans="1:11" s="1" customFormat="1" hidden="1" x14ac:dyDescent="0.2">
      <c r="A1532" s="16" t="s">
        <v>30</v>
      </c>
      <c r="B1532" s="35">
        <v>20</v>
      </c>
      <c r="C1532" s="9">
        <v>0</v>
      </c>
      <c r="D1532" s="9">
        <f>SUM(D1533)</f>
        <v>0</v>
      </c>
      <c r="E1532" s="9">
        <f>SUM(E1533)</f>
        <v>0</v>
      </c>
      <c r="F1532" s="9">
        <f>SUM(F1533)</f>
        <v>0</v>
      </c>
      <c r="G1532" s="9">
        <f>SUM(G1533)</f>
        <v>0</v>
      </c>
      <c r="H1532" s="10">
        <f>SUM(H1533)</f>
        <v>0</v>
      </c>
      <c r="I1532" s="2">
        <f t="shared" si="332"/>
        <v>0</v>
      </c>
    </row>
    <row r="1533" spans="1:11" s="1" customFormat="1" hidden="1" x14ac:dyDescent="0.2">
      <c r="A1533" s="12" t="s">
        <v>31</v>
      </c>
      <c r="B1533" s="36" t="s">
        <v>32</v>
      </c>
      <c r="C1533" s="6">
        <v>0</v>
      </c>
      <c r="D1533" s="6"/>
      <c r="E1533" s="6">
        <f>C1533+D1533</f>
        <v>0</v>
      </c>
      <c r="F1533" s="6"/>
      <c r="G1533" s="6"/>
      <c r="H1533" s="7"/>
      <c r="I1533" s="2">
        <f t="shared" si="332"/>
        <v>0</v>
      </c>
    </row>
    <row r="1534" spans="1:11" s="1" customFormat="1" hidden="1" x14ac:dyDescent="0.2">
      <c r="A1534" s="12"/>
      <c r="B1534" s="31"/>
      <c r="C1534" s="6"/>
      <c r="D1534" s="6"/>
      <c r="E1534" s="6"/>
      <c r="F1534" s="6"/>
      <c r="G1534" s="6"/>
      <c r="H1534" s="7"/>
      <c r="I1534" s="2">
        <f t="shared" si="332"/>
        <v>0</v>
      </c>
    </row>
    <row r="1535" spans="1:11" ht="25.5" hidden="1" x14ac:dyDescent="0.2">
      <c r="A1535" s="16" t="s">
        <v>33</v>
      </c>
      <c r="B1535" s="37">
        <v>58</v>
      </c>
      <c r="C1535" s="9">
        <f t="shared" ref="C1535:H1535" si="336">SUM(C1536,C1543,C1550)</f>
        <v>0</v>
      </c>
      <c r="D1535" s="9">
        <f t="shared" si="336"/>
        <v>0</v>
      </c>
      <c r="E1535" s="9">
        <f t="shared" si="336"/>
        <v>0</v>
      </c>
      <c r="F1535" s="9">
        <f t="shared" si="336"/>
        <v>0</v>
      </c>
      <c r="G1535" s="9">
        <f t="shared" si="336"/>
        <v>0</v>
      </c>
      <c r="H1535" s="10">
        <f t="shared" si="336"/>
        <v>0</v>
      </c>
      <c r="I1535" s="84">
        <f t="shared" si="332"/>
        <v>0</v>
      </c>
    </row>
    <row r="1536" spans="1:11" s="1" customFormat="1" hidden="1" x14ac:dyDescent="0.2">
      <c r="A1536" s="16" t="s">
        <v>34</v>
      </c>
      <c r="B1536" s="38" t="s">
        <v>35</v>
      </c>
      <c r="C1536" s="9">
        <v>0</v>
      </c>
      <c r="D1536" s="9">
        <f>SUM(D1540,D1541,D1542)</f>
        <v>0</v>
      </c>
      <c r="E1536" s="9">
        <f>SUM(E1540,E1541,E1542)</f>
        <v>0</v>
      </c>
      <c r="F1536" s="9">
        <f>SUM(F1540,F1541,F1542)</f>
        <v>0</v>
      </c>
      <c r="G1536" s="9">
        <f>SUM(G1540,G1541,G1542)</f>
        <v>0</v>
      </c>
      <c r="H1536" s="10">
        <f>SUM(H1540,H1541,H1542)</f>
        <v>0</v>
      </c>
      <c r="I1536" s="2">
        <f t="shared" si="332"/>
        <v>0</v>
      </c>
    </row>
    <row r="1537" spans="1:11" s="1" customFormat="1" hidden="1" x14ac:dyDescent="0.2">
      <c r="A1537" s="17" t="s">
        <v>1</v>
      </c>
      <c r="B1537" s="39"/>
      <c r="C1537" s="9"/>
      <c r="D1537" s="9"/>
      <c r="E1537" s="9"/>
      <c r="F1537" s="9"/>
      <c r="G1537" s="9"/>
      <c r="H1537" s="10"/>
      <c r="I1537" s="2">
        <f t="shared" si="332"/>
        <v>0</v>
      </c>
    </row>
    <row r="1538" spans="1:11" s="1" customFormat="1" hidden="1" x14ac:dyDescent="0.2">
      <c r="A1538" s="17" t="s">
        <v>36</v>
      </c>
      <c r="B1538" s="39"/>
      <c r="C1538" s="9">
        <v>0</v>
      </c>
      <c r="D1538" s="9">
        <f>D1540+D1541+D1542-D1539</f>
        <v>0</v>
      </c>
      <c r="E1538" s="9">
        <f>E1540+E1541+E1542-E1539</f>
        <v>0</v>
      </c>
      <c r="F1538" s="9">
        <f>F1540+F1541+F1542-F1539</f>
        <v>0</v>
      </c>
      <c r="G1538" s="9">
        <f>G1540+G1541+G1542-G1539</f>
        <v>0</v>
      </c>
      <c r="H1538" s="10">
        <f>H1540+H1541+H1542-H1539</f>
        <v>0</v>
      </c>
      <c r="I1538" s="2">
        <f t="shared" si="332"/>
        <v>0</v>
      </c>
    </row>
    <row r="1539" spans="1:11" s="1" customFormat="1" hidden="1" x14ac:dyDescent="0.2">
      <c r="A1539" s="17" t="s">
        <v>37</v>
      </c>
      <c r="B1539" s="39"/>
      <c r="C1539" s="9">
        <v>0</v>
      </c>
      <c r="D1539" s="9"/>
      <c r="E1539" s="9">
        <f>C1539+D1539</f>
        <v>0</v>
      </c>
      <c r="F1539" s="9"/>
      <c r="G1539" s="9"/>
      <c r="H1539" s="10"/>
      <c r="I1539" s="2">
        <f t="shared" si="332"/>
        <v>0</v>
      </c>
    </row>
    <row r="1540" spans="1:11" s="1" customFormat="1" hidden="1" x14ac:dyDescent="0.2">
      <c r="A1540" s="5" t="s">
        <v>38</v>
      </c>
      <c r="B1540" s="40" t="s">
        <v>39</v>
      </c>
      <c r="C1540" s="6">
        <v>0</v>
      </c>
      <c r="D1540" s="6"/>
      <c r="E1540" s="6">
        <f>C1540+D1540</f>
        <v>0</v>
      </c>
      <c r="F1540" s="6"/>
      <c r="G1540" s="6"/>
      <c r="H1540" s="7"/>
      <c r="I1540" s="2">
        <f t="shared" si="332"/>
        <v>0</v>
      </c>
      <c r="K1540" s="1">
        <v>0.15</v>
      </c>
    </row>
    <row r="1541" spans="1:11" s="1" customFormat="1" hidden="1" x14ac:dyDescent="0.2">
      <c r="A1541" s="5" t="s">
        <v>40</v>
      </c>
      <c r="B1541" s="40" t="s">
        <v>41</v>
      </c>
      <c r="C1541" s="6">
        <v>0</v>
      </c>
      <c r="D1541" s="6"/>
      <c r="E1541" s="6">
        <f>C1541+D1541</f>
        <v>0</v>
      </c>
      <c r="F1541" s="6"/>
      <c r="G1541" s="6"/>
      <c r="H1541" s="7"/>
      <c r="I1541" s="2">
        <f t="shared" si="332"/>
        <v>0</v>
      </c>
      <c r="K1541" s="1">
        <v>0.85</v>
      </c>
    </row>
    <row r="1542" spans="1:11" s="1" customFormat="1" hidden="1" x14ac:dyDescent="0.2">
      <c r="A1542" s="5" t="s">
        <v>42</v>
      </c>
      <c r="B1542" s="41" t="s">
        <v>43</v>
      </c>
      <c r="C1542" s="6">
        <v>0</v>
      </c>
      <c r="D1542" s="6"/>
      <c r="E1542" s="6">
        <f>C1542+D1542</f>
        <v>0</v>
      </c>
      <c r="F1542" s="6"/>
      <c r="G1542" s="6"/>
      <c r="H1542" s="7"/>
      <c r="I1542" s="2">
        <f t="shared" si="332"/>
        <v>0</v>
      </c>
    </row>
    <row r="1543" spans="1:11" hidden="1" x14ac:dyDescent="0.2">
      <c r="A1543" s="16" t="s">
        <v>44</v>
      </c>
      <c r="B1543" s="42" t="s">
        <v>45</v>
      </c>
      <c r="C1543" s="9">
        <f t="shared" ref="C1543:H1543" si="337">SUM(C1547,C1548,C1549)</f>
        <v>0</v>
      </c>
      <c r="D1543" s="9">
        <f t="shared" si="337"/>
        <v>0</v>
      </c>
      <c r="E1543" s="9">
        <f t="shared" si="337"/>
        <v>0</v>
      </c>
      <c r="F1543" s="9">
        <f t="shared" si="337"/>
        <v>0</v>
      </c>
      <c r="G1543" s="9">
        <f t="shared" si="337"/>
        <v>0</v>
      </c>
      <c r="H1543" s="10">
        <f t="shared" si="337"/>
        <v>0</v>
      </c>
      <c r="I1543" s="84">
        <f t="shared" si="332"/>
        <v>0</v>
      </c>
    </row>
    <row r="1544" spans="1:11" s="1" customFormat="1" hidden="1" x14ac:dyDescent="0.2">
      <c r="A1544" s="56" t="s">
        <v>1</v>
      </c>
      <c r="B1544" s="42"/>
      <c r="C1544" s="9"/>
      <c r="D1544" s="9"/>
      <c r="E1544" s="9"/>
      <c r="F1544" s="9"/>
      <c r="G1544" s="9"/>
      <c r="H1544" s="10"/>
      <c r="I1544" s="2">
        <f t="shared" si="332"/>
        <v>0</v>
      </c>
    </row>
    <row r="1545" spans="1:11" hidden="1" x14ac:dyDescent="0.2">
      <c r="A1545" s="17" t="s">
        <v>36</v>
      </c>
      <c r="B1545" s="39"/>
      <c r="C1545" s="9">
        <f t="shared" ref="C1545:H1545" si="338">C1547+C1548+C1549-C1546</f>
        <v>0</v>
      </c>
      <c r="D1545" s="9">
        <f t="shared" si="338"/>
        <v>0</v>
      </c>
      <c r="E1545" s="9">
        <f t="shared" si="338"/>
        <v>0</v>
      </c>
      <c r="F1545" s="9">
        <f t="shared" si="338"/>
        <v>0</v>
      </c>
      <c r="G1545" s="9">
        <f t="shared" si="338"/>
        <v>0</v>
      </c>
      <c r="H1545" s="10">
        <f t="shared" si="338"/>
        <v>0</v>
      </c>
      <c r="I1545" s="84">
        <f t="shared" si="332"/>
        <v>0</v>
      </c>
    </row>
    <row r="1546" spans="1:11" s="1" customFormat="1" hidden="1" x14ac:dyDescent="0.2">
      <c r="A1546" s="17" t="s">
        <v>37</v>
      </c>
      <c r="B1546" s="39"/>
      <c r="C1546" s="9">
        <v>0</v>
      </c>
      <c r="D1546" s="9"/>
      <c r="E1546" s="9">
        <f>C1546+D1546</f>
        <v>0</v>
      </c>
      <c r="F1546" s="9"/>
      <c r="G1546" s="9"/>
      <c r="H1546" s="10"/>
      <c r="I1546" s="2">
        <f t="shared" si="332"/>
        <v>0</v>
      </c>
    </row>
    <row r="1547" spans="1:11" hidden="1" x14ac:dyDescent="0.2">
      <c r="A1547" s="5" t="s">
        <v>38</v>
      </c>
      <c r="B1547" s="41" t="s">
        <v>46</v>
      </c>
      <c r="C1547" s="69"/>
      <c r="D1547" s="69"/>
      <c r="E1547" s="69">
        <f>C1547+D1547</f>
        <v>0</v>
      </c>
      <c r="F1547" s="69"/>
      <c r="G1547" s="69"/>
      <c r="H1547" s="108"/>
      <c r="I1547" s="84">
        <f t="shared" si="332"/>
        <v>0</v>
      </c>
      <c r="K1547" s="82">
        <v>0.15</v>
      </c>
    </row>
    <row r="1548" spans="1:11" hidden="1" x14ac:dyDescent="0.2">
      <c r="A1548" s="5" t="s">
        <v>40</v>
      </c>
      <c r="B1548" s="41" t="s">
        <v>47</v>
      </c>
      <c r="C1548" s="69"/>
      <c r="D1548" s="69"/>
      <c r="E1548" s="69">
        <f>C1548+D1548</f>
        <v>0</v>
      </c>
      <c r="F1548" s="69"/>
      <c r="G1548" s="69"/>
      <c r="H1548" s="108"/>
      <c r="I1548" s="84">
        <f t="shared" si="332"/>
        <v>0</v>
      </c>
      <c r="K1548" s="82">
        <v>0.85</v>
      </c>
    </row>
    <row r="1549" spans="1:11" s="1" customFormat="1" hidden="1" x14ac:dyDescent="0.2">
      <c r="A1549" s="5" t="s">
        <v>42</v>
      </c>
      <c r="B1549" s="41" t="s">
        <v>48</v>
      </c>
      <c r="C1549" s="6">
        <v>0</v>
      </c>
      <c r="D1549" s="6"/>
      <c r="E1549" s="6">
        <f>C1549+D1549</f>
        <v>0</v>
      </c>
      <c r="F1549" s="6"/>
      <c r="G1549" s="6"/>
      <c r="H1549" s="7"/>
      <c r="I1549" s="2">
        <f t="shared" si="332"/>
        <v>0</v>
      </c>
    </row>
    <row r="1550" spans="1:11" s="1" customFormat="1" hidden="1" x14ac:dyDescent="0.2">
      <c r="A1550" s="16" t="s">
        <v>49</v>
      </c>
      <c r="B1550" s="43" t="s">
        <v>50</v>
      </c>
      <c r="C1550" s="9">
        <v>0</v>
      </c>
      <c r="D1550" s="9">
        <f>SUM(D1554,D1555,D1556)</f>
        <v>0</v>
      </c>
      <c r="E1550" s="9">
        <f>SUM(E1554,E1555,E1556)</f>
        <v>0</v>
      </c>
      <c r="F1550" s="9">
        <f>SUM(F1554,F1555,F1556)</f>
        <v>0</v>
      </c>
      <c r="G1550" s="9">
        <f>SUM(G1554,G1555,G1556)</f>
        <v>0</v>
      </c>
      <c r="H1550" s="10">
        <f>SUM(H1554,H1555,H1556)</f>
        <v>0</v>
      </c>
      <c r="I1550" s="2">
        <f t="shared" si="332"/>
        <v>0</v>
      </c>
    </row>
    <row r="1551" spans="1:11" s="1" customFormat="1" hidden="1" x14ac:dyDescent="0.2">
      <c r="A1551" s="56" t="s">
        <v>1</v>
      </c>
      <c r="B1551" s="43"/>
      <c r="C1551" s="9"/>
      <c r="D1551" s="9"/>
      <c r="E1551" s="9"/>
      <c r="F1551" s="9"/>
      <c r="G1551" s="9"/>
      <c r="H1551" s="10"/>
      <c r="I1551" s="2">
        <f t="shared" si="332"/>
        <v>0</v>
      </c>
    </row>
    <row r="1552" spans="1:11" s="1" customFormat="1" hidden="1" x14ac:dyDescent="0.2">
      <c r="A1552" s="17" t="s">
        <v>36</v>
      </c>
      <c r="B1552" s="39"/>
      <c r="C1552" s="9">
        <v>0</v>
      </c>
      <c r="D1552" s="9">
        <f>D1554+D1555+D1556-D1553</f>
        <v>0</v>
      </c>
      <c r="E1552" s="9">
        <f>E1554+E1555+E1556-E1553</f>
        <v>0</v>
      </c>
      <c r="F1552" s="9">
        <f>F1554+F1555+F1556-F1553</f>
        <v>0</v>
      </c>
      <c r="G1552" s="9">
        <f>G1554+G1555+G1556-G1553</f>
        <v>0</v>
      </c>
      <c r="H1552" s="10">
        <f>H1554+H1555+H1556-H1553</f>
        <v>0</v>
      </c>
      <c r="I1552" s="2">
        <f t="shared" si="332"/>
        <v>0</v>
      </c>
    </row>
    <row r="1553" spans="1:11" s="1" customFormat="1" hidden="1" x14ac:dyDescent="0.2">
      <c r="A1553" s="17" t="s">
        <v>37</v>
      </c>
      <c r="B1553" s="39"/>
      <c r="C1553" s="9">
        <v>0</v>
      </c>
      <c r="D1553" s="9"/>
      <c r="E1553" s="9">
        <f>C1553+D1553</f>
        <v>0</v>
      </c>
      <c r="F1553" s="9"/>
      <c r="G1553" s="9"/>
      <c r="H1553" s="10"/>
      <c r="I1553" s="2">
        <f t="shared" si="332"/>
        <v>0</v>
      </c>
    </row>
    <row r="1554" spans="1:11" s="1" customFormat="1" hidden="1" x14ac:dyDescent="0.2">
      <c r="A1554" s="5" t="s">
        <v>38</v>
      </c>
      <c r="B1554" s="41" t="s">
        <v>51</v>
      </c>
      <c r="C1554" s="6">
        <v>0</v>
      </c>
      <c r="D1554" s="6"/>
      <c r="E1554" s="6">
        <f>C1554+D1554</f>
        <v>0</v>
      </c>
      <c r="F1554" s="6"/>
      <c r="G1554" s="6"/>
      <c r="H1554" s="7"/>
      <c r="I1554" s="2">
        <f t="shared" si="332"/>
        <v>0</v>
      </c>
      <c r="K1554" s="1">
        <v>0.15</v>
      </c>
    </row>
    <row r="1555" spans="1:11" s="1" customFormat="1" hidden="1" x14ac:dyDescent="0.2">
      <c r="A1555" s="5" t="s">
        <v>40</v>
      </c>
      <c r="B1555" s="41" t="s">
        <v>52</v>
      </c>
      <c r="C1555" s="6">
        <v>0</v>
      </c>
      <c r="D1555" s="6"/>
      <c r="E1555" s="6">
        <f>C1555+D1555</f>
        <v>0</v>
      </c>
      <c r="F1555" s="6"/>
      <c r="G1555" s="6"/>
      <c r="H1555" s="7"/>
      <c r="I1555" s="2">
        <f t="shared" si="332"/>
        <v>0</v>
      </c>
      <c r="K1555" s="1">
        <v>0.85</v>
      </c>
    </row>
    <row r="1556" spans="1:11" s="1" customFormat="1" hidden="1" x14ac:dyDescent="0.2">
      <c r="A1556" s="5" t="s">
        <v>42</v>
      </c>
      <c r="B1556" s="41" t="s">
        <v>53</v>
      </c>
      <c r="C1556" s="6">
        <v>0</v>
      </c>
      <c r="D1556" s="6"/>
      <c r="E1556" s="6">
        <f>C1556+D1556</f>
        <v>0</v>
      </c>
      <c r="F1556" s="6"/>
      <c r="G1556" s="6"/>
      <c r="H1556" s="7"/>
      <c r="I1556" s="2">
        <f t="shared" si="332"/>
        <v>0</v>
      </c>
    </row>
    <row r="1557" spans="1:11" s="1" customFormat="1" hidden="1" x14ac:dyDescent="0.2">
      <c r="A1557" s="57"/>
      <c r="B1557" s="66"/>
      <c r="C1557" s="6"/>
      <c r="D1557" s="6"/>
      <c r="E1557" s="6"/>
      <c r="F1557" s="6"/>
      <c r="G1557" s="6"/>
      <c r="H1557" s="7"/>
      <c r="I1557" s="2">
        <f t="shared" si="332"/>
        <v>0</v>
      </c>
    </row>
    <row r="1558" spans="1:11" s="1" customFormat="1" hidden="1" x14ac:dyDescent="0.2">
      <c r="A1558" s="11" t="s">
        <v>134</v>
      </c>
      <c r="B1558" s="43" t="s">
        <v>133</v>
      </c>
      <c r="C1558" s="9">
        <v>0</v>
      </c>
      <c r="D1558" s="9"/>
      <c r="E1558" s="9">
        <f>C1558+D1558</f>
        <v>0</v>
      </c>
      <c r="F1558" s="9"/>
      <c r="G1558" s="9"/>
      <c r="H1558" s="10"/>
      <c r="I1558" s="2">
        <f t="shared" si="332"/>
        <v>0</v>
      </c>
    </row>
    <row r="1559" spans="1:11" s="1" customFormat="1" hidden="1" x14ac:dyDescent="0.2">
      <c r="A1559" s="57"/>
      <c r="B1559" s="66"/>
      <c r="C1559" s="6"/>
      <c r="D1559" s="6"/>
      <c r="E1559" s="6"/>
      <c r="F1559" s="6"/>
      <c r="G1559" s="6"/>
      <c r="H1559" s="7"/>
      <c r="I1559" s="2">
        <f t="shared" si="332"/>
        <v>0</v>
      </c>
    </row>
    <row r="1560" spans="1:11" s="1" customFormat="1" hidden="1" x14ac:dyDescent="0.2">
      <c r="A1560" s="11" t="s">
        <v>54</v>
      </c>
      <c r="B1560" s="43"/>
      <c r="C1560" s="9">
        <v>0</v>
      </c>
      <c r="D1560" s="9">
        <f>D1513-D1531</f>
        <v>0</v>
      </c>
      <c r="E1560" s="9">
        <f>E1513-E1531</f>
        <v>0</v>
      </c>
      <c r="F1560" s="9">
        <f>F1513-F1531</f>
        <v>0</v>
      </c>
      <c r="G1560" s="9">
        <f>G1513-G1531</f>
        <v>0</v>
      </c>
      <c r="H1560" s="10">
        <f>H1513-H1531</f>
        <v>0</v>
      </c>
      <c r="I1560" s="2">
        <f t="shared" si="332"/>
        <v>0</v>
      </c>
    </row>
    <row r="1561" spans="1:11" s="1" customFormat="1" hidden="1" x14ac:dyDescent="0.2">
      <c r="A1561" s="55"/>
      <c r="B1561" s="66"/>
      <c r="C1561" s="6"/>
      <c r="D1561" s="6"/>
      <c r="E1561" s="6"/>
      <c r="F1561" s="6"/>
      <c r="G1561" s="6"/>
      <c r="H1561" s="7"/>
      <c r="I1561" s="2">
        <f t="shared" si="332"/>
        <v>0</v>
      </c>
    </row>
    <row r="1562" spans="1:11" s="107" customFormat="1" hidden="1" x14ac:dyDescent="0.2">
      <c r="A1562" s="109" t="s">
        <v>91</v>
      </c>
      <c r="B1562" s="110" t="s">
        <v>29</v>
      </c>
      <c r="C1562" s="111">
        <f t="shared" ref="C1562:H1562" si="339">C1592</f>
        <v>0</v>
      </c>
      <c r="D1562" s="111">
        <f t="shared" si="339"/>
        <v>0</v>
      </c>
      <c r="E1562" s="111">
        <f t="shared" si="339"/>
        <v>0</v>
      </c>
      <c r="F1562" s="111">
        <f t="shared" si="339"/>
        <v>0</v>
      </c>
      <c r="G1562" s="111">
        <f t="shared" si="339"/>
        <v>0</v>
      </c>
      <c r="H1562" s="112">
        <f t="shared" si="339"/>
        <v>0</v>
      </c>
      <c r="I1562" s="102">
        <f t="shared" si="332"/>
        <v>0</v>
      </c>
    </row>
    <row r="1563" spans="1:11" hidden="1" x14ac:dyDescent="0.2">
      <c r="A1563" s="113" t="s">
        <v>76</v>
      </c>
      <c r="B1563" s="114"/>
      <c r="C1563" s="115">
        <f t="shared" ref="C1563:H1563" si="340">SUM(C1564,C1567,C1590)</f>
        <v>0</v>
      </c>
      <c r="D1563" s="115">
        <f t="shared" si="340"/>
        <v>0</v>
      </c>
      <c r="E1563" s="115">
        <f t="shared" si="340"/>
        <v>0</v>
      </c>
      <c r="F1563" s="115">
        <f t="shared" si="340"/>
        <v>0</v>
      </c>
      <c r="G1563" s="115">
        <f t="shared" si="340"/>
        <v>0</v>
      </c>
      <c r="H1563" s="116">
        <f t="shared" si="340"/>
        <v>0</v>
      </c>
      <c r="I1563" s="84">
        <f t="shared" si="332"/>
        <v>0</v>
      </c>
    </row>
    <row r="1564" spans="1:11" hidden="1" x14ac:dyDescent="0.2">
      <c r="A1564" s="16" t="s">
        <v>30</v>
      </c>
      <c r="B1564" s="35">
        <v>20</v>
      </c>
      <c r="C1564" s="9">
        <f t="shared" ref="C1564:H1564" si="341">SUM(C1565)</f>
        <v>0</v>
      </c>
      <c r="D1564" s="9">
        <f t="shared" si="341"/>
        <v>0</v>
      </c>
      <c r="E1564" s="9">
        <f t="shared" si="341"/>
        <v>0</v>
      </c>
      <c r="F1564" s="9">
        <f t="shared" si="341"/>
        <v>0</v>
      </c>
      <c r="G1564" s="9">
        <f t="shared" si="341"/>
        <v>0</v>
      </c>
      <c r="H1564" s="10">
        <f t="shared" si="341"/>
        <v>0</v>
      </c>
      <c r="I1564" s="84">
        <f t="shared" si="332"/>
        <v>0</v>
      </c>
    </row>
    <row r="1565" spans="1:11" hidden="1" x14ac:dyDescent="0.2">
      <c r="A1565" s="12" t="s">
        <v>138</v>
      </c>
      <c r="B1565" s="36" t="s">
        <v>32</v>
      </c>
      <c r="C1565" s="69">
        <f>C1612</f>
        <v>0</v>
      </c>
      <c r="D1565" s="69">
        <f>D1612</f>
        <v>0</v>
      </c>
      <c r="E1565" s="69">
        <f>C1565+D1565</f>
        <v>0</v>
      </c>
      <c r="F1565" s="69">
        <f>F1612</f>
        <v>0</v>
      </c>
      <c r="G1565" s="69">
        <f>G1612</f>
        <v>0</v>
      </c>
      <c r="H1565" s="108">
        <f>H1612</f>
        <v>0</v>
      </c>
      <c r="I1565" s="84">
        <f t="shared" si="332"/>
        <v>0</v>
      </c>
    </row>
    <row r="1566" spans="1:11" s="1" customFormat="1" hidden="1" x14ac:dyDescent="0.2">
      <c r="A1566" s="12"/>
      <c r="B1566" s="31"/>
      <c r="C1566" s="6"/>
      <c r="D1566" s="6"/>
      <c r="E1566" s="6"/>
      <c r="F1566" s="6"/>
      <c r="G1566" s="6"/>
      <c r="H1566" s="7"/>
      <c r="I1566" s="2">
        <f t="shared" si="332"/>
        <v>0</v>
      </c>
    </row>
    <row r="1567" spans="1:11" ht="25.5" hidden="1" x14ac:dyDescent="0.2">
      <c r="A1567" s="16" t="s">
        <v>33</v>
      </c>
      <c r="B1567" s="37">
        <v>58</v>
      </c>
      <c r="C1567" s="9">
        <f t="shared" ref="C1567:H1567" si="342">SUM(C1568,C1575,C1582)</f>
        <v>0</v>
      </c>
      <c r="D1567" s="9">
        <f t="shared" si="342"/>
        <v>0</v>
      </c>
      <c r="E1567" s="9">
        <f t="shared" si="342"/>
        <v>0</v>
      </c>
      <c r="F1567" s="9">
        <f t="shared" si="342"/>
        <v>0</v>
      </c>
      <c r="G1567" s="9">
        <f t="shared" si="342"/>
        <v>0</v>
      </c>
      <c r="H1567" s="10">
        <f t="shared" si="342"/>
        <v>0</v>
      </c>
      <c r="I1567" s="84">
        <f t="shared" si="332"/>
        <v>0</v>
      </c>
    </row>
    <row r="1568" spans="1:11" hidden="1" x14ac:dyDescent="0.2">
      <c r="A1568" s="16" t="s">
        <v>34</v>
      </c>
      <c r="B1568" s="38" t="s">
        <v>35</v>
      </c>
      <c r="C1568" s="9">
        <f t="shared" ref="C1568:H1568" si="343">SUM(C1572,C1573,C1574)</f>
        <v>0</v>
      </c>
      <c r="D1568" s="9">
        <f t="shared" si="343"/>
        <v>0</v>
      </c>
      <c r="E1568" s="9">
        <f t="shared" si="343"/>
        <v>0</v>
      </c>
      <c r="F1568" s="9">
        <f t="shared" si="343"/>
        <v>0</v>
      </c>
      <c r="G1568" s="9">
        <f t="shared" si="343"/>
        <v>0</v>
      </c>
      <c r="H1568" s="10">
        <f t="shared" si="343"/>
        <v>0</v>
      </c>
      <c r="I1568" s="84">
        <f t="shared" si="332"/>
        <v>0</v>
      </c>
    </row>
    <row r="1569" spans="1:9" s="1" customFormat="1" hidden="1" x14ac:dyDescent="0.2">
      <c r="A1569" s="17" t="s">
        <v>1</v>
      </c>
      <c r="B1569" s="39"/>
      <c r="C1569" s="9"/>
      <c r="D1569" s="9"/>
      <c r="E1569" s="9"/>
      <c r="F1569" s="9"/>
      <c r="G1569" s="9"/>
      <c r="H1569" s="10"/>
      <c r="I1569" s="2">
        <f t="shared" si="332"/>
        <v>0</v>
      </c>
    </row>
    <row r="1570" spans="1:9" hidden="1" x14ac:dyDescent="0.2">
      <c r="A1570" s="17" t="s">
        <v>36</v>
      </c>
      <c r="B1570" s="39"/>
      <c r="C1570" s="9">
        <f t="shared" ref="C1570:H1570" si="344">C1572+C1573+C1574-C1571</f>
        <v>0</v>
      </c>
      <c r="D1570" s="9">
        <f t="shared" si="344"/>
        <v>0</v>
      </c>
      <c r="E1570" s="9">
        <f t="shared" si="344"/>
        <v>0</v>
      </c>
      <c r="F1570" s="9">
        <f t="shared" si="344"/>
        <v>0</v>
      </c>
      <c r="G1570" s="9">
        <f t="shared" si="344"/>
        <v>0</v>
      </c>
      <c r="H1570" s="10">
        <f t="shared" si="344"/>
        <v>0</v>
      </c>
      <c r="I1570" s="84">
        <f t="shared" si="332"/>
        <v>0</v>
      </c>
    </row>
    <row r="1571" spans="1:9" hidden="1" x14ac:dyDescent="0.2">
      <c r="A1571" s="17" t="s">
        <v>37</v>
      </c>
      <c r="B1571" s="39"/>
      <c r="C1571" s="9">
        <f t="shared" ref="C1571:H1571" si="345">C1618</f>
        <v>0</v>
      </c>
      <c r="D1571" s="9">
        <f t="shared" si="345"/>
        <v>0</v>
      </c>
      <c r="E1571" s="9">
        <f t="shared" si="345"/>
        <v>0</v>
      </c>
      <c r="F1571" s="9">
        <f t="shared" si="345"/>
        <v>0</v>
      </c>
      <c r="G1571" s="9">
        <f t="shared" si="345"/>
        <v>0</v>
      </c>
      <c r="H1571" s="10">
        <f t="shared" si="345"/>
        <v>0</v>
      </c>
      <c r="I1571" s="84">
        <f t="shared" si="332"/>
        <v>0</v>
      </c>
    </row>
    <row r="1572" spans="1:9" hidden="1" x14ac:dyDescent="0.2">
      <c r="A1572" s="5" t="s">
        <v>38</v>
      </c>
      <c r="B1572" s="40" t="s">
        <v>39</v>
      </c>
      <c r="C1572" s="69">
        <f t="shared" ref="C1572:D1574" si="346">C1619</f>
        <v>0</v>
      </c>
      <c r="D1572" s="69">
        <f t="shared" si="346"/>
        <v>0</v>
      </c>
      <c r="E1572" s="69">
        <f>C1572+D1572</f>
        <v>0</v>
      </c>
      <c r="F1572" s="69">
        <f t="shared" ref="F1572:H1574" si="347">F1619</f>
        <v>0</v>
      </c>
      <c r="G1572" s="69">
        <f t="shared" si="347"/>
        <v>0</v>
      </c>
      <c r="H1572" s="108">
        <f t="shared" si="347"/>
        <v>0</v>
      </c>
      <c r="I1572" s="84">
        <f t="shared" si="332"/>
        <v>0</v>
      </c>
    </row>
    <row r="1573" spans="1:9" hidden="1" x14ac:dyDescent="0.2">
      <c r="A1573" s="5" t="s">
        <v>40</v>
      </c>
      <c r="B1573" s="40" t="s">
        <v>41</v>
      </c>
      <c r="C1573" s="69">
        <f t="shared" si="346"/>
        <v>0</v>
      </c>
      <c r="D1573" s="69">
        <f t="shared" si="346"/>
        <v>0</v>
      </c>
      <c r="E1573" s="69">
        <f>C1573+D1573</f>
        <v>0</v>
      </c>
      <c r="F1573" s="69">
        <f t="shared" si="347"/>
        <v>0</v>
      </c>
      <c r="G1573" s="69">
        <f t="shared" si="347"/>
        <v>0</v>
      </c>
      <c r="H1573" s="108">
        <f t="shared" si="347"/>
        <v>0</v>
      </c>
      <c r="I1573" s="84">
        <f t="shared" si="332"/>
        <v>0</v>
      </c>
    </row>
    <row r="1574" spans="1:9" hidden="1" x14ac:dyDescent="0.2">
      <c r="A1574" s="5" t="s">
        <v>42</v>
      </c>
      <c r="B1574" s="41" t="s">
        <v>43</v>
      </c>
      <c r="C1574" s="69">
        <f t="shared" si="346"/>
        <v>0</v>
      </c>
      <c r="D1574" s="69">
        <f t="shared" si="346"/>
        <v>0</v>
      </c>
      <c r="E1574" s="69">
        <f>C1574+D1574</f>
        <v>0</v>
      </c>
      <c r="F1574" s="69">
        <f t="shared" si="347"/>
        <v>0</v>
      </c>
      <c r="G1574" s="69">
        <f t="shared" si="347"/>
        <v>0</v>
      </c>
      <c r="H1574" s="108">
        <f t="shared" si="347"/>
        <v>0</v>
      </c>
      <c r="I1574" s="84">
        <f t="shared" si="332"/>
        <v>0</v>
      </c>
    </row>
    <row r="1575" spans="1:9" s="1" customFormat="1" hidden="1" x14ac:dyDescent="0.2">
      <c r="A1575" s="16" t="s">
        <v>44</v>
      </c>
      <c r="B1575" s="42" t="s">
        <v>45</v>
      </c>
      <c r="C1575" s="9">
        <v>0</v>
      </c>
      <c r="D1575" s="9">
        <f>SUM(D1579,D1580,D1581)</f>
        <v>0</v>
      </c>
      <c r="E1575" s="9">
        <f>SUM(E1579,E1580,E1581)</f>
        <v>0</v>
      </c>
      <c r="F1575" s="9">
        <f>SUM(F1579,F1580,F1581)</f>
        <v>0</v>
      </c>
      <c r="G1575" s="9">
        <f>SUM(G1579,G1580,G1581)</f>
        <v>0</v>
      </c>
      <c r="H1575" s="10">
        <f>SUM(H1579,H1580,H1581)</f>
        <v>0</v>
      </c>
      <c r="I1575" s="2">
        <f t="shared" si="332"/>
        <v>0</v>
      </c>
    </row>
    <row r="1576" spans="1:9" s="1" customFormat="1" hidden="1" x14ac:dyDescent="0.2">
      <c r="A1576" s="56" t="s">
        <v>1</v>
      </c>
      <c r="B1576" s="42"/>
      <c r="C1576" s="9"/>
      <c r="D1576" s="9"/>
      <c r="E1576" s="9"/>
      <c r="F1576" s="9"/>
      <c r="G1576" s="9"/>
      <c r="H1576" s="10"/>
      <c r="I1576" s="2">
        <f t="shared" si="332"/>
        <v>0</v>
      </c>
    </row>
    <row r="1577" spans="1:9" s="1" customFormat="1" hidden="1" x14ac:dyDescent="0.2">
      <c r="A1577" s="17" t="s">
        <v>36</v>
      </c>
      <c r="B1577" s="39"/>
      <c r="C1577" s="9">
        <v>0</v>
      </c>
      <c r="D1577" s="9">
        <f>D1579+D1580+D1581-D1578</f>
        <v>0</v>
      </c>
      <c r="E1577" s="9">
        <f>E1579+E1580+E1581-E1578</f>
        <v>0</v>
      </c>
      <c r="F1577" s="9">
        <f>F1579+F1580+F1581-F1578</f>
        <v>0</v>
      </c>
      <c r="G1577" s="9">
        <f>G1579+G1580+G1581-G1578</f>
        <v>0</v>
      </c>
      <c r="H1577" s="10">
        <f>H1579+H1580+H1581-H1578</f>
        <v>0</v>
      </c>
      <c r="I1577" s="2">
        <f t="shared" si="332"/>
        <v>0</v>
      </c>
    </row>
    <row r="1578" spans="1:9" s="1" customFormat="1" hidden="1" x14ac:dyDescent="0.2">
      <c r="A1578" s="17" t="s">
        <v>37</v>
      </c>
      <c r="B1578" s="39"/>
      <c r="C1578" s="9">
        <v>0</v>
      </c>
      <c r="D1578" s="9">
        <f>D1625</f>
        <v>0</v>
      </c>
      <c r="E1578" s="9">
        <f>E1625</f>
        <v>0</v>
      </c>
      <c r="F1578" s="9">
        <f>F1625</f>
        <v>0</v>
      </c>
      <c r="G1578" s="9">
        <f>G1625</f>
        <v>0</v>
      </c>
      <c r="H1578" s="10">
        <f>H1625</f>
        <v>0</v>
      </c>
      <c r="I1578" s="2">
        <f t="shared" si="332"/>
        <v>0</v>
      </c>
    </row>
    <row r="1579" spans="1:9" s="1" customFormat="1" hidden="1" x14ac:dyDescent="0.2">
      <c r="A1579" s="5" t="s">
        <v>38</v>
      </c>
      <c r="B1579" s="41" t="s">
        <v>46</v>
      </c>
      <c r="C1579" s="6">
        <v>0</v>
      </c>
      <c r="D1579" s="6">
        <f>D1626</f>
        <v>0</v>
      </c>
      <c r="E1579" s="6">
        <f>C1579+D1579</f>
        <v>0</v>
      </c>
      <c r="F1579" s="6">
        <f t="shared" ref="F1579:H1581" si="348">F1626</f>
        <v>0</v>
      </c>
      <c r="G1579" s="6">
        <f t="shared" si="348"/>
        <v>0</v>
      </c>
      <c r="H1579" s="7">
        <f t="shared" si="348"/>
        <v>0</v>
      </c>
      <c r="I1579" s="2">
        <f t="shared" si="332"/>
        <v>0</v>
      </c>
    </row>
    <row r="1580" spans="1:9" s="1" customFormat="1" hidden="1" x14ac:dyDescent="0.2">
      <c r="A1580" s="5" t="s">
        <v>40</v>
      </c>
      <c r="B1580" s="41" t="s">
        <v>47</v>
      </c>
      <c r="C1580" s="6">
        <v>0</v>
      </c>
      <c r="D1580" s="6">
        <f>D1627</f>
        <v>0</v>
      </c>
      <c r="E1580" s="6">
        <f>C1580+D1580</f>
        <v>0</v>
      </c>
      <c r="F1580" s="6">
        <f t="shared" si="348"/>
        <v>0</v>
      </c>
      <c r="G1580" s="6">
        <f t="shared" si="348"/>
        <v>0</v>
      </c>
      <c r="H1580" s="7">
        <f t="shared" si="348"/>
        <v>0</v>
      </c>
      <c r="I1580" s="2">
        <f t="shared" ref="I1580:I1643" si="349">SUM(E1580:H1580)</f>
        <v>0</v>
      </c>
    </row>
    <row r="1581" spans="1:9" s="1" customFormat="1" hidden="1" x14ac:dyDescent="0.2">
      <c r="A1581" s="5" t="s">
        <v>42</v>
      </c>
      <c r="B1581" s="41" t="s">
        <v>48</v>
      </c>
      <c r="C1581" s="6">
        <v>0</v>
      </c>
      <c r="D1581" s="6">
        <f>D1628</f>
        <v>0</v>
      </c>
      <c r="E1581" s="6">
        <f>C1581+D1581</f>
        <v>0</v>
      </c>
      <c r="F1581" s="6">
        <f t="shared" si="348"/>
        <v>0</v>
      </c>
      <c r="G1581" s="6">
        <f t="shared" si="348"/>
        <v>0</v>
      </c>
      <c r="H1581" s="7">
        <f t="shared" si="348"/>
        <v>0</v>
      </c>
      <c r="I1581" s="2">
        <f t="shared" si="349"/>
        <v>0</v>
      </c>
    </row>
    <row r="1582" spans="1:9" s="1" customFormat="1" hidden="1" x14ac:dyDescent="0.2">
      <c r="A1582" s="16" t="s">
        <v>49</v>
      </c>
      <c r="B1582" s="43" t="s">
        <v>50</v>
      </c>
      <c r="C1582" s="9">
        <v>0</v>
      </c>
      <c r="D1582" s="9">
        <f>SUM(D1586,D1587,D1588)</f>
        <v>0</v>
      </c>
      <c r="E1582" s="9">
        <f>SUM(E1586,E1587,E1588)</f>
        <v>0</v>
      </c>
      <c r="F1582" s="9">
        <f>SUM(F1586,F1587,F1588)</f>
        <v>0</v>
      </c>
      <c r="G1582" s="9">
        <f>SUM(G1586,G1587,G1588)</f>
        <v>0</v>
      </c>
      <c r="H1582" s="10">
        <f>SUM(H1586,H1587,H1588)</f>
        <v>0</v>
      </c>
      <c r="I1582" s="2">
        <f t="shared" si="349"/>
        <v>0</v>
      </c>
    </row>
    <row r="1583" spans="1:9" s="1" customFormat="1" hidden="1" x14ac:dyDescent="0.2">
      <c r="A1583" s="56" t="s">
        <v>1</v>
      </c>
      <c r="B1583" s="43"/>
      <c r="C1583" s="9"/>
      <c r="D1583" s="9"/>
      <c r="E1583" s="9"/>
      <c r="F1583" s="9"/>
      <c r="G1583" s="9"/>
      <c r="H1583" s="10"/>
      <c r="I1583" s="2">
        <f t="shared" si="349"/>
        <v>0</v>
      </c>
    </row>
    <row r="1584" spans="1:9" s="1" customFormat="1" hidden="1" x14ac:dyDescent="0.2">
      <c r="A1584" s="17" t="s">
        <v>36</v>
      </c>
      <c r="B1584" s="39"/>
      <c r="C1584" s="9">
        <v>0</v>
      </c>
      <c r="D1584" s="9">
        <f>D1586+D1587+D1588-D1585</f>
        <v>0</v>
      </c>
      <c r="E1584" s="9">
        <f>E1586+E1587+E1588-E1585</f>
        <v>0</v>
      </c>
      <c r="F1584" s="9">
        <f>F1586+F1587+F1588-F1585</f>
        <v>0</v>
      </c>
      <c r="G1584" s="9">
        <f>G1586+G1587+G1588-G1585</f>
        <v>0</v>
      </c>
      <c r="H1584" s="10">
        <f>H1586+H1587+H1588-H1585</f>
        <v>0</v>
      </c>
      <c r="I1584" s="2">
        <f t="shared" si="349"/>
        <v>0</v>
      </c>
    </row>
    <row r="1585" spans="1:9" s="1" customFormat="1" hidden="1" x14ac:dyDescent="0.2">
      <c r="A1585" s="17" t="s">
        <v>37</v>
      </c>
      <c r="B1585" s="39"/>
      <c r="C1585" s="9">
        <v>0</v>
      </c>
      <c r="D1585" s="9">
        <f>D1632</f>
        <v>0</v>
      </c>
      <c r="E1585" s="9">
        <f>E1632</f>
        <v>0</v>
      </c>
      <c r="F1585" s="9">
        <f>F1632</f>
        <v>0</v>
      </c>
      <c r="G1585" s="9">
        <f>G1632</f>
        <v>0</v>
      </c>
      <c r="H1585" s="10">
        <f>H1632</f>
        <v>0</v>
      </c>
      <c r="I1585" s="2">
        <f t="shared" si="349"/>
        <v>0</v>
      </c>
    </row>
    <row r="1586" spans="1:9" s="1" customFormat="1" hidden="1" x14ac:dyDescent="0.2">
      <c r="A1586" s="5" t="s">
        <v>38</v>
      </c>
      <c r="B1586" s="41" t="s">
        <v>51</v>
      </c>
      <c r="C1586" s="6">
        <v>0</v>
      </c>
      <c r="D1586" s="6">
        <f>D1633</f>
        <v>0</v>
      </c>
      <c r="E1586" s="6">
        <f>C1586+D1586</f>
        <v>0</v>
      </c>
      <c r="F1586" s="6">
        <f t="shared" ref="F1586:H1588" si="350">F1633</f>
        <v>0</v>
      </c>
      <c r="G1586" s="6">
        <f t="shared" si="350"/>
        <v>0</v>
      </c>
      <c r="H1586" s="7">
        <f t="shared" si="350"/>
        <v>0</v>
      </c>
      <c r="I1586" s="2">
        <f t="shared" si="349"/>
        <v>0</v>
      </c>
    </row>
    <row r="1587" spans="1:9" s="1" customFormat="1" hidden="1" x14ac:dyDescent="0.2">
      <c r="A1587" s="5" t="s">
        <v>40</v>
      </c>
      <c r="B1587" s="41" t="s">
        <v>52</v>
      </c>
      <c r="C1587" s="6">
        <v>0</v>
      </c>
      <c r="D1587" s="6">
        <f>D1634</f>
        <v>0</v>
      </c>
      <c r="E1587" s="6">
        <f>C1587+D1587</f>
        <v>0</v>
      </c>
      <c r="F1587" s="6">
        <f t="shared" si="350"/>
        <v>0</v>
      </c>
      <c r="G1587" s="6">
        <f t="shared" si="350"/>
        <v>0</v>
      </c>
      <c r="H1587" s="7">
        <f t="shared" si="350"/>
        <v>0</v>
      </c>
      <c r="I1587" s="2">
        <f t="shared" si="349"/>
        <v>0</v>
      </c>
    </row>
    <row r="1588" spans="1:9" s="1" customFormat="1" hidden="1" x14ac:dyDescent="0.2">
      <c r="A1588" s="5" t="s">
        <v>42</v>
      </c>
      <c r="B1588" s="41" t="s">
        <v>53</v>
      </c>
      <c r="C1588" s="6">
        <v>0</v>
      </c>
      <c r="D1588" s="6">
        <f>D1635</f>
        <v>0</v>
      </c>
      <c r="E1588" s="6">
        <f>C1588+D1588</f>
        <v>0</v>
      </c>
      <c r="F1588" s="6">
        <f t="shared" si="350"/>
        <v>0</v>
      </c>
      <c r="G1588" s="6">
        <f t="shared" si="350"/>
        <v>0</v>
      </c>
      <c r="H1588" s="7">
        <f t="shared" si="350"/>
        <v>0</v>
      </c>
      <c r="I1588" s="2">
        <f t="shared" si="349"/>
        <v>0</v>
      </c>
    </row>
    <row r="1589" spans="1:9" s="1" customFormat="1" hidden="1" x14ac:dyDescent="0.2">
      <c r="A1589" s="57"/>
      <c r="B1589" s="66"/>
      <c r="C1589" s="6"/>
      <c r="D1589" s="6"/>
      <c r="E1589" s="6"/>
      <c r="F1589" s="6"/>
      <c r="G1589" s="6"/>
      <c r="H1589" s="7"/>
      <c r="I1589" s="2">
        <f t="shared" si="349"/>
        <v>0</v>
      </c>
    </row>
    <row r="1590" spans="1:9" s="1" customFormat="1" hidden="1" x14ac:dyDescent="0.2">
      <c r="A1590" s="11" t="s">
        <v>134</v>
      </c>
      <c r="B1590" s="43" t="s">
        <v>133</v>
      </c>
      <c r="C1590" s="9">
        <v>0</v>
      </c>
      <c r="D1590" s="9">
        <f>D1637</f>
        <v>0</v>
      </c>
      <c r="E1590" s="9">
        <f>C1590+D1590</f>
        <v>0</v>
      </c>
      <c r="F1590" s="9">
        <f>F1637</f>
        <v>0</v>
      </c>
      <c r="G1590" s="9">
        <f>G1637</f>
        <v>0</v>
      </c>
      <c r="H1590" s="10">
        <f>H1637</f>
        <v>0</v>
      </c>
      <c r="I1590" s="2">
        <f t="shared" si="349"/>
        <v>0</v>
      </c>
    </row>
    <row r="1591" spans="1:9" s="1" customFormat="1" hidden="1" x14ac:dyDescent="0.2">
      <c r="A1591" s="55"/>
      <c r="B1591" s="66"/>
      <c r="C1591" s="6"/>
      <c r="D1591" s="6"/>
      <c r="E1591" s="6"/>
      <c r="F1591" s="6"/>
      <c r="G1591" s="6"/>
      <c r="H1591" s="7"/>
      <c r="I1591" s="2">
        <f t="shared" si="349"/>
        <v>0</v>
      </c>
    </row>
    <row r="1592" spans="1:9" s="107" customFormat="1" ht="25.5" hidden="1" x14ac:dyDescent="0.2">
      <c r="A1592" s="117" t="s">
        <v>68</v>
      </c>
      <c r="B1592" s="118"/>
      <c r="C1592" s="119">
        <f t="shared" ref="C1592:H1592" si="351">C1593</f>
        <v>0</v>
      </c>
      <c r="D1592" s="119">
        <f t="shared" si="351"/>
        <v>0</v>
      </c>
      <c r="E1592" s="119">
        <f t="shared" si="351"/>
        <v>0</v>
      </c>
      <c r="F1592" s="119">
        <f t="shared" si="351"/>
        <v>0</v>
      </c>
      <c r="G1592" s="119">
        <f t="shared" si="351"/>
        <v>0</v>
      </c>
      <c r="H1592" s="120">
        <f t="shared" si="351"/>
        <v>0</v>
      </c>
      <c r="I1592" s="102">
        <f t="shared" si="349"/>
        <v>0</v>
      </c>
    </row>
    <row r="1593" spans="1:9" s="126" customFormat="1" hidden="1" x14ac:dyDescent="0.2">
      <c r="A1593" s="121" t="s">
        <v>59</v>
      </c>
      <c r="B1593" s="122"/>
      <c r="C1593" s="123">
        <f t="shared" ref="C1593:H1593" si="352">SUM(C1594,C1595,C1596,C1597)</f>
        <v>0</v>
      </c>
      <c r="D1593" s="123">
        <f t="shared" si="352"/>
        <v>0</v>
      </c>
      <c r="E1593" s="123">
        <f t="shared" si="352"/>
        <v>0</v>
      </c>
      <c r="F1593" s="123">
        <f t="shared" si="352"/>
        <v>0</v>
      </c>
      <c r="G1593" s="123">
        <f t="shared" si="352"/>
        <v>0</v>
      </c>
      <c r="H1593" s="124">
        <f t="shared" si="352"/>
        <v>0</v>
      </c>
      <c r="I1593" s="125">
        <f t="shared" si="349"/>
        <v>0</v>
      </c>
    </row>
    <row r="1594" spans="1:9" hidden="1" x14ac:dyDescent="0.2">
      <c r="A1594" s="5" t="s">
        <v>6</v>
      </c>
      <c r="B1594" s="28"/>
      <c r="C1594" s="69"/>
      <c r="D1594" s="69"/>
      <c r="E1594" s="69">
        <f>SUM(C1594,D1594)</f>
        <v>0</v>
      </c>
      <c r="F1594" s="69"/>
      <c r="G1594" s="69"/>
      <c r="H1594" s="108"/>
      <c r="I1594" s="84">
        <f t="shared" si="349"/>
        <v>0</v>
      </c>
    </row>
    <row r="1595" spans="1:9" s="1" customFormat="1" hidden="1" x14ac:dyDescent="0.2">
      <c r="A1595" s="5" t="s">
        <v>7</v>
      </c>
      <c r="B1595" s="65"/>
      <c r="C1595" s="6">
        <v>0</v>
      </c>
      <c r="D1595" s="6"/>
      <c r="E1595" s="6">
        <f>SUM(C1595,D1595)</f>
        <v>0</v>
      </c>
      <c r="F1595" s="6"/>
      <c r="G1595" s="6"/>
      <c r="H1595" s="7"/>
      <c r="I1595" s="2">
        <f t="shared" si="349"/>
        <v>0</v>
      </c>
    </row>
    <row r="1596" spans="1:9" s="1" customFormat="1" ht="38.25" hidden="1" x14ac:dyDescent="0.2">
      <c r="A1596" s="5" t="s">
        <v>8</v>
      </c>
      <c r="B1596" s="28">
        <v>420269</v>
      </c>
      <c r="C1596" s="6">
        <v>0</v>
      </c>
      <c r="D1596" s="6"/>
      <c r="E1596" s="6">
        <f>SUM(C1596,D1596)</f>
        <v>0</v>
      </c>
      <c r="F1596" s="6"/>
      <c r="G1596" s="6"/>
      <c r="H1596" s="7"/>
      <c r="I1596" s="2">
        <f t="shared" si="349"/>
        <v>0</v>
      </c>
    </row>
    <row r="1597" spans="1:9" ht="25.5" hidden="1" x14ac:dyDescent="0.2">
      <c r="A1597" s="8" t="s">
        <v>9</v>
      </c>
      <c r="B1597" s="29" t="s">
        <v>10</v>
      </c>
      <c r="C1597" s="9">
        <f t="shared" ref="C1597:H1597" si="353">SUM(C1598,C1602,C1606)</f>
        <v>0</v>
      </c>
      <c r="D1597" s="9">
        <f t="shared" si="353"/>
        <v>0</v>
      </c>
      <c r="E1597" s="9">
        <f t="shared" si="353"/>
        <v>0</v>
      </c>
      <c r="F1597" s="9">
        <f t="shared" si="353"/>
        <v>0</v>
      </c>
      <c r="G1597" s="9">
        <f t="shared" si="353"/>
        <v>0</v>
      </c>
      <c r="H1597" s="10">
        <f t="shared" si="353"/>
        <v>0</v>
      </c>
      <c r="I1597" s="84">
        <f t="shared" si="349"/>
        <v>0</v>
      </c>
    </row>
    <row r="1598" spans="1:9" hidden="1" x14ac:dyDescent="0.2">
      <c r="A1598" s="11" t="s">
        <v>11</v>
      </c>
      <c r="B1598" s="30" t="s">
        <v>12</v>
      </c>
      <c r="C1598" s="9">
        <f t="shared" ref="C1598:H1598" si="354">SUM(C1599:C1601)</f>
        <v>0</v>
      </c>
      <c r="D1598" s="9">
        <f t="shared" si="354"/>
        <v>0</v>
      </c>
      <c r="E1598" s="9">
        <f t="shared" si="354"/>
        <v>0</v>
      </c>
      <c r="F1598" s="9">
        <f t="shared" si="354"/>
        <v>0</v>
      </c>
      <c r="G1598" s="9">
        <f t="shared" si="354"/>
        <v>0</v>
      </c>
      <c r="H1598" s="10">
        <f t="shared" si="354"/>
        <v>0</v>
      </c>
      <c r="I1598" s="84">
        <f t="shared" si="349"/>
        <v>0</v>
      </c>
    </row>
    <row r="1599" spans="1:9" hidden="1" x14ac:dyDescent="0.2">
      <c r="A1599" s="12" t="s">
        <v>13</v>
      </c>
      <c r="B1599" s="31" t="s">
        <v>14</v>
      </c>
      <c r="C1599" s="69"/>
      <c r="D1599" s="69"/>
      <c r="E1599" s="69">
        <f>SUM(C1599,D1599)</f>
        <v>0</v>
      </c>
      <c r="F1599" s="69"/>
      <c r="G1599" s="69"/>
      <c r="H1599" s="108"/>
      <c r="I1599" s="84">
        <f t="shared" si="349"/>
        <v>0</v>
      </c>
    </row>
    <row r="1600" spans="1:9" s="1" customFormat="1" hidden="1" x14ac:dyDescent="0.2">
      <c r="A1600" s="12" t="s">
        <v>15</v>
      </c>
      <c r="B1600" s="32" t="s">
        <v>16</v>
      </c>
      <c r="C1600" s="6">
        <v>0</v>
      </c>
      <c r="D1600" s="6"/>
      <c r="E1600" s="6">
        <f>SUM(C1600,D1600)</f>
        <v>0</v>
      </c>
      <c r="F1600" s="6"/>
      <c r="G1600" s="6"/>
      <c r="H1600" s="7"/>
      <c r="I1600" s="2">
        <f t="shared" si="349"/>
        <v>0</v>
      </c>
    </row>
    <row r="1601" spans="1:9" s="1" customFormat="1" hidden="1" x14ac:dyDescent="0.2">
      <c r="A1601" s="12" t="s">
        <v>17</v>
      </c>
      <c r="B1601" s="32" t="s">
        <v>18</v>
      </c>
      <c r="C1601" s="6">
        <v>0</v>
      </c>
      <c r="D1601" s="6"/>
      <c r="E1601" s="6">
        <f>SUM(C1601,D1601)</f>
        <v>0</v>
      </c>
      <c r="F1601" s="6"/>
      <c r="G1601" s="6"/>
      <c r="H1601" s="7"/>
      <c r="I1601" s="2">
        <f t="shared" si="349"/>
        <v>0</v>
      </c>
    </row>
    <row r="1602" spans="1:9" s="1" customFormat="1" hidden="1" x14ac:dyDescent="0.2">
      <c r="A1602" s="11" t="s">
        <v>19</v>
      </c>
      <c r="B1602" s="33" t="s">
        <v>20</v>
      </c>
      <c r="C1602" s="9">
        <v>0</v>
      </c>
      <c r="D1602" s="9">
        <f>SUM(D1603:D1605)</f>
        <v>0</v>
      </c>
      <c r="E1602" s="9">
        <f>SUM(E1603:E1605)</f>
        <v>0</v>
      </c>
      <c r="F1602" s="9">
        <f>SUM(F1603:F1605)</f>
        <v>0</v>
      </c>
      <c r="G1602" s="9">
        <f>SUM(G1603:G1605)</f>
        <v>0</v>
      </c>
      <c r="H1602" s="10">
        <f>SUM(H1603:H1605)</f>
        <v>0</v>
      </c>
      <c r="I1602" s="2">
        <f t="shared" si="349"/>
        <v>0</v>
      </c>
    </row>
    <row r="1603" spans="1:9" s="1" customFormat="1" hidden="1" x14ac:dyDescent="0.2">
      <c r="A1603" s="12" t="s">
        <v>13</v>
      </c>
      <c r="B1603" s="32" t="s">
        <v>21</v>
      </c>
      <c r="C1603" s="6">
        <v>0</v>
      </c>
      <c r="D1603" s="6"/>
      <c r="E1603" s="6">
        <f>SUM(C1603,D1603)</f>
        <v>0</v>
      </c>
      <c r="F1603" s="6"/>
      <c r="G1603" s="6"/>
      <c r="H1603" s="7"/>
      <c r="I1603" s="2">
        <f t="shared" si="349"/>
        <v>0</v>
      </c>
    </row>
    <row r="1604" spans="1:9" s="1" customFormat="1" hidden="1" x14ac:dyDescent="0.2">
      <c r="A1604" s="12" t="s">
        <v>15</v>
      </c>
      <c r="B1604" s="32" t="s">
        <v>22</v>
      </c>
      <c r="C1604" s="6">
        <v>0</v>
      </c>
      <c r="D1604" s="6"/>
      <c r="E1604" s="6">
        <f>SUM(C1604,D1604)</f>
        <v>0</v>
      </c>
      <c r="F1604" s="6"/>
      <c r="G1604" s="6"/>
      <c r="H1604" s="7"/>
      <c r="I1604" s="2">
        <f t="shared" si="349"/>
        <v>0</v>
      </c>
    </row>
    <row r="1605" spans="1:9" s="1" customFormat="1" hidden="1" x14ac:dyDescent="0.2">
      <c r="A1605" s="12" t="s">
        <v>17</v>
      </c>
      <c r="B1605" s="32" t="s">
        <v>23</v>
      </c>
      <c r="C1605" s="6">
        <v>0</v>
      </c>
      <c r="D1605" s="6"/>
      <c r="E1605" s="6">
        <f>SUM(C1605,D1605)</f>
        <v>0</v>
      </c>
      <c r="F1605" s="6"/>
      <c r="G1605" s="6"/>
      <c r="H1605" s="7"/>
      <c r="I1605" s="2">
        <f t="shared" si="349"/>
        <v>0</v>
      </c>
    </row>
    <row r="1606" spans="1:9" s="1" customFormat="1" hidden="1" x14ac:dyDescent="0.2">
      <c r="A1606" s="11" t="s">
        <v>24</v>
      </c>
      <c r="B1606" s="33" t="s">
        <v>25</v>
      </c>
      <c r="C1606" s="9">
        <v>0</v>
      </c>
      <c r="D1606" s="9">
        <f>SUM(D1607:D1609)</f>
        <v>0</v>
      </c>
      <c r="E1606" s="9">
        <f>SUM(E1607:E1609)</f>
        <v>0</v>
      </c>
      <c r="F1606" s="9">
        <f>SUM(F1607:F1609)</f>
        <v>0</v>
      </c>
      <c r="G1606" s="9">
        <f>SUM(G1607:G1609)</f>
        <v>0</v>
      </c>
      <c r="H1606" s="10">
        <f>SUM(H1607:H1609)</f>
        <v>0</v>
      </c>
      <c r="I1606" s="2">
        <f t="shared" si="349"/>
        <v>0</v>
      </c>
    </row>
    <row r="1607" spans="1:9" s="1" customFormat="1" hidden="1" x14ac:dyDescent="0.2">
      <c r="A1607" s="12" t="s">
        <v>13</v>
      </c>
      <c r="B1607" s="32" t="s">
        <v>26</v>
      </c>
      <c r="C1607" s="6">
        <v>0</v>
      </c>
      <c r="D1607" s="6"/>
      <c r="E1607" s="6">
        <f>SUM(C1607,D1607)</f>
        <v>0</v>
      </c>
      <c r="F1607" s="6"/>
      <c r="G1607" s="6"/>
      <c r="H1607" s="7"/>
      <c r="I1607" s="2">
        <f t="shared" si="349"/>
        <v>0</v>
      </c>
    </row>
    <row r="1608" spans="1:9" s="1" customFormat="1" hidden="1" x14ac:dyDescent="0.2">
      <c r="A1608" s="12" t="s">
        <v>15</v>
      </c>
      <c r="B1608" s="32" t="s">
        <v>27</v>
      </c>
      <c r="C1608" s="6">
        <v>0</v>
      </c>
      <c r="D1608" s="6"/>
      <c r="E1608" s="6">
        <f>SUM(C1608,D1608)</f>
        <v>0</v>
      </c>
      <c r="F1608" s="6"/>
      <c r="G1608" s="6"/>
      <c r="H1608" s="7"/>
      <c r="I1608" s="2">
        <f t="shared" si="349"/>
        <v>0</v>
      </c>
    </row>
    <row r="1609" spans="1:9" s="1" customFormat="1" hidden="1" x14ac:dyDescent="0.2">
      <c r="A1609" s="12" t="s">
        <v>17</v>
      </c>
      <c r="B1609" s="32" t="s">
        <v>28</v>
      </c>
      <c r="C1609" s="6">
        <v>0</v>
      </c>
      <c r="D1609" s="6"/>
      <c r="E1609" s="6">
        <f>SUM(C1609,D1609)</f>
        <v>0</v>
      </c>
      <c r="F1609" s="6"/>
      <c r="G1609" s="6"/>
      <c r="H1609" s="7"/>
      <c r="I1609" s="2">
        <f t="shared" si="349"/>
        <v>0</v>
      </c>
    </row>
    <row r="1610" spans="1:9" s="126" customFormat="1" hidden="1" x14ac:dyDescent="0.2">
      <c r="A1610" s="121" t="s">
        <v>76</v>
      </c>
      <c r="B1610" s="122"/>
      <c r="C1610" s="123">
        <f t="shared" ref="C1610:H1610" si="355">SUM(C1611,C1614,C1637)</f>
        <v>0</v>
      </c>
      <c r="D1610" s="123">
        <f t="shared" si="355"/>
        <v>0</v>
      </c>
      <c r="E1610" s="123">
        <f t="shared" si="355"/>
        <v>0</v>
      </c>
      <c r="F1610" s="123">
        <f t="shared" si="355"/>
        <v>0</v>
      </c>
      <c r="G1610" s="123">
        <f t="shared" si="355"/>
        <v>0</v>
      </c>
      <c r="H1610" s="124">
        <f t="shared" si="355"/>
        <v>0</v>
      </c>
      <c r="I1610" s="125">
        <f t="shared" si="349"/>
        <v>0</v>
      </c>
    </row>
    <row r="1611" spans="1:9" hidden="1" x14ac:dyDescent="0.2">
      <c r="A1611" s="16" t="s">
        <v>30</v>
      </c>
      <c r="B1611" s="35">
        <v>20</v>
      </c>
      <c r="C1611" s="9">
        <f t="shared" ref="C1611:H1611" si="356">SUM(C1612)</f>
        <v>0</v>
      </c>
      <c r="D1611" s="9">
        <f t="shared" si="356"/>
        <v>0</v>
      </c>
      <c r="E1611" s="9">
        <f t="shared" si="356"/>
        <v>0</v>
      </c>
      <c r="F1611" s="9">
        <f t="shared" si="356"/>
        <v>0</v>
      </c>
      <c r="G1611" s="9">
        <f t="shared" si="356"/>
        <v>0</v>
      </c>
      <c r="H1611" s="10">
        <f t="shared" si="356"/>
        <v>0</v>
      </c>
      <c r="I1611" s="84">
        <f t="shared" si="349"/>
        <v>0</v>
      </c>
    </row>
    <row r="1612" spans="1:9" hidden="1" x14ac:dyDescent="0.2">
      <c r="A1612" s="12" t="s">
        <v>138</v>
      </c>
      <c r="B1612" s="36" t="s">
        <v>32</v>
      </c>
      <c r="C1612" s="69"/>
      <c r="D1612" s="69"/>
      <c r="E1612" s="69">
        <f>C1612+D1612</f>
        <v>0</v>
      </c>
      <c r="F1612" s="69"/>
      <c r="G1612" s="69"/>
      <c r="H1612" s="108"/>
      <c r="I1612" s="84">
        <f t="shared" si="349"/>
        <v>0</v>
      </c>
    </row>
    <row r="1613" spans="1:9" s="1" customFormat="1" hidden="1" x14ac:dyDescent="0.2">
      <c r="A1613" s="12"/>
      <c r="B1613" s="31"/>
      <c r="C1613" s="6"/>
      <c r="D1613" s="6"/>
      <c r="E1613" s="6"/>
      <c r="F1613" s="6"/>
      <c r="G1613" s="6"/>
      <c r="H1613" s="7"/>
      <c r="I1613" s="2">
        <f t="shared" si="349"/>
        <v>0</v>
      </c>
    </row>
    <row r="1614" spans="1:9" ht="25.5" hidden="1" x14ac:dyDescent="0.2">
      <c r="A1614" s="16" t="s">
        <v>33</v>
      </c>
      <c r="B1614" s="37">
        <v>58</v>
      </c>
      <c r="C1614" s="9">
        <f t="shared" ref="C1614:H1614" si="357">SUM(C1615,C1622,C1629)</f>
        <v>0</v>
      </c>
      <c r="D1614" s="9">
        <f t="shared" si="357"/>
        <v>0</v>
      </c>
      <c r="E1614" s="9">
        <f t="shared" si="357"/>
        <v>0</v>
      </c>
      <c r="F1614" s="9">
        <f t="shared" si="357"/>
        <v>0</v>
      </c>
      <c r="G1614" s="9">
        <f t="shared" si="357"/>
        <v>0</v>
      </c>
      <c r="H1614" s="10">
        <f t="shared" si="357"/>
        <v>0</v>
      </c>
      <c r="I1614" s="84">
        <f t="shared" si="349"/>
        <v>0</v>
      </c>
    </row>
    <row r="1615" spans="1:9" hidden="1" x14ac:dyDescent="0.2">
      <c r="A1615" s="16" t="s">
        <v>34</v>
      </c>
      <c r="B1615" s="38" t="s">
        <v>35</v>
      </c>
      <c r="C1615" s="9">
        <f t="shared" ref="C1615:H1615" si="358">SUM(C1619,C1620,C1621)</f>
        <v>0</v>
      </c>
      <c r="D1615" s="9">
        <f t="shared" si="358"/>
        <v>0</v>
      </c>
      <c r="E1615" s="9">
        <f t="shared" si="358"/>
        <v>0</v>
      </c>
      <c r="F1615" s="9">
        <f t="shared" si="358"/>
        <v>0</v>
      </c>
      <c r="G1615" s="9">
        <f t="shared" si="358"/>
        <v>0</v>
      </c>
      <c r="H1615" s="10">
        <f t="shared" si="358"/>
        <v>0</v>
      </c>
      <c r="I1615" s="84">
        <f t="shared" si="349"/>
        <v>0</v>
      </c>
    </row>
    <row r="1616" spans="1:9" s="1" customFormat="1" hidden="1" x14ac:dyDescent="0.2">
      <c r="A1616" s="17" t="s">
        <v>1</v>
      </c>
      <c r="B1616" s="39"/>
      <c r="C1616" s="9"/>
      <c r="D1616" s="9"/>
      <c r="E1616" s="9"/>
      <c r="F1616" s="9"/>
      <c r="G1616" s="9"/>
      <c r="H1616" s="10"/>
      <c r="I1616" s="2">
        <f t="shared" si="349"/>
        <v>0</v>
      </c>
    </row>
    <row r="1617" spans="1:11" hidden="1" x14ac:dyDescent="0.2">
      <c r="A1617" s="17" t="s">
        <v>36</v>
      </c>
      <c r="B1617" s="39"/>
      <c r="C1617" s="9">
        <f t="shared" ref="C1617:H1617" si="359">C1619+C1620+C1621-C1618</f>
        <v>0</v>
      </c>
      <c r="D1617" s="9">
        <f t="shared" si="359"/>
        <v>0</v>
      </c>
      <c r="E1617" s="9">
        <f t="shared" si="359"/>
        <v>0</v>
      </c>
      <c r="F1617" s="9">
        <f t="shared" si="359"/>
        <v>0</v>
      </c>
      <c r="G1617" s="9">
        <f t="shared" si="359"/>
        <v>0</v>
      </c>
      <c r="H1617" s="10">
        <f t="shared" si="359"/>
        <v>0</v>
      </c>
      <c r="I1617" s="84">
        <f t="shared" si="349"/>
        <v>0</v>
      </c>
    </row>
    <row r="1618" spans="1:11" hidden="1" x14ac:dyDescent="0.2">
      <c r="A1618" s="17" t="s">
        <v>37</v>
      </c>
      <c r="B1618" s="39"/>
      <c r="C1618" s="9"/>
      <c r="D1618" s="9"/>
      <c r="E1618" s="9">
        <f>C1618+D1618</f>
        <v>0</v>
      </c>
      <c r="F1618" s="9"/>
      <c r="G1618" s="9"/>
      <c r="H1618" s="10"/>
      <c r="I1618" s="84">
        <f t="shared" si="349"/>
        <v>0</v>
      </c>
    </row>
    <row r="1619" spans="1:11" hidden="1" x14ac:dyDescent="0.2">
      <c r="A1619" s="5" t="s">
        <v>38</v>
      </c>
      <c r="B1619" s="40" t="s">
        <v>39</v>
      </c>
      <c r="C1619" s="69"/>
      <c r="D1619" s="69"/>
      <c r="E1619" s="69">
        <f>C1619+D1619</f>
        <v>0</v>
      </c>
      <c r="F1619" s="69"/>
      <c r="G1619" s="69"/>
      <c r="H1619" s="108"/>
      <c r="I1619" s="84">
        <f t="shared" si="349"/>
        <v>0</v>
      </c>
      <c r="J1619" s="82">
        <v>0.02</v>
      </c>
      <c r="K1619" s="82">
        <v>0.13</v>
      </c>
    </row>
    <row r="1620" spans="1:11" hidden="1" x14ac:dyDescent="0.2">
      <c r="A1620" s="5" t="s">
        <v>40</v>
      </c>
      <c r="B1620" s="40" t="s">
        <v>41</v>
      </c>
      <c r="C1620" s="69"/>
      <c r="D1620" s="69"/>
      <c r="E1620" s="69">
        <f>C1620+D1620</f>
        <v>0</v>
      </c>
      <c r="F1620" s="69"/>
      <c r="G1620" s="69"/>
      <c r="H1620" s="108"/>
      <c r="I1620" s="84">
        <f t="shared" si="349"/>
        <v>0</v>
      </c>
      <c r="J1620" s="82">
        <v>0.85</v>
      </c>
    </row>
    <row r="1621" spans="1:11" hidden="1" x14ac:dyDescent="0.2">
      <c r="A1621" s="5" t="s">
        <v>42</v>
      </c>
      <c r="B1621" s="41" t="s">
        <v>43</v>
      </c>
      <c r="C1621" s="69"/>
      <c r="D1621" s="69"/>
      <c r="E1621" s="69">
        <f>C1621+D1621</f>
        <v>0</v>
      </c>
      <c r="F1621" s="142"/>
      <c r="G1621" s="142"/>
      <c r="H1621" s="148"/>
      <c r="I1621" s="84">
        <f t="shared" si="349"/>
        <v>0</v>
      </c>
    </row>
    <row r="1622" spans="1:11" s="1" customFormat="1" hidden="1" x14ac:dyDescent="0.2">
      <c r="A1622" s="16" t="s">
        <v>44</v>
      </c>
      <c r="B1622" s="42" t="s">
        <v>45</v>
      </c>
      <c r="C1622" s="9">
        <v>0</v>
      </c>
      <c r="D1622" s="9">
        <f>SUM(D1626,D1627,D1628)</f>
        <v>0</v>
      </c>
      <c r="E1622" s="9">
        <f>SUM(E1626,E1627,E1628)</f>
        <v>0</v>
      </c>
      <c r="F1622" s="9">
        <f>SUM(F1626,F1627,F1628)</f>
        <v>0</v>
      </c>
      <c r="G1622" s="9">
        <f>SUM(G1626,G1627,G1628)</f>
        <v>0</v>
      </c>
      <c r="H1622" s="10">
        <f>SUM(H1626,H1627,H1628)</f>
        <v>0</v>
      </c>
      <c r="I1622" s="2">
        <f t="shared" si="349"/>
        <v>0</v>
      </c>
    </row>
    <row r="1623" spans="1:11" s="1" customFormat="1" hidden="1" x14ac:dyDescent="0.2">
      <c r="A1623" s="56" t="s">
        <v>1</v>
      </c>
      <c r="B1623" s="42"/>
      <c r="C1623" s="9"/>
      <c r="D1623" s="9"/>
      <c r="E1623" s="9"/>
      <c r="F1623" s="9"/>
      <c r="G1623" s="9"/>
      <c r="H1623" s="10"/>
      <c r="I1623" s="2">
        <f t="shared" si="349"/>
        <v>0</v>
      </c>
    </row>
    <row r="1624" spans="1:11" s="1" customFormat="1" hidden="1" x14ac:dyDescent="0.2">
      <c r="A1624" s="17" t="s">
        <v>36</v>
      </c>
      <c r="B1624" s="39"/>
      <c r="C1624" s="9">
        <v>0</v>
      </c>
      <c r="D1624" s="9">
        <f>D1626+D1627+D1628-D1625</f>
        <v>0</v>
      </c>
      <c r="E1624" s="9">
        <f>E1626+E1627+E1628-E1625</f>
        <v>0</v>
      </c>
      <c r="F1624" s="9">
        <f>F1626+F1627+F1628-F1625</f>
        <v>0</v>
      </c>
      <c r="G1624" s="9">
        <f>G1626+G1627+G1628-G1625</f>
        <v>0</v>
      </c>
      <c r="H1624" s="10">
        <f>H1626+H1627+H1628-H1625</f>
        <v>0</v>
      </c>
      <c r="I1624" s="2">
        <f t="shared" si="349"/>
        <v>0</v>
      </c>
    </row>
    <row r="1625" spans="1:11" s="1" customFormat="1" hidden="1" x14ac:dyDescent="0.2">
      <c r="A1625" s="17" t="s">
        <v>37</v>
      </c>
      <c r="B1625" s="39"/>
      <c r="C1625" s="9">
        <v>0</v>
      </c>
      <c r="D1625" s="9"/>
      <c r="E1625" s="9">
        <f>C1625+D1625</f>
        <v>0</v>
      </c>
      <c r="F1625" s="9"/>
      <c r="G1625" s="9"/>
      <c r="H1625" s="10"/>
      <c r="I1625" s="2">
        <f t="shared" si="349"/>
        <v>0</v>
      </c>
    </row>
    <row r="1626" spans="1:11" s="1" customFormat="1" hidden="1" x14ac:dyDescent="0.2">
      <c r="A1626" s="5" t="s">
        <v>38</v>
      </c>
      <c r="B1626" s="41" t="s">
        <v>46</v>
      </c>
      <c r="C1626" s="6">
        <v>0</v>
      </c>
      <c r="D1626" s="6"/>
      <c r="E1626" s="6">
        <f>C1626+D1626</f>
        <v>0</v>
      </c>
      <c r="F1626" s="6"/>
      <c r="G1626" s="6"/>
      <c r="H1626" s="7"/>
      <c r="I1626" s="2">
        <f t="shared" si="349"/>
        <v>0</v>
      </c>
    </row>
    <row r="1627" spans="1:11" s="1" customFormat="1" hidden="1" x14ac:dyDescent="0.2">
      <c r="A1627" s="5" t="s">
        <v>40</v>
      </c>
      <c r="B1627" s="41" t="s">
        <v>47</v>
      </c>
      <c r="C1627" s="6">
        <v>0</v>
      </c>
      <c r="D1627" s="6"/>
      <c r="E1627" s="6">
        <f>C1627+D1627</f>
        <v>0</v>
      </c>
      <c r="F1627" s="6"/>
      <c r="G1627" s="6"/>
      <c r="H1627" s="7"/>
      <c r="I1627" s="2">
        <f t="shared" si="349"/>
        <v>0</v>
      </c>
    </row>
    <row r="1628" spans="1:11" s="1" customFormat="1" hidden="1" x14ac:dyDescent="0.2">
      <c r="A1628" s="5" t="s">
        <v>42</v>
      </c>
      <c r="B1628" s="41" t="s">
        <v>48</v>
      </c>
      <c r="C1628" s="6">
        <v>0</v>
      </c>
      <c r="D1628" s="6"/>
      <c r="E1628" s="6">
        <f>C1628+D1628</f>
        <v>0</v>
      </c>
      <c r="F1628" s="6"/>
      <c r="G1628" s="6"/>
      <c r="H1628" s="7"/>
      <c r="I1628" s="2">
        <f t="shared" si="349"/>
        <v>0</v>
      </c>
    </row>
    <row r="1629" spans="1:11" s="1" customFormat="1" hidden="1" x14ac:dyDescent="0.2">
      <c r="A1629" s="16" t="s">
        <v>49</v>
      </c>
      <c r="B1629" s="43" t="s">
        <v>50</v>
      </c>
      <c r="C1629" s="9">
        <v>0</v>
      </c>
      <c r="D1629" s="9">
        <f>SUM(D1633,D1634,D1635)</f>
        <v>0</v>
      </c>
      <c r="E1629" s="9">
        <f>SUM(E1633,E1634,E1635)</f>
        <v>0</v>
      </c>
      <c r="F1629" s="9">
        <f>SUM(F1633,F1634,F1635)</f>
        <v>0</v>
      </c>
      <c r="G1629" s="9">
        <f>SUM(G1633,G1634,G1635)</f>
        <v>0</v>
      </c>
      <c r="H1629" s="10">
        <f>SUM(H1633,H1634,H1635)</f>
        <v>0</v>
      </c>
      <c r="I1629" s="2">
        <f t="shared" si="349"/>
        <v>0</v>
      </c>
    </row>
    <row r="1630" spans="1:11" s="1" customFormat="1" hidden="1" x14ac:dyDescent="0.2">
      <c r="A1630" s="56" t="s">
        <v>1</v>
      </c>
      <c r="B1630" s="43"/>
      <c r="C1630" s="9"/>
      <c r="D1630" s="9"/>
      <c r="E1630" s="9"/>
      <c r="F1630" s="9"/>
      <c r="G1630" s="9"/>
      <c r="H1630" s="10"/>
      <c r="I1630" s="2">
        <f t="shared" si="349"/>
        <v>0</v>
      </c>
    </row>
    <row r="1631" spans="1:11" s="1" customFormat="1" hidden="1" x14ac:dyDescent="0.2">
      <c r="A1631" s="17" t="s">
        <v>36</v>
      </c>
      <c r="B1631" s="39"/>
      <c r="C1631" s="9">
        <v>0</v>
      </c>
      <c r="D1631" s="9">
        <f>D1633+D1634+D1635-D1632</f>
        <v>0</v>
      </c>
      <c r="E1631" s="9">
        <f>E1633+E1634+E1635-E1632</f>
        <v>0</v>
      </c>
      <c r="F1631" s="9">
        <f>F1633+F1634+F1635-F1632</f>
        <v>0</v>
      </c>
      <c r="G1631" s="9">
        <f>G1633+G1634+G1635-G1632</f>
        <v>0</v>
      </c>
      <c r="H1631" s="10">
        <f>H1633+H1634+H1635-H1632</f>
        <v>0</v>
      </c>
      <c r="I1631" s="2">
        <f t="shared" si="349"/>
        <v>0</v>
      </c>
    </row>
    <row r="1632" spans="1:11" s="1" customFormat="1" hidden="1" x14ac:dyDescent="0.2">
      <c r="A1632" s="17" t="s">
        <v>37</v>
      </c>
      <c r="B1632" s="39"/>
      <c r="C1632" s="9">
        <v>0</v>
      </c>
      <c r="D1632" s="9"/>
      <c r="E1632" s="9">
        <f>C1632+D1632</f>
        <v>0</v>
      </c>
      <c r="F1632" s="9"/>
      <c r="G1632" s="9"/>
      <c r="H1632" s="10"/>
      <c r="I1632" s="2">
        <f t="shared" si="349"/>
        <v>0</v>
      </c>
    </row>
    <row r="1633" spans="1:9" s="1" customFormat="1" hidden="1" x14ac:dyDescent="0.2">
      <c r="A1633" s="5" t="s">
        <v>38</v>
      </c>
      <c r="B1633" s="41" t="s">
        <v>51</v>
      </c>
      <c r="C1633" s="6">
        <v>0</v>
      </c>
      <c r="D1633" s="6"/>
      <c r="E1633" s="6">
        <f>C1633+D1633</f>
        <v>0</v>
      </c>
      <c r="F1633" s="6"/>
      <c r="G1633" s="6"/>
      <c r="H1633" s="7"/>
      <c r="I1633" s="2">
        <f t="shared" si="349"/>
        <v>0</v>
      </c>
    </row>
    <row r="1634" spans="1:9" s="1" customFormat="1" hidden="1" x14ac:dyDescent="0.2">
      <c r="A1634" s="5" t="s">
        <v>40</v>
      </c>
      <c r="B1634" s="41" t="s">
        <v>52</v>
      </c>
      <c r="C1634" s="6">
        <v>0</v>
      </c>
      <c r="D1634" s="6"/>
      <c r="E1634" s="6">
        <f>C1634+D1634</f>
        <v>0</v>
      </c>
      <c r="F1634" s="6"/>
      <c r="G1634" s="6"/>
      <c r="H1634" s="7"/>
      <c r="I1634" s="2">
        <f t="shared" si="349"/>
        <v>0</v>
      </c>
    </row>
    <row r="1635" spans="1:9" s="1" customFormat="1" hidden="1" x14ac:dyDescent="0.2">
      <c r="A1635" s="5" t="s">
        <v>42</v>
      </c>
      <c r="B1635" s="41" t="s">
        <v>53</v>
      </c>
      <c r="C1635" s="6">
        <v>0</v>
      </c>
      <c r="D1635" s="6"/>
      <c r="E1635" s="6">
        <f>C1635+D1635</f>
        <v>0</v>
      </c>
      <c r="F1635" s="6"/>
      <c r="G1635" s="6"/>
      <c r="H1635" s="7"/>
      <c r="I1635" s="2">
        <f t="shared" si="349"/>
        <v>0</v>
      </c>
    </row>
    <row r="1636" spans="1:9" s="1" customFormat="1" hidden="1" x14ac:dyDescent="0.2">
      <c r="A1636" s="57"/>
      <c r="B1636" s="66"/>
      <c r="C1636" s="6"/>
      <c r="D1636" s="6"/>
      <c r="E1636" s="6"/>
      <c r="F1636" s="6"/>
      <c r="G1636" s="6"/>
      <c r="H1636" s="7"/>
      <c r="I1636" s="2">
        <f t="shared" si="349"/>
        <v>0</v>
      </c>
    </row>
    <row r="1637" spans="1:9" s="1" customFormat="1" hidden="1" x14ac:dyDescent="0.2">
      <c r="A1637" s="11" t="s">
        <v>134</v>
      </c>
      <c r="B1637" s="43" t="s">
        <v>133</v>
      </c>
      <c r="C1637" s="9">
        <v>0</v>
      </c>
      <c r="D1637" s="9"/>
      <c r="E1637" s="9">
        <f>C1637+D1637</f>
        <v>0</v>
      </c>
      <c r="F1637" s="9"/>
      <c r="G1637" s="9"/>
      <c r="H1637" s="10"/>
      <c r="I1637" s="2">
        <f t="shared" si="349"/>
        <v>0</v>
      </c>
    </row>
    <row r="1638" spans="1:9" s="1" customFormat="1" hidden="1" x14ac:dyDescent="0.2">
      <c r="A1638" s="57"/>
      <c r="B1638" s="66"/>
      <c r="C1638" s="6"/>
      <c r="D1638" s="6"/>
      <c r="E1638" s="6"/>
      <c r="F1638" s="6"/>
      <c r="G1638" s="6"/>
      <c r="H1638" s="7"/>
      <c r="I1638" s="2">
        <f t="shared" si="349"/>
        <v>0</v>
      </c>
    </row>
    <row r="1639" spans="1:9" s="1" customFormat="1" hidden="1" x14ac:dyDescent="0.2">
      <c r="A1639" s="11" t="s">
        <v>54</v>
      </c>
      <c r="B1639" s="43"/>
      <c r="C1639" s="9">
        <v>0</v>
      </c>
      <c r="D1639" s="9">
        <f>D1592-D1610</f>
        <v>0</v>
      </c>
      <c r="E1639" s="9">
        <f>E1592-E1610</f>
        <v>0</v>
      </c>
      <c r="F1639" s="9">
        <f>F1592-F1610</f>
        <v>0</v>
      </c>
      <c r="G1639" s="9">
        <f>G1592-G1610</f>
        <v>0</v>
      </c>
      <c r="H1639" s="10">
        <f>H1592-H1610</f>
        <v>0</v>
      </c>
      <c r="I1639" s="2">
        <f t="shared" si="349"/>
        <v>0</v>
      </c>
    </row>
    <row r="1640" spans="1:9" s="1" customFormat="1" hidden="1" x14ac:dyDescent="0.2">
      <c r="A1640" s="55"/>
      <c r="B1640" s="66"/>
      <c r="C1640" s="6"/>
      <c r="D1640" s="6"/>
      <c r="E1640" s="6"/>
      <c r="F1640" s="6"/>
      <c r="G1640" s="6"/>
      <c r="H1640" s="7"/>
      <c r="I1640" s="2">
        <f t="shared" si="349"/>
        <v>0</v>
      </c>
    </row>
    <row r="1641" spans="1:9" s="107" customFormat="1" x14ac:dyDescent="0.2">
      <c r="A1641" s="109" t="s">
        <v>77</v>
      </c>
      <c r="B1641" s="110" t="s">
        <v>5</v>
      </c>
      <c r="C1641" s="111">
        <f t="shared" ref="C1641:H1641" si="360">SUM(C1671,C1720,C1768,C1817)</f>
        <v>11190.2</v>
      </c>
      <c r="D1641" s="111">
        <f t="shared" si="360"/>
        <v>0</v>
      </c>
      <c r="E1641" s="111">
        <f t="shared" si="360"/>
        <v>11190.2</v>
      </c>
      <c r="F1641" s="111">
        <f t="shared" si="360"/>
        <v>200000</v>
      </c>
      <c r="G1641" s="111">
        <f t="shared" si="360"/>
        <v>101822</v>
      </c>
      <c r="H1641" s="112">
        <f t="shared" si="360"/>
        <v>0</v>
      </c>
      <c r="I1641" s="102">
        <f t="shared" si="349"/>
        <v>313012.2</v>
      </c>
    </row>
    <row r="1642" spans="1:9" s="126" customFormat="1" x14ac:dyDescent="0.2">
      <c r="A1642" s="121" t="s">
        <v>78</v>
      </c>
      <c r="B1642" s="122"/>
      <c r="C1642" s="123">
        <f t="shared" ref="C1642:H1642" si="361">SUM(C1643,C1646,C1669)</f>
        <v>11190.2</v>
      </c>
      <c r="D1642" s="123">
        <f t="shared" si="361"/>
        <v>0</v>
      </c>
      <c r="E1642" s="123">
        <f t="shared" si="361"/>
        <v>11190.2</v>
      </c>
      <c r="F1642" s="123">
        <f t="shared" si="361"/>
        <v>200000</v>
      </c>
      <c r="G1642" s="123">
        <f t="shared" si="361"/>
        <v>101822</v>
      </c>
      <c r="H1642" s="124">
        <f t="shared" si="361"/>
        <v>0</v>
      </c>
      <c r="I1642" s="125">
        <f t="shared" si="349"/>
        <v>313012.2</v>
      </c>
    </row>
    <row r="1643" spans="1:9" hidden="1" x14ac:dyDescent="0.2">
      <c r="A1643" s="16" t="s">
        <v>30</v>
      </c>
      <c r="B1643" s="35">
        <v>20</v>
      </c>
      <c r="C1643" s="9">
        <f t="shared" ref="C1643:H1643" si="362">SUM(C1644)</f>
        <v>0</v>
      </c>
      <c r="D1643" s="9">
        <f t="shared" si="362"/>
        <v>0</v>
      </c>
      <c r="E1643" s="9">
        <f t="shared" si="362"/>
        <v>0</v>
      </c>
      <c r="F1643" s="9">
        <f t="shared" si="362"/>
        <v>0</v>
      </c>
      <c r="G1643" s="9">
        <f t="shared" si="362"/>
        <v>0</v>
      </c>
      <c r="H1643" s="10">
        <f t="shared" si="362"/>
        <v>0</v>
      </c>
      <c r="I1643" s="84">
        <f t="shared" si="349"/>
        <v>0</v>
      </c>
    </row>
    <row r="1644" spans="1:9" hidden="1" x14ac:dyDescent="0.2">
      <c r="A1644" s="12" t="s">
        <v>31</v>
      </c>
      <c r="B1644" s="36" t="s">
        <v>32</v>
      </c>
      <c r="C1644" s="69">
        <f>SUM(C1691,C1740,C1788,C1837)</f>
        <v>0</v>
      </c>
      <c r="D1644" s="69">
        <f>SUM(D1691,D1740,D1788,D1837)</f>
        <v>0</v>
      </c>
      <c r="E1644" s="69">
        <f>C1644+D1644</f>
        <v>0</v>
      </c>
      <c r="F1644" s="69">
        <f>SUM(F1691,F1740,F1788,F1837)</f>
        <v>0</v>
      </c>
      <c r="G1644" s="69">
        <f>SUM(G1691,G1740,G1788,G1837)</f>
        <v>0</v>
      </c>
      <c r="H1644" s="108">
        <f>SUM(H1691,H1740,H1788,H1837)</f>
        <v>0</v>
      </c>
      <c r="I1644" s="84">
        <f t="shared" ref="I1644:I1707" si="363">SUM(E1644:H1644)</f>
        <v>0</v>
      </c>
    </row>
    <row r="1645" spans="1:9" s="1" customFormat="1" hidden="1" x14ac:dyDescent="0.2">
      <c r="A1645" s="12"/>
      <c r="B1645" s="31"/>
      <c r="C1645" s="6"/>
      <c r="D1645" s="6"/>
      <c r="E1645" s="6"/>
      <c r="F1645" s="6"/>
      <c r="G1645" s="6"/>
      <c r="H1645" s="7"/>
      <c r="I1645" s="2">
        <f t="shared" si="363"/>
        <v>0</v>
      </c>
    </row>
    <row r="1646" spans="1:9" ht="25.5" x14ac:dyDescent="0.2">
      <c r="A1646" s="16" t="s">
        <v>33</v>
      </c>
      <c r="B1646" s="37">
        <v>58</v>
      </c>
      <c r="C1646" s="9">
        <f t="shared" ref="C1646:H1646" si="364">SUM(C1647,C1654,C1661)</f>
        <v>11190.2</v>
      </c>
      <c r="D1646" s="9">
        <f t="shared" si="364"/>
        <v>0</v>
      </c>
      <c r="E1646" s="9">
        <f t="shared" si="364"/>
        <v>11190.2</v>
      </c>
      <c r="F1646" s="9">
        <f t="shared" si="364"/>
        <v>200000</v>
      </c>
      <c r="G1646" s="9">
        <f t="shared" si="364"/>
        <v>101822</v>
      </c>
      <c r="H1646" s="10">
        <f t="shared" si="364"/>
        <v>0</v>
      </c>
      <c r="I1646" s="84">
        <f t="shared" si="363"/>
        <v>313012.2</v>
      </c>
    </row>
    <row r="1647" spans="1:9" x14ac:dyDescent="0.2">
      <c r="A1647" s="16" t="s">
        <v>34</v>
      </c>
      <c r="B1647" s="38" t="s">
        <v>210</v>
      </c>
      <c r="C1647" s="9">
        <f t="shared" ref="C1647:H1647" si="365">SUM(C1651,C1652,C1653)</f>
        <v>11190.2</v>
      </c>
      <c r="D1647" s="9">
        <f t="shared" si="365"/>
        <v>0</v>
      </c>
      <c r="E1647" s="9">
        <f t="shared" si="365"/>
        <v>11190.2</v>
      </c>
      <c r="F1647" s="9">
        <f t="shared" si="365"/>
        <v>200000</v>
      </c>
      <c r="G1647" s="9">
        <f t="shared" si="365"/>
        <v>101822</v>
      </c>
      <c r="H1647" s="10">
        <f t="shared" si="365"/>
        <v>0</v>
      </c>
      <c r="I1647" s="84">
        <f t="shared" si="363"/>
        <v>313012.2</v>
      </c>
    </row>
    <row r="1648" spans="1:9" s="1" customFormat="1" hidden="1" x14ac:dyDescent="0.2">
      <c r="A1648" s="17" t="s">
        <v>1</v>
      </c>
      <c r="B1648" s="39"/>
      <c r="C1648" s="9"/>
      <c r="D1648" s="9"/>
      <c r="E1648" s="9"/>
      <c r="F1648" s="9"/>
      <c r="G1648" s="9"/>
      <c r="H1648" s="10"/>
      <c r="I1648" s="2">
        <f t="shared" si="363"/>
        <v>0</v>
      </c>
    </row>
    <row r="1649" spans="1:9" x14ac:dyDescent="0.2">
      <c r="A1649" s="17" t="s">
        <v>36</v>
      </c>
      <c r="B1649" s="39"/>
      <c r="C1649" s="9">
        <f t="shared" ref="C1649:H1649" si="366">C1651+C1652+C1653-C1650</f>
        <v>230.27000000000044</v>
      </c>
      <c r="D1649" s="9">
        <f t="shared" si="366"/>
        <v>0</v>
      </c>
      <c r="E1649" s="9">
        <f t="shared" si="366"/>
        <v>230.27000000000044</v>
      </c>
      <c r="F1649" s="9">
        <f t="shared" si="366"/>
        <v>0</v>
      </c>
      <c r="G1649" s="9">
        <f t="shared" si="366"/>
        <v>0</v>
      </c>
      <c r="H1649" s="10">
        <f t="shared" si="366"/>
        <v>0</v>
      </c>
      <c r="I1649" s="84">
        <f t="shared" si="363"/>
        <v>230.27000000000044</v>
      </c>
    </row>
    <row r="1650" spans="1:9" x14ac:dyDescent="0.2">
      <c r="A1650" s="17" t="s">
        <v>37</v>
      </c>
      <c r="B1650" s="39"/>
      <c r="C1650" s="9">
        <f t="shared" ref="C1650:H1650" si="367">SUM(C1697,C1746,C1794,C1843)</f>
        <v>10959.93</v>
      </c>
      <c r="D1650" s="9">
        <f t="shared" si="367"/>
        <v>0</v>
      </c>
      <c r="E1650" s="9">
        <f t="shared" si="367"/>
        <v>10959.93</v>
      </c>
      <c r="F1650" s="9">
        <f t="shared" si="367"/>
        <v>200000</v>
      </c>
      <c r="G1650" s="9">
        <f t="shared" si="367"/>
        <v>101822</v>
      </c>
      <c r="H1650" s="10">
        <f t="shared" si="367"/>
        <v>0</v>
      </c>
      <c r="I1650" s="84">
        <f t="shared" si="363"/>
        <v>312781.93</v>
      </c>
    </row>
    <row r="1651" spans="1:9" x14ac:dyDescent="0.2">
      <c r="A1651" s="5" t="s">
        <v>38</v>
      </c>
      <c r="B1651" s="40" t="s">
        <v>211</v>
      </c>
      <c r="C1651" s="69">
        <f t="shared" ref="C1651:D1653" si="368">SUM(C1698,C1747,C1795,C1844)</f>
        <v>1678.5</v>
      </c>
      <c r="D1651" s="69">
        <f t="shared" si="368"/>
        <v>0</v>
      </c>
      <c r="E1651" s="69">
        <f>C1651+D1651</f>
        <v>1678.5</v>
      </c>
      <c r="F1651" s="69">
        <f t="shared" ref="F1651:H1653" si="369">SUM(F1698,F1747,F1795,F1844)</f>
        <v>30000</v>
      </c>
      <c r="G1651" s="69">
        <f t="shared" si="369"/>
        <v>12982.3</v>
      </c>
      <c r="H1651" s="108">
        <f t="shared" si="369"/>
        <v>0</v>
      </c>
      <c r="I1651" s="84">
        <f t="shared" si="363"/>
        <v>44660.800000000003</v>
      </c>
    </row>
    <row r="1652" spans="1:9" x14ac:dyDescent="0.2">
      <c r="A1652" s="5" t="s">
        <v>40</v>
      </c>
      <c r="B1652" s="40" t="s">
        <v>212</v>
      </c>
      <c r="C1652" s="69">
        <f t="shared" si="368"/>
        <v>9511.7000000000007</v>
      </c>
      <c r="D1652" s="69">
        <f t="shared" si="368"/>
        <v>0</v>
      </c>
      <c r="E1652" s="69">
        <f>C1652+D1652</f>
        <v>9511.7000000000007</v>
      </c>
      <c r="F1652" s="69">
        <f t="shared" si="369"/>
        <v>170000</v>
      </c>
      <c r="G1652" s="69">
        <f t="shared" si="369"/>
        <v>73563.5</v>
      </c>
      <c r="H1652" s="108">
        <f t="shared" si="369"/>
        <v>0</v>
      </c>
      <c r="I1652" s="84">
        <f t="shared" si="363"/>
        <v>253075.20000000001</v>
      </c>
    </row>
    <row r="1653" spans="1:9" x14ac:dyDescent="0.2">
      <c r="A1653" s="5" t="s">
        <v>42</v>
      </c>
      <c r="B1653" s="41" t="s">
        <v>213</v>
      </c>
      <c r="C1653" s="69">
        <f t="shared" si="368"/>
        <v>0</v>
      </c>
      <c r="D1653" s="69">
        <f t="shared" si="368"/>
        <v>0</v>
      </c>
      <c r="E1653" s="69">
        <f>C1653+D1653</f>
        <v>0</v>
      </c>
      <c r="F1653" s="69">
        <f t="shared" si="369"/>
        <v>0</v>
      </c>
      <c r="G1653" s="69">
        <f t="shared" si="369"/>
        <v>15276.2</v>
      </c>
      <c r="H1653" s="108">
        <f t="shared" si="369"/>
        <v>0</v>
      </c>
      <c r="I1653" s="84">
        <f t="shared" si="363"/>
        <v>15276.2</v>
      </c>
    </row>
    <row r="1654" spans="1:9" s="1" customFormat="1" hidden="1" x14ac:dyDescent="0.2">
      <c r="A1654" s="16" t="s">
        <v>44</v>
      </c>
      <c r="B1654" s="42" t="s">
        <v>45</v>
      </c>
      <c r="C1654" s="9">
        <v>0</v>
      </c>
      <c r="D1654" s="9">
        <f>SUM(D1658,D1659,D1660)</f>
        <v>0</v>
      </c>
      <c r="E1654" s="9">
        <f>SUM(E1658,E1659,E1660)</f>
        <v>0</v>
      </c>
      <c r="F1654" s="9">
        <f>SUM(F1658,F1659,F1660)</f>
        <v>0</v>
      </c>
      <c r="G1654" s="9">
        <f>SUM(G1658,G1659,G1660)</f>
        <v>0</v>
      </c>
      <c r="H1654" s="10">
        <f>SUM(H1658,H1659,H1660)</f>
        <v>0</v>
      </c>
      <c r="I1654" s="2">
        <f t="shared" si="363"/>
        <v>0</v>
      </c>
    </row>
    <row r="1655" spans="1:9" s="1" customFormat="1" hidden="1" x14ac:dyDescent="0.2">
      <c r="A1655" s="56" t="s">
        <v>1</v>
      </c>
      <c r="B1655" s="42"/>
      <c r="C1655" s="9"/>
      <c r="D1655" s="9"/>
      <c r="E1655" s="9"/>
      <c r="F1655" s="9"/>
      <c r="G1655" s="9"/>
      <c r="H1655" s="10"/>
      <c r="I1655" s="2">
        <f t="shared" si="363"/>
        <v>0</v>
      </c>
    </row>
    <row r="1656" spans="1:9" s="1" customFormat="1" hidden="1" x14ac:dyDescent="0.2">
      <c r="A1656" s="17" t="s">
        <v>36</v>
      </c>
      <c r="B1656" s="39"/>
      <c r="C1656" s="9">
        <v>0</v>
      </c>
      <c r="D1656" s="9">
        <f>D1658+D1659+D1660-D1657</f>
        <v>0</v>
      </c>
      <c r="E1656" s="9">
        <f>E1658+E1659+E1660-E1657</f>
        <v>0</v>
      </c>
      <c r="F1656" s="9">
        <f>F1658+F1659+F1660-F1657</f>
        <v>0</v>
      </c>
      <c r="G1656" s="9">
        <f>G1658+G1659+G1660-G1657</f>
        <v>0</v>
      </c>
      <c r="H1656" s="10">
        <f>H1658+H1659+H1660-H1657</f>
        <v>0</v>
      </c>
      <c r="I1656" s="2">
        <f t="shared" si="363"/>
        <v>0</v>
      </c>
    </row>
    <row r="1657" spans="1:9" s="1" customFormat="1" hidden="1" x14ac:dyDescent="0.2">
      <c r="A1657" s="17" t="s">
        <v>37</v>
      </c>
      <c r="B1657" s="39"/>
      <c r="C1657" s="9">
        <v>0</v>
      </c>
      <c r="D1657" s="9">
        <f>SUM(D1704,D1753,D1801,D1850)</f>
        <v>0</v>
      </c>
      <c r="E1657" s="9">
        <f>SUM(E1704,E1753,E1801,E1850)</f>
        <v>0</v>
      </c>
      <c r="F1657" s="9">
        <f>SUM(F1704,F1753,F1801,F1850)</f>
        <v>0</v>
      </c>
      <c r="G1657" s="9">
        <f>SUM(G1704,G1753,G1801,G1850)</f>
        <v>0</v>
      </c>
      <c r="H1657" s="10">
        <f>SUM(H1704,H1753,H1801,H1850)</f>
        <v>0</v>
      </c>
      <c r="I1657" s="2">
        <f t="shared" si="363"/>
        <v>0</v>
      </c>
    </row>
    <row r="1658" spans="1:9" s="1" customFormat="1" hidden="1" x14ac:dyDescent="0.2">
      <c r="A1658" s="5" t="s">
        <v>38</v>
      </c>
      <c r="B1658" s="41" t="s">
        <v>46</v>
      </c>
      <c r="C1658" s="6">
        <v>0</v>
      </c>
      <c r="D1658" s="6">
        <f>SUM(D1705,D1754,D1802,D1851)</f>
        <v>0</v>
      </c>
      <c r="E1658" s="6">
        <f>C1658+D1658</f>
        <v>0</v>
      </c>
      <c r="F1658" s="6">
        <f t="shared" ref="F1658:H1660" si="370">SUM(F1705,F1754,F1802,F1851)</f>
        <v>0</v>
      </c>
      <c r="G1658" s="6">
        <f t="shared" si="370"/>
        <v>0</v>
      </c>
      <c r="H1658" s="7">
        <f t="shared" si="370"/>
        <v>0</v>
      </c>
      <c r="I1658" s="2">
        <f t="shared" si="363"/>
        <v>0</v>
      </c>
    </row>
    <row r="1659" spans="1:9" s="1" customFormat="1" hidden="1" x14ac:dyDescent="0.2">
      <c r="A1659" s="5" t="s">
        <v>40</v>
      </c>
      <c r="B1659" s="41" t="s">
        <v>47</v>
      </c>
      <c r="C1659" s="6">
        <v>0</v>
      </c>
      <c r="D1659" s="6">
        <f>SUM(D1706,D1755,D1803,D1852)</f>
        <v>0</v>
      </c>
      <c r="E1659" s="6">
        <f>C1659+D1659</f>
        <v>0</v>
      </c>
      <c r="F1659" s="6">
        <f t="shared" si="370"/>
        <v>0</v>
      </c>
      <c r="G1659" s="6">
        <f t="shared" si="370"/>
        <v>0</v>
      </c>
      <c r="H1659" s="7">
        <f t="shared" si="370"/>
        <v>0</v>
      </c>
      <c r="I1659" s="2">
        <f t="shared" si="363"/>
        <v>0</v>
      </c>
    </row>
    <row r="1660" spans="1:9" s="1" customFormat="1" hidden="1" x14ac:dyDescent="0.2">
      <c r="A1660" s="5" t="s">
        <v>42</v>
      </c>
      <c r="B1660" s="41" t="s">
        <v>48</v>
      </c>
      <c r="C1660" s="6">
        <v>0</v>
      </c>
      <c r="D1660" s="6">
        <f>SUM(D1707,D1756,D1804,D1853)</f>
        <v>0</v>
      </c>
      <c r="E1660" s="6">
        <f>C1660+D1660</f>
        <v>0</v>
      </c>
      <c r="F1660" s="6">
        <f t="shared" si="370"/>
        <v>0</v>
      </c>
      <c r="G1660" s="6">
        <f t="shared" si="370"/>
        <v>0</v>
      </c>
      <c r="H1660" s="7">
        <f t="shared" si="370"/>
        <v>0</v>
      </c>
      <c r="I1660" s="2">
        <f t="shared" si="363"/>
        <v>0</v>
      </c>
    </row>
    <row r="1661" spans="1:9" hidden="1" x14ac:dyDescent="0.2">
      <c r="A1661" s="16" t="s">
        <v>49</v>
      </c>
      <c r="B1661" s="43" t="s">
        <v>50</v>
      </c>
      <c r="C1661" s="9">
        <f t="shared" ref="C1661:H1661" si="371">SUM(C1665,C1666,C1667)</f>
        <v>0</v>
      </c>
      <c r="D1661" s="9">
        <f t="shared" si="371"/>
        <v>0</v>
      </c>
      <c r="E1661" s="9">
        <f t="shared" si="371"/>
        <v>0</v>
      </c>
      <c r="F1661" s="9">
        <f t="shared" si="371"/>
        <v>0</v>
      </c>
      <c r="G1661" s="9">
        <f t="shared" si="371"/>
        <v>0</v>
      </c>
      <c r="H1661" s="10">
        <f t="shared" si="371"/>
        <v>0</v>
      </c>
      <c r="I1661" s="84">
        <f t="shared" si="363"/>
        <v>0</v>
      </c>
    </row>
    <row r="1662" spans="1:9" s="1" customFormat="1" hidden="1" x14ac:dyDescent="0.2">
      <c r="A1662" s="56" t="s">
        <v>1</v>
      </c>
      <c r="B1662" s="43"/>
      <c r="C1662" s="9"/>
      <c r="D1662" s="9"/>
      <c r="E1662" s="9"/>
      <c r="F1662" s="9"/>
      <c r="G1662" s="9"/>
      <c r="H1662" s="10"/>
      <c r="I1662" s="2">
        <f t="shared" si="363"/>
        <v>0</v>
      </c>
    </row>
    <row r="1663" spans="1:9" hidden="1" x14ac:dyDescent="0.2">
      <c r="A1663" s="17" t="s">
        <v>36</v>
      </c>
      <c r="B1663" s="39"/>
      <c r="C1663" s="9">
        <f t="shared" ref="C1663:H1663" si="372">C1665+C1666+C1667-C1664</f>
        <v>0</v>
      </c>
      <c r="D1663" s="9">
        <f t="shared" si="372"/>
        <v>0</v>
      </c>
      <c r="E1663" s="9">
        <f t="shared" si="372"/>
        <v>0</v>
      </c>
      <c r="F1663" s="9">
        <f t="shared" si="372"/>
        <v>0</v>
      </c>
      <c r="G1663" s="9">
        <f t="shared" si="372"/>
        <v>0</v>
      </c>
      <c r="H1663" s="10">
        <f t="shared" si="372"/>
        <v>0</v>
      </c>
      <c r="I1663" s="84">
        <f t="shared" si="363"/>
        <v>0</v>
      </c>
    </row>
    <row r="1664" spans="1:9" s="1" customFormat="1" hidden="1" x14ac:dyDescent="0.2">
      <c r="A1664" s="17" t="s">
        <v>37</v>
      </c>
      <c r="B1664" s="39"/>
      <c r="C1664" s="9">
        <v>0</v>
      </c>
      <c r="D1664" s="9">
        <f>SUM(D1711,D1760,D1808,D1857)</f>
        <v>0</v>
      </c>
      <c r="E1664" s="9">
        <f>SUM(E1711,E1760,E1808,E1857)</f>
        <v>0</v>
      </c>
      <c r="F1664" s="9">
        <f>SUM(F1711,F1760,F1808,F1857)</f>
        <v>0</v>
      </c>
      <c r="G1664" s="9">
        <f>SUM(G1711,G1760,G1808,G1857)</f>
        <v>0</v>
      </c>
      <c r="H1664" s="10">
        <f>SUM(H1711,H1760,H1808,H1857)</f>
        <v>0</v>
      </c>
      <c r="I1664" s="2">
        <f t="shared" si="363"/>
        <v>0</v>
      </c>
    </row>
    <row r="1665" spans="1:11" hidden="1" x14ac:dyDescent="0.2">
      <c r="A1665" s="5" t="s">
        <v>38</v>
      </c>
      <c r="B1665" s="41" t="s">
        <v>51</v>
      </c>
      <c r="C1665" s="69">
        <f>SUM(C1712,C1761,C1809,C1858)</f>
        <v>0</v>
      </c>
      <c r="D1665" s="69">
        <f>SUM(D1712,D1761,D1809,D1858)</f>
        <v>0</v>
      </c>
      <c r="E1665" s="69">
        <f>C1665+D1665</f>
        <v>0</v>
      </c>
      <c r="F1665" s="69">
        <f t="shared" ref="F1665:H1667" si="373">SUM(F1712,F1761,F1809,F1858)</f>
        <v>0</v>
      </c>
      <c r="G1665" s="69">
        <f t="shared" si="373"/>
        <v>0</v>
      </c>
      <c r="H1665" s="108">
        <f t="shared" si="373"/>
        <v>0</v>
      </c>
      <c r="I1665" s="84">
        <f t="shared" si="363"/>
        <v>0</v>
      </c>
    </row>
    <row r="1666" spans="1:11" hidden="1" x14ac:dyDescent="0.2">
      <c r="A1666" s="5" t="s">
        <v>40</v>
      </c>
      <c r="B1666" s="41" t="s">
        <v>52</v>
      </c>
      <c r="C1666" s="69">
        <f>SUM(C1713,C1762,C1810,C1859)</f>
        <v>0</v>
      </c>
      <c r="D1666" s="69">
        <f>SUM(D1713,D1762,D1810,D1859)</f>
        <v>0</v>
      </c>
      <c r="E1666" s="69">
        <f>C1666+D1666</f>
        <v>0</v>
      </c>
      <c r="F1666" s="69">
        <f t="shared" si="373"/>
        <v>0</v>
      </c>
      <c r="G1666" s="69">
        <f t="shared" si="373"/>
        <v>0</v>
      </c>
      <c r="H1666" s="108">
        <f t="shared" si="373"/>
        <v>0</v>
      </c>
      <c r="I1666" s="84">
        <f t="shared" si="363"/>
        <v>0</v>
      </c>
    </row>
    <row r="1667" spans="1:11" s="1" customFormat="1" hidden="1" x14ac:dyDescent="0.2">
      <c r="A1667" s="5" t="s">
        <v>42</v>
      </c>
      <c r="B1667" s="41" t="s">
        <v>53</v>
      </c>
      <c r="C1667" s="6">
        <v>0</v>
      </c>
      <c r="D1667" s="6">
        <f>SUM(D1714,D1763,D1811,D1860)</f>
        <v>0</v>
      </c>
      <c r="E1667" s="6">
        <f>C1667+D1667</f>
        <v>0</v>
      </c>
      <c r="F1667" s="6">
        <f t="shared" si="373"/>
        <v>0</v>
      </c>
      <c r="G1667" s="6">
        <f t="shared" si="373"/>
        <v>0</v>
      </c>
      <c r="H1667" s="7">
        <f t="shared" si="373"/>
        <v>0</v>
      </c>
      <c r="I1667" s="2">
        <f t="shared" si="363"/>
        <v>0</v>
      </c>
    </row>
    <row r="1668" spans="1:11" s="1" customFormat="1" hidden="1" x14ac:dyDescent="0.2">
      <c r="A1668" s="57"/>
      <c r="B1668" s="66"/>
      <c r="C1668" s="6"/>
      <c r="D1668" s="6"/>
      <c r="E1668" s="6"/>
      <c r="F1668" s="6"/>
      <c r="G1668" s="6"/>
      <c r="H1668" s="7"/>
      <c r="I1668" s="2">
        <f t="shared" si="363"/>
        <v>0</v>
      </c>
    </row>
    <row r="1669" spans="1:11" s="1" customFormat="1" hidden="1" x14ac:dyDescent="0.2">
      <c r="A1669" s="11" t="s">
        <v>134</v>
      </c>
      <c r="B1669" s="43" t="s">
        <v>133</v>
      </c>
      <c r="C1669" s="9">
        <v>0</v>
      </c>
      <c r="D1669" s="9">
        <f>SUM(D1716,D1765,D1813,D1862)</f>
        <v>0</v>
      </c>
      <c r="E1669" s="9">
        <f>C1669+D1669</f>
        <v>0</v>
      </c>
      <c r="F1669" s="9">
        <f>SUM(F1716,F1765,F1813,F1862)</f>
        <v>0</v>
      </c>
      <c r="G1669" s="9">
        <f>SUM(G1716,G1765,G1813,G1862)</f>
        <v>0</v>
      </c>
      <c r="H1669" s="10">
        <f>SUM(H1716,H1765,H1813,H1862)</f>
        <v>0</v>
      </c>
      <c r="I1669" s="2">
        <f t="shared" si="363"/>
        <v>0</v>
      </c>
    </row>
    <row r="1670" spans="1:11" s="1" customFormat="1" hidden="1" x14ac:dyDescent="0.2">
      <c r="A1670" s="57"/>
      <c r="B1670" s="66"/>
      <c r="C1670" s="6"/>
      <c r="D1670" s="6"/>
      <c r="E1670" s="6"/>
      <c r="F1670" s="6"/>
      <c r="G1670" s="6"/>
      <c r="H1670" s="7"/>
      <c r="I1670" s="2">
        <f t="shared" si="363"/>
        <v>0</v>
      </c>
    </row>
    <row r="1671" spans="1:11" s="107" customFormat="1" ht="38.25" hidden="1" x14ac:dyDescent="0.2">
      <c r="A1671" s="117" t="s">
        <v>69</v>
      </c>
      <c r="B1671" s="118"/>
      <c r="C1671" s="119">
        <f t="shared" ref="C1671:H1671" si="374">C1672</f>
        <v>0</v>
      </c>
      <c r="D1671" s="119">
        <f t="shared" si="374"/>
        <v>0</v>
      </c>
      <c r="E1671" s="119">
        <f t="shared" si="374"/>
        <v>0</v>
      </c>
      <c r="F1671" s="119">
        <f t="shared" si="374"/>
        <v>0</v>
      </c>
      <c r="G1671" s="119">
        <f t="shared" si="374"/>
        <v>0</v>
      </c>
      <c r="H1671" s="120">
        <f t="shared" si="374"/>
        <v>0</v>
      </c>
      <c r="I1671" s="102">
        <f t="shared" si="363"/>
        <v>0</v>
      </c>
    </row>
    <row r="1672" spans="1:11" s="126" customFormat="1" hidden="1" x14ac:dyDescent="0.2">
      <c r="A1672" s="121" t="s">
        <v>59</v>
      </c>
      <c r="B1672" s="122"/>
      <c r="C1672" s="123">
        <f t="shared" ref="C1672:H1672" si="375">SUM(C1673,C1674,C1675,C1676)</f>
        <v>0</v>
      </c>
      <c r="D1672" s="123">
        <f t="shared" si="375"/>
        <v>0</v>
      </c>
      <c r="E1672" s="123">
        <f t="shared" si="375"/>
        <v>0</v>
      </c>
      <c r="F1672" s="123">
        <f t="shared" si="375"/>
        <v>0</v>
      </c>
      <c r="G1672" s="123">
        <f t="shared" si="375"/>
        <v>0</v>
      </c>
      <c r="H1672" s="124">
        <f t="shared" si="375"/>
        <v>0</v>
      </c>
      <c r="I1672" s="125">
        <f t="shared" si="363"/>
        <v>0</v>
      </c>
    </row>
    <row r="1673" spans="1:11" hidden="1" x14ac:dyDescent="0.2">
      <c r="A1673" s="5" t="s">
        <v>6</v>
      </c>
      <c r="B1673" s="28"/>
      <c r="C1673" s="69"/>
      <c r="D1673" s="69"/>
      <c r="E1673" s="69">
        <f>SUM(C1673,D1673)</f>
        <v>0</v>
      </c>
      <c r="F1673" s="69"/>
      <c r="G1673" s="69"/>
      <c r="H1673" s="108"/>
      <c r="I1673" s="84">
        <f t="shared" si="363"/>
        <v>0</v>
      </c>
    </row>
    <row r="1674" spans="1:11" s="1" customFormat="1" hidden="1" x14ac:dyDescent="0.2">
      <c r="A1674" s="5" t="s">
        <v>7</v>
      </c>
      <c r="B1674" s="65"/>
      <c r="C1674" s="6">
        <v>0</v>
      </c>
      <c r="D1674" s="6"/>
      <c r="E1674" s="6">
        <f>SUM(C1674,D1674)</f>
        <v>0</v>
      </c>
      <c r="F1674" s="6"/>
      <c r="G1674" s="6"/>
      <c r="H1674" s="7"/>
      <c r="I1674" s="2">
        <f t="shared" si="363"/>
        <v>0</v>
      </c>
      <c r="J1674" s="1">
        <f>J1675+J1678</f>
        <v>0.98</v>
      </c>
      <c r="K1674" s="1">
        <v>1</v>
      </c>
    </row>
    <row r="1675" spans="1:11" s="1" customFormat="1" ht="38.25" hidden="1" x14ac:dyDescent="0.2">
      <c r="A1675" s="5" t="s">
        <v>8</v>
      </c>
      <c r="B1675" s="28">
        <v>420269</v>
      </c>
      <c r="C1675" s="6">
        <v>0</v>
      </c>
      <c r="D1675" s="6"/>
      <c r="E1675" s="6">
        <f>SUM(C1675,D1675)</f>
        <v>0</v>
      </c>
      <c r="F1675" s="6"/>
      <c r="G1675" s="6"/>
      <c r="H1675" s="7"/>
      <c r="I1675" s="2">
        <f t="shared" si="363"/>
        <v>0</v>
      </c>
      <c r="J1675" s="1">
        <v>0.13</v>
      </c>
      <c r="K1675" s="1">
        <f>K1674*J1675/J1674</f>
        <v>0.1326530612244898</v>
      </c>
    </row>
    <row r="1676" spans="1:11" ht="25.5" hidden="1" x14ac:dyDescent="0.2">
      <c r="A1676" s="8" t="s">
        <v>9</v>
      </c>
      <c r="B1676" s="29" t="s">
        <v>10</v>
      </c>
      <c r="C1676" s="9">
        <f t="shared" ref="C1676:H1676" si="376">SUM(C1677,C1681,C1685)</f>
        <v>0</v>
      </c>
      <c r="D1676" s="9">
        <f t="shared" si="376"/>
        <v>0</v>
      </c>
      <c r="E1676" s="9">
        <f t="shared" si="376"/>
        <v>0</v>
      </c>
      <c r="F1676" s="9">
        <f t="shared" si="376"/>
        <v>0</v>
      </c>
      <c r="G1676" s="9">
        <f t="shared" si="376"/>
        <v>0</v>
      </c>
      <c r="H1676" s="10">
        <f t="shared" si="376"/>
        <v>0</v>
      </c>
      <c r="I1676" s="84">
        <f t="shared" si="363"/>
        <v>0</v>
      </c>
    </row>
    <row r="1677" spans="1:11" hidden="1" x14ac:dyDescent="0.2">
      <c r="A1677" s="11" t="s">
        <v>11</v>
      </c>
      <c r="B1677" s="30" t="s">
        <v>12</v>
      </c>
      <c r="C1677" s="9">
        <f t="shared" ref="C1677:H1677" si="377">SUM(C1678:C1680)</f>
        <v>0</v>
      </c>
      <c r="D1677" s="9">
        <f t="shared" si="377"/>
        <v>0</v>
      </c>
      <c r="E1677" s="9">
        <f t="shared" si="377"/>
        <v>0</v>
      </c>
      <c r="F1677" s="9">
        <f t="shared" si="377"/>
        <v>0</v>
      </c>
      <c r="G1677" s="9">
        <f t="shared" si="377"/>
        <v>0</v>
      </c>
      <c r="H1677" s="10">
        <f t="shared" si="377"/>
        <v>0</v>
      </c>
      <c r="I1677" s="84">
        <f t="shared" si="363"/>
        <v>0</v>
      </c>
    </row>
    <row r="1678" spans="1:11" s="1" customFormat="1" hidden="1" x14ac:dyDescent="0.2">
      <c r="A1678" s="12" t="s">
        <v>13</v>
      </c>
      <c r="B1678" s="31" t="s">
        <v>14</v>
      </c>
      <c r="C1678" s="6">
        <v>0</v>
      </c>
      <c r="D1678" s="6"/>
      <c r="E1678" s="6">
        <f>SUM(C1678,D1678)</f>
        <v>0</v>
      </c>
      <c r="F1678" s="6"/>
      <c r="G1678" s="6"/>
      <c r="H1678" s="7"/>
      <c r="I1678" s="2">
        <f t="shared" si="363"/>
        <v>0</v>
      </c>
      <c r="J1678" s="1">
        <v>0.85</v>
      </c>
      <c r="K1678" s="1">
        <f>K1674*J1678/J1674</f>
        <v>0.86734693877551017</v>
      </c>
    </row>
    <row r="1679" spans="1:11" s="1" customFormat="1" hidden="1" x14ac:dyDescent="0.2">
      <c r="A1679" s="12" t="s">
        <v>15</v>
      </c>
      <c r="B1679" s="32" t="s">
        <v>16</v>
      </c>
      <c r="C1679" s="6">
        <v>0</v>
      </c>
      <c r="D1679" s="6"/>
      <c r="E1679" s="6">
        <f>SUM(C1679,D1679)</f>
        <v>0</v>
      </c>
      <c r="F1679" s="6"/>
      <c r="G1679" s="6"/>
      <c r="H1679" s="7"/>
      <c r="I1679" s="2">
        <f t="shared" si="363"/>
        <v>0</v>
      </c>
    </row>
    <row r="1680" spans="1:11" hidden="1" x14ac:dyDescent="0.2">
      <c r="A1680" s="12" t="s">
        <v>17</v>
      </c>
      <c r="B1680" s="32" t="s">
        <v>18</v>
      </c>
      <c r="C1680" s="69"/>
      <c r="D1680" s="69"/>
      <c r="E1680" s="69">
        <f>SUM(C1680,D1680)</f>
        <v>0</v>
      </c>
      <c r="F1680" s="69"/>
      <c r="G1680" s="69"/>
      <c r="H1680" s="108"/>
      <c r="I1680" s="84">
        <f t="shared" si="363"/>
        <v>0</v>
      </c>
    </row>
    <row r="1681" spans="1:9" s="1" customFormat="1" hidden="1" x14ac:dyDescent="0.2">
      <c r="A1681" s="11" t="s">
        <v>19</v>
      </c>
      <c r="B1681" s="33" t="s">
        <v>20</v>
      </c>
      <c r="C1681" s="9">
        <v>0</v>
      </c>
      <c r="D1681" s="9">
        <f>SUM(D1682:D1684)</f>
        <v>0</v>
      </c>
      <c r="E1681" s="9">
        <f>SUM(E1682:E1684)</f>
        <v>0</v>
      </c>
      <c r="F1681" s="9">
        <f>SUM(F1682:F1684)</f>
        <v>0</v>
      </c>
      <c r="G1681" s="9">
        <f>SUM(G1682:G1684)</f>
        <v>0</v>
      </c>
      <c r="H1681" s="10">
        <f>SUM(H1682:H1684)</f>
        <v>0</v>
      </c>
      <c r="I1681" s="2">
        <f t="shared" si="363"/>
        <v>0</v>
      </c>
    </row>
    <row r="1682" spans="1:9" s="1" customFormat="1" hidden="1" x14ac:dyDescent="0.2">
      <c r="A1682" s="12" t="s">
        <v>13</v>
      </c>
      <c r="B1682" s="32" t="s">
        <v>21</v>
      </c>
      <c r="C1682" s="6">
        <v>0</v>
      </c>
      <c r="D1682" s="6"/>
      <c r="E1682" s="6">
        <f>SUM(C1682,D1682)</f>
        <v>0</v>
      </c>
      <c r="F1682" s="6"/>
      <c r="G1682" s="6"/>
      <c r="H1682" s="7"/>
      <c r="I1682" s="2">
        <f t="shared" si="363"/>
        <v>0</v>
      </c>
    </row>
    <row r="1683" spans="1:9" s="1" customFormat="1" hidden="1" x14ac:dyDescent="0.2">
      <c r="A1683" s="12" t="s">
        <v>15</v>
      </c>
      <c r="B1683" s="32" t="s">
        <v>22</v>
      </c>
      <c r="C1683" s="6">
        <v>0</v>
      </c>
      <c r="D1683" s="6"/>
      <c r="E1683" s="6">
        <f>SUM(C1683,D1683)</f>
        <v>0</v>
      </c>
      <c r="F1683" s="6"/>
      <c r="G1683" s="6"/>
      <c r="H1683" s="7"/>
      <c r="I1683" s="2">
        <f t="shared" si="363"/>
        <v>0</v>
      </c>
    </row>
    <row r="1684" spans="1:9" s="1" customFormat="1" hidden="1" x14ac:dyDescent="0.2">
      <c r="A1684" s="12" t="s">
        <v>17</v>
      </c>
      <c r="B1684" s="32" t="s">
        <v>23</v>
      </c>
      <c r="C1684" s="6">
        <v>0</v>
      </c>
      <c r="D1684" s="6"/>
      <c r="E1684" s="6">
        <f>SUM(C1684,D1684)</f>
        <v>0</v>
      </c>
      <c r="F1684" s="6"/>
      <c r="G1684" s="6"/>
      <c r="H1684" s="7"/>
      <c r="I1684" s="2">
        <f t="shared" si="363"/>
        <v>0</v>
      </c>
    </row>
    <row r="1685" spans="1:9" s="1" customFormat="1" hidden="1" x14ac:dyDescent="0.2">
      <c r="A1685" s="11" t="s">
        <v>24</v>
      </c>
      <c r="B1685" s="33" t="s">
        <v>25</v>
      </c>
      <c r="C1685" s="9">
        <v>0</v>
      </c>
      <c r="D1685" s="9">
        <f>SUM(D1686:D1688)</f>
        <v>0</v>
      </c>
      <c r="E1685" s="9">
        <f>SUM(E1686:E1688)</f>
        <v>0</v>
      </c>
      <c r="F1685" s="9">
        <f>SUM(F1686:F1688)</f>
        <v>0</v>
      </c>
      <c r="G1685" s="9">
        <f>SUM(G1686:G1688)</f>
        <v>0</v>
      </c>
      <c r="H1685" s="10">
        <f>SUM(H1686:H1688)</f>
        <v>0</v>
      </c>
      <c r="I1685" s="2">
        <f t="shared" si="363"/>
        <v>0</v>
      </c>
    </row>
    <row r="1686" spans="1:9" s="1" customFormat="1" hidden="1" x14ac:dyDescent="0.2">
      <c r="A1686" s="12" t="s">
        <v>13</v>
      </c>
      <c r="B1686" s="32" t="s">
        <v>26</v>
      </c>
      <c r="C1686" s="6">
        <v>0</v>
      </c>
      <c r="D1686" s="6"/>
      <c r="E1686" s="6">
        <f>SUM(C1686,D1686)</f>
        <v>0</v>
      </c>
      <c r="F1686" s="6"/>
      <c r="G1686" s="6"/>
      <c r="H1686" s="7"/>
      <c r="I1686" s="2">
        <f t="shared" si="363"/>
        <v>0</v>
      </c>
    </row>
    <row r="1687" spans="1:9" s="1" customFormat="1" hidden="1" x14ac:dyDescent="0.2">
      <c r="A1687" s="12" t="s">
        <v>15</v>
      </c>
      <c r="B1687" s="32" t="s">
        <v>27</v>
      </c>
      <c r="C1687" s="6">
        <v>0</v>
      </c>
      <c r="D1687" s="6"/>
      <c r="E1687" s="6">
        <f>SUM(C1687,D1687)</f>
        <v>0</v>
      </c>
      <c r="F1687" s="6"/>
      <c r="G1687" s="6"/>
      <c r="H1687" s="7"/>
      <c r="I1687" s="2">
        <f t="shared" si="363"/>
        <v>0</v>
      </c>
    </row>
    <row r="1688" spans="1:9" s="1" customFormat="1" hidden="1" x14ac:dyDescent="0.2">
      <c r="A1688" s="12" t="s">
        <v>17</v>
      </c>
      <c r="B1688" s="32" t="s">
        <v>28</v>
      </c>
      <c r="C1688" s="6">
        <v>0</v>
      </c>
      <c r="D1688" s="6"/>
      <c r="E1688" s="6">
        <f>SUM(C1688,D1688)</f>
        <v>0</v>
      </c>
      <c r="F1688" s="6"/>
      <c r="G1688" s="6"/>
      <c r="H1688" s="7"/>
      <c r="I1688" s="2">
        <f t="shared" si="363"/>
        <v>0</v>
      </c>
    </row>
    <row r="1689" spans="1:9" s="126" customFormat="1" hidden="1" x14ac:dyDescent="0.2">
      <c r="A1689" s="121" t="s">
        <v>76</v>
      </c>
      <c r="B1689" s="122"/>
      <c r="C1689" s="123">
        <f t="shared" ref="C1689:H1689" si="378">SUM(C1690,C1693,C1716)</f>
        <v>0</v>
      </c>
      <c r="D1689" s="123">
        <f t="shared" si="378"/>
        <v>0</v>
      </c>
      <c r="E1689" s="123">
        <f t="shared" si="378"/>
        <v>0</v>
      </c>
      <c r="F1689" s="123">
        <f t="shared" si="378"/>
        <v>0</v>
      </c>
      <c r="G1689" s="123">
        <f t="shared" si="378"/>
        <v>0</v>
      </c>
      <c r="H1689" s="124">
        <f t="shared" si="378"/>
        <v>0</v>
      </c>
      <c r="I1689" s="125">
        <f t="shared" si="363"/>
        <v>0</v>
      </c>
    </row>
    <row r="1690" spans="1:9" s="1" customFormat="1" hidden="1" x14ac:dyDescent="0.2">
      <c r="A1690" s="16" t="s">
        <v>30</v>
      </c>
      <c r="B1690" s="35">
        <v>20</v>
      </c>
      <c r="C1690" s="9">
        <v>0</v>
      </c>
      <c r="D1690" s="9">
        <f>SUM(D1691)</f>
        <v>0</v>
      </c>
      <c r="E1690" s="9">
        <f>SUM(E1691)</f>
        <v>0</v>
      </c>
      <c r="F1690" s="9">
        <f>SUM(F1691)</f>
        <v>0</v>
      </c>
      <c r="G1690" s="9">
        <f>SUM(G1691)</f>
        <v>0</v>
      </c>
      <c r="H1690" s="10">
        <f>SUM(H1691)</f>
        <v>0</v>
      </c>
      <c r="I1690" s="2">
        <f t="shared" si="363"/>
        <v>0</v>
      </c>
    </row>
    <row r="1691" spans="1:9" s="1" customFormat="1" hidden="1" x14ac:dyDescent="0.2">
      <c r="A1691" s="12" t="s">
        <v>31</v>
      </c>
      <c r="B1691" s="36" t="s">
        <v>32</v>
      </c>
      <c r="C1691" s="6">
        <v>0</v>
      </c>
      <c r="D1691" s="6"/>
      <c r="E1691" s="6">
        <f>C1691+D1691</f>
        <v>0</v>
      </c>
      <c r="F1691" s="6"/>
      <c r="G1691" s="6"/>
      <c r="H1691" s="7"/>
      <c r="I1691" s="2">
        <f t="shared" si="363"/>
        <v>0</v>
      </c>
    </row>
    <row r="1692" spans="1:9" s="1" customFormat="1" hidden="1" x14ac:dyDescent="0.2">
      <c r="A1692" s="12"/>
      <c r="B1692" s="31"/>
      <c r="C1692" s="6"/>
      <c r="D1692" s="6"/>
      <c r="E1692" s="6"/>
      <c r="F1692" s="6"/>
      <c r="G1692" s="6"/>
      <c r="H1692" s="7"/>
      <c r="I1692" s="2">
        <f t="shared" si="363"/>
        <v>0</v>
      </c>
    </row>
    <row r="1693" spans="1:9" ht="25.5" hidden="1" x14ac:dyDescent="0.2">
      <c r="A1693" s="16" t="s">
        <v>33</v>
      </c>
      <c r="B1693" s="37">
        <v>58</v>
      </c>
      <c r="C1693" s="9">
        <f t="shared" ref="C1693:H1693" si="379">SUM(C1694,C1701,C1708)</f>
        <v>0</v>
      </c>
      <c r="D1693" s="9">
        <f t="shared" si="379"/>
        <v>0</v>
      </c>
      <c r="E1693" s="9">
        <f t="shared" si="379"/>
        <v>0</v>
      </c>
      <c r="F1693" s="9">
        <f t="shared" si="379"/>
        <v>0</v>
      </c>
      <c r="G1693" s="9">
        <f t="shared" si="379"/>
        <v>0</v>
      </c>
      <c r="H1693" s="10">
        <f t="shared" si="379"/>
        <v>0</v>
      </c>
      <c r="I1693" s="84">
        <f t="shared" si="363"/>
        <v>0</v>
      </c>
    </row>
    <row r="1694" spans="1:9" hidden="1" x14ac:dyDescent="0.2">
      <c r="A1694" s="16" t="s">
        <v>34</v>
      </c>
      <c r="B1694" s="38" t="s">
        <v>187</v>
      </c>
      <c r="C1694" s="9">
        <f t="shared" ref="C1694:H1694" si="380">SUM(C1698,C1699,C1700)</f>
        <v>0</v>
      </c>
      <c r="D1694" s="9">
        <f t="shared" si="380"/>
        <v>0</v>
      </c>
      <c r="E1694" s="9">
        <f t="shared" si="380"/>
        <v>0</v>
      </c>
      <c r="F1694" s="9">
        <f t="shared" si="380"/>
        <v>0</v>
      </c>
      <c r="G1694" s="9">
        <f t="shared" si="380"/>
        <v>0</v>
      </c>
      <c r="H1694" s="10">
        <f t="shared" si="380"/>
        <v>0</v>
      </c>
      <c r="I1694" s="84">
        <f t="shared" si="363"/>
        <v>0</v>
      </c>
    </row>
    <row r="1695" spans="1:9" s="1" customFormat="1" hidden="1" x14ac:dyDescent="0.2">
      <c r="A1695" s="17" t="s">
        <v>1</v>
      </c>
      <c r="B1695" s="39"/>
      <c r="C1695" s="9"/>
      <c r="D1695" s="9"/>
      <c r="E1695" s="9"/>
      <c r="F1695" s="9"/>
      <c r="G1695" s="9"/>
      <c r="H1695" s="10"/>
      <c r="I1695" s="2">
        <f t="shared" si="363"/>
        <v>0</v>
      </c>
    </row>
    <row r="1696" spans="1:9" hidden="1" x14ac:dyDescent="0.2">
      <c r="A1696" s="17" t="s">
        <v>36</v>
      </c>
      <c r="B1696" s="39"/>
      <c r="C1696" s="9">
        <f t="shared" ref="C1696:H1696" si="381">C1698+C1699+C1700-C1697</f>
        <v>0</v>
      </c>
      <c r="D1696" s="9">
        <f t="shared" si="381"/>
        <v>0</v>
      </c>
      <c r="E1696" s="9">
        <f t="shared" si="381"/>
        <v>0</v>
      </c>
      <c r="F1696" s="9">
        <f t="shared" si="381"/>
        <v>0</v>
      </c>
      <c r="G1696" s="9">
        <f t="shared" si="381"/>
        <v>0</v>
      </c>
      <c r="H1696" s="10">
        <f t="shared" si="381"/>
        <v>0</v>
      </c>
      <c r="I1696" s="84">
        <f t="shared" si="363"/>
        <v>0</v>
      </c>
    </row>
    <row r="1697" spans="1:11" hidden="1" x14ac:dyDescent="0.2">
      <c r="A1697" s="17" t="s">
        <v>37</v>
      </c>
      <c r="B1697" s="39"/>
      <c r="C1697" s="9">
        <f>SUBTOTAL(9,C1700)</f>
        <v>0</v>
      </c>
      <c r="D1697" s="9"/>
      <c r="E1697" s="9">
        <f>C1697+D1697</f>
        <v>0</v>
      </c>
      <c r="F1697" s="9"/>
      <c r="G1697" s="9"/>
      <c r="H1697" s="10"/>
      <c r="I1697" s="84">
        <f t="shared" si="363"/>
        <v>0</v>
      </c>
    </row>
    <row r="1698" spans="1:11" hidden="1" x14ac:dyDescent="0.2">
      <c r="A1698" s="5" t="s">
        <v>38</v>
      </c>
      <c r="B1698" s="40" t="s">
        <v>39</v>
      </c>
      <c r="C1698" s="69"/>
      <c r="D1698" s="69"/>
      <c r="E1698" s="69">
        <f>C1698+D1698</f>
        <v>0</v>
      </c>
      <c r="F1698" s="69"/>
      <c r="G1698" s="69"/>
      <c r="H1698" s="108"/>
      <c r="I1698" s="84">
        <f t="shared" si="363"/>
        <v>0</v>
      </c>
      <c r="J1698" s="82">
        <v>0.02</v>
      </c>
      <c r="K1698" s="82">
        <v>0.13</v>
      </c>
    </row>
    <row r="1699" spans="1:11" hidden="1" x14ac:dyDescent="0.2">
      <c r="A1699" s="5" t="s">
        <v>40</v>
      </c>
      <c r="B1699" s="40" t="s">
        <v>41</v>
      </c>
      <c r="C1699" s="69"/>
      <c r="D1699" s="69"/>
      <c r="E1699" s="69">
        <f>C1699+D1699</f>
        <v>0</v>
      </c>
      <c r="F1699" s="69"/>
      <c r="G1699" s="69"/>
      <c r="H1699" s="108"/>
      <c r="I1699" s="84">
        <f t="shared" si="363"/>
        <v>0</v>
      </c>
      <c r="J1699" s="82">
        <v>0.85</v>
      </c>
    </row>
    <row r="1700" spans="1:11" hidden="1" x14ac:dyDescent="0.2">
      <c r="A1700" s="5" t="s">
        <v>42</v>
      </c>
      <c r="B1700" s="41" t="s">
        <v>188</v>
      </c>
      <c r="C1700" s="142"/>
      <c r="D1700" s="142"/>
      <c r="E1700" s="69">
        <f>C1700+D1700</f>
        <v>0</v>
      </c>
      <c r="F1700" s="69"/>
      <c r="G1700" s="69"/>
      <c r="H1700" s="108"/>
      <c r="I1700" s="84">
        <f t="shared" si="363"/>
        <v>0</v>
      </c>
    </row>
    <row r="1701" spans="1:11" s="1" customFormat="1" hidden="1" x14ac:dyDescent="0.2">
      <c r="A1701" s="16" t="s">
        <v>44</v>
      </c>
      <c r="B1701" s="42" t="s">
        <v>45</v>
      </c>
      <c r="C1701" s="9">
        <v>0</v>
      </c>
      <c r="D1701" s="9">
        <f>SUM(D1705,D1706,D1707)</f>
        <v>0</v>
      </c>
      <c r="E1701" s="9">
        <f>SUM(E1705,E1706,E1707)</f>
        <v>0</v>
      </c>
      <c r="F1701" s="9">
        <f>SUM(F1705,F1706,F1707)</f>
        <v>0</v>
      </c>
      <c r="G1701" s="9">
        <f>SUM(G1705,G1706,G1707)</f>
        <v>0</v>
      </c>
      <c r="H1701" s="10">
        <f>SUM(H1705,H1706,H1707)</f>
        <v>0</v>
      </c>
      <c r="I1701" s="2">
        <f t="shared" si="363"/>
        <v>0</v>
      </c>
    </row>
    <row r="1702" spans="1:11" s="1" customFormat="1" hidden="1" x14ac:dyDescent="0.2">
      <c r="A1702" s="56" t="s">
        <v>1</v>
      </c>
      <c r="B1702" s="42"/>
      <c r="C1702" s="9"/>
      <c r="D1702" s="9"/>
      <c r="E1702" s="9"/>
      <c r="F1702" s="9"/>
      <c r="G1702" s="9"/>
      <c r="H1702" s="10"/>
      <c r="I1702" s="2">
        <f t="shared" si="363"/>
        <v>0</v>
      </c>
    </row>
    <row r="1703" spans="1:11" s="1" customFormat="1" hidden="1" x14ac:dyDescent="0.2">
      <c r="A1703" s="17" t="s">
        <v>36</v>
      </c>
      <c r="B1703" s="39"/>
      <c r="C1703" s="9">
        <v>0</v>
      </c>
      <c r="D1703" s="9">
        <f>D1705+D1706+D1707-D1704</f>
        <v>0</v>
      </c>
      <c r="E1703" s="9">
        <f>E1705+E1706+E1707-E1704</f>
        <v>0</v>
      </c>
      <c r="F1703" s="9">
        <f>F1705+F1706+F1707-F1704</f>
        <v>0</v>
      </c>
      <c r="G1703" s="9">
        <f>G1705+G1706+G1707-G1704</f>
        <v>0</v>
      </c>
      <c r="H1703" s="10">
        <f>H1705+H1706+H1707-H1704</f>
        <v>0</v>
      </c>
      <c r="I1703" s="2">
        <f t="shared" si="363"/>
        <v>0</v>
      </c>
    </row>
    <row r="1704" spans="1:11" s="1" customFormat="1" hidden="1" x14ac:dyDescent="0.2">
      <c r="A1704" s="17" t="s">
        <v>37</v>
      </c>
      <c r="B1704" s="39"/>
      <c r="C1704" s="9">
        <v>0</v>
      </c>
      <c r="D1704" s="9"/>
      <c r="E1704" s="9">
        <f>C1704+D1704</f>
        <v>0</v>
      </c>
      <c r="F1704" s="9"/>
      <c r="G1704" s="9"/>
      <c r="H1704" s="10"/>
      <c r="I1704" s="2">
        <f t="shared" si="363"/>
        <v>0</v>
      </c>
    </row>
    <row r="1705" spans="1:11" s="1" customFormat="1" hidden="1" x14ac:dyDescent="0.2">
      <c r="A1705" s="5" t="s">
        <v>38</v>
      </c>
      <c r="B1705" s="41" t="s">
        <v>46</v>
      </c>
      <c r="C1705" s="6">
        <v>0</v>
      </c>
      <c r="D1705" s="6"/>
      <c r="E1705" s="6">
        <f>C1705+D1705</f>
        <v>0</v>
      </c>
      <c r="F1705" s="6"/>
      <c r="G1705" s="6"/>
      <c r="H1705" s="7"/>
      <c r="I1705" s="2">
        <f t="shared" si="363"/>
        <v>0</v>
      </c>
    </row>
    <row r="1706" spans="1:11" s="1" customFormat="1" hidden="1" x14ac:dyDescent="0.2">
      <c r="A1706" s="5" t="s">
        <v>40</v>
      </c>
      <c r="B1706" s="41" t="s">
        <v>47</v>
      </c>
      <c r="C1706" s="6">
        <v>0</v>
      </c>
      <c r="D1706" s="6"/>
      <c r="E1706" s="6">
        <f>C1706+D1706</f>
        <v>0</v>
      </c>
      <c r="F1706" s="6"/>
      <c r="G1706" s="6"/>
      <c r="H1706" s="7"/>
      <c r="I1706" s="2">
        <f t="shared" si="363"/>
        <v>0</v>
      </c>
    </row>
    <row r="1707" spans="1:11" s="1" customFormat="1" hidden="1" x14ac:dyDescent="0.2">
      <c r="A1707" s="5" t="s">
        <v>42</v>
      </c>
      <c r="B1707" s="41" t="s">
        <v>48</v>
      </c>
      <c r="C1707" s="6">
        <v>0</v>
      </c>
      <c r="D1707" s="6"/>
      <c r="E1707" s="6">
        <f>C1707+D1707</f>
        <v>0</v>
      </c>
      <c r="F1707" s="6"/>
      <c r="G1707" s="6"/>
      <c r="H1707" s="7"/>
      <c r="I1707" s="2">
        <f t="shared" si="363"/>
        <v>0</v>
      </c>
    </row>
    <row r="1708" spans="1:11" s="1" customFormat="1" hidden="1" x14ac:dyDescent="0.2">
      <c r="A1708" s="16" t="s">
        <v>49</v>
      </c>
      <c r="B1708" s="43" t="s">
        <v>50</v>
      </c>
      <c r="C1708" s="9">
        <v>0</v>
      </c>
      <c r="D1708" s="9">
        <f>SUM(D1712,D1713,D1714)</f>
        <v>0</v>
      </c>
      <c r="E1708" s="9">
        <f>SUM(E1712,E1713,E1714)</f>
        <v>0</v>
      </c>
      <c r="F1708" s="9">
        <f>SUM(F1712,F1713,F1714)</f>
        <v>0</v>
      </c>
      <c r="G1708" s="9">
        <f>SUM(G1712,G1713,G1714)</f>
        <v>0</v>
      </c>
      <c r="H1708" s="10">
        <f>SUM(H1712,H1713,H1714)</f>
        <v>0</v>
      </c>
      <c r="I1708" s="2">
        <f t="shared" ref="I1708:I1771" si="382">SUM(E1708:H1708)</f>
        <v>0</v>
      </c>
    </row>
    <row r="1709" spans="1:11" s="1" customFormat="1" hidden="1" x14ac:dyDescent="0.2">
      <c r="A1709" s="56" t="s">
        <v>1</v>
      </c>
      <c r="B1709" s="43"/>
      <c r="C1709" s="9"/>
      <c r="D1709" s="9"/>
      <c r="E1709" s="9"/>
      <c r="F1709" s="9"/>
      <c r="G1709" s="9"/>
      <c r="H1709" s="10"/>
      <c r="I1709" s="2">
        <f t="shared" si="382"/>
        <v>0</v>
      </c>
    </row>
    <row r="1710" spans="1:11" s="1" customFormat="1" hidden="1" x14ac:dyDescent="0.2">
      <c r="A1710" s="17" t="s">
        <v>36</v>
      </c>
      <c r="B1710" s="39"/>
      <c r="C1710" s="9">
        <v>0</v>
      </c>
      <c r="D1710" s="9">
        <f>D1712+D1713+D1714-D1711</f>
        <v>0</v>
      </c>
      <c r="E1710" s="9">
        <f>E1712+E1713+E1714-E1711</f>
        <v>0</v>
      </c>
      <c r="F1710" s="9">
        <f>F1712+F1713+F1714-F1711</f>
        <v>0</v>
      </c>
      <c r="G1710" s="9">
        <f>G1712+G1713+G1714-G1711</f>
        <v>0</v>
      </c>
      <c r="H1710" s="10">
        <f>H1712+H1713+H1714-H1711</f>
        <v>0</v>
      </c>
      <c r="I1710" s="2">
        <f t="shared" si="382"/>
        <v>0</v>
      </c>
    </row>
    <row r="1711" spans="1:11" s="1" customFormat="1" hidden="1" x14ac:dyDescent="0.2">
      <c r="A1711" s="17" t="s">
        <v>37</v>
      </c>
      <c r="B1711" s="39"/>
      <c r="C1711" s="9">
        <v>0</v>
      </c>
      <c r="D1711" s="9"/>
      <c r="E1711" s="9">
        <f>C1711+D1711</f>
        <v>0</v>
      </c>
      <c r="F1711" s="9"/>
      <c r="G1711" s="9"/>
      <c r="H1711" s="10"/>
      <c r="I1711" s="2">
        <f t="shared" si="382"/>
        <v>0</v>
      </c>
    </row>
    <row r="1712" spans="1:11" s="1" customFormat="1" hidden="1" x14ac:dyDescent="0.2">
      <c r="A1712" s="5" t="s">
        <v>38</v>
      </c>
      <c r="B1712" s="41" t="s">
        <v>51</v>
      </c>
      <c r="C1712" s="6">
        <v>0</v>
      </c>
      <c r="D1712" s="6"/>
      <c r="E1712" s="6">
        <f>C1712+D1712</f>
        <v>0</v>
      </c>
      <c r="F1712" s="6"/>
      <c r="G1712" s="6"/>
      <c r="H1712" s="7"/>
      <c r="I1712" s="2">
        <f t="shared" si="382"/>
        <v>0</v>
      </c>
    </row>
    <row r="1713" spans="1:9" s="1" customFormat="1" hidden="1" x14ac:dyDescent="0.2">
      <c r="A1713" s="5" t="s">
        <v>40</v>
      </c>
      <c r="B1713" s="41" t="s">
        <v>52</v>
      </c>
      <c r="C1713" s="6">
        <v>0</v>
      </c>
      <c r="D1713" s="6"/>
      <c r="E1713" s="6">
        <f>C1713+D1713</f>
        <v>0</v>
      </c>
      <c r="F1713" s="6"/>
      <c r="G1713" s="6"/>
      <c r="H1713" s="7"/>
      <c r="I1713" s="2">
        <f t="shared" si="382"/>
        <v>0</v>
      </c>
    </row>
    <row r="1714" spans="1:9" s="1" customFormat="1" hidden="1" x14ac:dyDescent="0.2">
      <c r="A1714" s="5" t="s">
        <v>42</v>
      </c>
      <c r="B1714" s="41" t="s">
        <v>53</v>
      </c>
      <c r="C1714" s="6">
        <v>0</v>
      </c>
      <c r="D1714" s="6"/>
      <c r="E1714" s="6">
        <f>C1714+D1714</f>
        <v>0</v>
      </c>
      <c r="F1714" s="6"/>
      <c r="G1714" s="6"/>
      <c r="H1714" s="7"/>
      <c r="I1714" s="2">
        <f t="shared" si="382"/>
        <v>0</v>
      </c>
    </row>
    <row r="1715" spans="1:9" s="1" customFormat="1" hidden="1" x14ac:dyDescent="0.2">
      <c r="A1715" s="57"/>
      <c r="B1715" s="66"/>
      <c r="C1715" s="6"/>
      <c r="D1715" s="6"/>
      <c r="E1715" s="6"/>
      <c r="F1715" s="6"/>
      <c r="G1715" s="6"/>
      <c r="H1715" s="7"/>
      <c r="I1715" s="2">
        <f t="shared" si="382"/>
        <v>0</v>
      </c>
    </row>
    <row r="1716" spans="1:9" s="1" customFormat="1" hidden="1" x14ac:dyDescent="0.2">
      <c r="A1716" s="11" t="s">
        <v>134</v>
      </c>
      <c r="B1716" s="43" t="s">
        <v>133</v>
      </c>
      <c r="C1716" s="9">
        <v>0</v>
      </c>
      <c r="D1716" s="9"/>
      <c r="E1716" s="9">
        <f>C1716+D1716</f>
        <v>0</v>
      </c>
      <c r="F1716" s="9"/>
      <c r="G1716" s="9"/>
      <c r="H1716" s="10"/>
      <c r="I1716" s="2">
        <f t="shared" si="382"/>
        <v>0</v>
      </c>
    </row>
    <row r="1717" spans="1:9" s="1" customFormat="1" hidden="1" x14ac:dyDescent="0.2">
      <c r="A1717" s="57"/>
      <c r="B1717" s="66"/>
      <c r="C1717" s="6"/>
      <c r="D1717" s="6"/>
      <c r="E1717" s="6"/>
      <c r="F1717" s="6"/>
      <c r="G1717" s="6"/>
      <c r="H1717" s="7"/>
      <c r="I1717" s="2">
        <f t="shared" si="382"/>
        <v>0</v>
      </c>
    </row>
    <row r="1718" spans="1:9" s="1" customFormat="1" hidden="1" x14ac:dyDescent="0.2">
      <c r="A1718" s="11" t="s">
        <v>54</v>
      </c>
      <c r="B1718" s="43"/>
      <c r="C1718" s="9">
        <v>0</v>
      </c>
      <c r="D1718" s="9">
        <f>D1671-D1689</f>
        <v>0</v>
      </c>
      <c r="E1718" s="9">
        <f>E1671-E1689</f>
        <v>0</v>
      </c>
      <c r="F1718" s="9">
        <f>F1671-F1689</f>
        <v>0</v>
      </c>
      <c r="G1718" s="9">
        <f>G1671-G1689</f>
        <v>0</v>
      </c>
      <c r="H1718" s="10">
        <f>H1671-H1689</f>
        <v>0</v>
      </c>
      <c r="I1718" s="2">
        <f t="shared" si="382"/>
        <v>0</v>
      </c>
    </row>
    <row r="1719" spans="1:9" s="1" customFormat="1" hidden="1" x14ac:dyDescent="0.2">
      <c r="A1719" s="55"/>
      <c r="B1719" s="66"/>
      <c r="C1719" s="6"/>
      <c r="D1719" s="6"/>
      <c r="E1719" s="6"/>
      <c r="F1719" s="6"/>
      <c r="G1719" s="6"/>
      <c r="H1719" s="7"/>
      <c r="I1719" s="2">
        <f t="shared" si="382"/>
        <v>0</v>
      </c>
    </row>
    <row r="1720" spans="1:9" s="107" customFormat="1" ht="25.5" hidden="1" x14ac:dyDescent="0.2">
      <c r="A1720" s="117" t="s">
        <v>70</v>
      </c>
      <c r="B1720" s="118"/>
      <c r="C1720" s="119">
        <f t="shared" ref="C1720:H1720" si="383">C1721</f>
        <v>0</v>
      </c>
      <c r="D1720" s="119">
        <f t="shared" si="383"/>
        <v>0</v>
      </c>
      <c r="E1720" s="119">
        <f t="shared" si="383"/>
        <v>0</v>
      </c>
      <c r="F1720" s="119">
        <f t="shared" si="383"/>
        <v>0</v>
      </c>
      <c r="G1720" s="119">
        <f t="shared" si="383"/>
        <v>0</v>
      </c>
      <c r="H1720" s="120">
        <f t="shared" si="383"/>
        <v>0</v>
      </c>
      <c r="I1720" s="102">
        <f t="shared" si="382"/>
        <v>0</v>
      </c>
    </row>
    <row r="1721" spans="1:9" hidden="1" x14ac:dyDescent="0.2">
      <c r="A1721" s="113" t="s">
        <v>59</v>
      </c>
      <c r="B1721" s="114"/>
      <c r="C1721" s="115">
        <f t="shared" ref="C1721:H1721" si="384">SUM(C1722,C1723,C1724,C1725)</f>
        <v>0</v>
      </c>
      <c r="D1721" s="115">
        <f t="shared" si="384"/>
        <v>0</v>
      </c>
      <c r="E1721" s="115">
        <f t="shared" si="384"/>
        <v>0</v>
      </c>
      <c r="F1721" s="115">
        <f t="shared" si="384"/>
        <v>0</v>
      </c>
      <c r="G1721" s="115">
        <f t="shared" si="384"/>
        <v>0</v>
      </c>
      <c r="H1721" s="116">
        <f t="shared" si="384"/>
        <v>0</v>
      </c>
      <c r="I1721" s="84">
        <f t="shared" si="382"/>
        <v>0</v>
      </c>
    </row>
    <row r="1722" spans="1:9" hidden="1" x14ac:dyDescent="0.2">
      <c r="A1722" s="5" t="s">
        <v>6</v>
      </c>
      <c r="B1722" s="28"/>
      <c r="C1722" s="69"/>
      <c r="D1722" s="69"/>
      <c r="E1722" s="69">
        <f>SUM(C1722,D1722)</f>
        <v>0</v>
      </c>
      <c r="F1722" s="69"/>
      <c r="G1722" s="69"/>
      <c r="H1722" s="108"/>
      <c r="I1722" s="84">
        <f t="shared" si="382"/>
        <v>0</v>
      </c>
    </row>
    <row r="1723" spans="1:9" s="1" customFormat="1" hidden="1" x14ac:dyDescent="0.2">
      <c r="A1723" s="5" t="s">
        <v>7</v>
      </c>
      <c r="B1723" s="65"/>
      <c r="C1723" s="6">
        <v>0</v>
      </c>
      <c r="D1723" s="6"/>
      <c r="E1723" s="6">
        <f>SUM(C1723,D1723)</f>
        <v>0</v>
      </c>
      <c r="F1723" s="6"/>
      <c r="G1723" s="6"/>
      <c r="H1723" s="7"/>
      <c r="I1723" s="2">
        <f t="shared" si="382"/>
        <v>0</v>
      </c>
    </row>
    <row r="1724" spans="1:9" s="1" customFormat="1" ht="38.25" hidden="1" x14ac:dyDescent="0.2">
      <c r="A1724" s="5" t="s">
        <v>8</v>
      </c>
      <c r="B1724" s="28">
        <v>420269</v>
      </c>
      <c r="C1724" s="6">
        <v>0</v>
      </c>
      <c r="D1724" s="6"/>
      <c r="E1724" s="6">
        <f>SUM(C1724,D1724)</f>
        <v>0</v>
      </c>
      <c r="F1724" s="6"/>
      <c r="G1724" s="6"/>
      <c r="H1724" s="7"/>
      <c r="I1724" s="2">
        <f t="shared" si="382"/>
        <v>0</v>
      </c>
    </row>
    <row r="1725" spans="1:9" s="1" customFormat="1" ht="25.5" hidden="1" x14ac:dyDescent="0.2">
      <c r="A1725" s="8" t="s">
        <v>9</v>
      </c>
      <c r="B1725" s="29" t="s">
        <v>10</v>
      </c>
      <c r="C1725" s="9">
        <v>0</v>
      </c>
      <c r="D1725" s="9">
        <f>SUM(D1726,D1730,D1734)</f>
        <v>0</v>
      </c>
      <c r="E1725" s="9">
        <f>SUM(E1726,E1730,E1734)</f>
        <v>0</v>
      </c>
      <c r="F1725" s="9">
        <f>SUM(F1726,F1730,F1734)</f>
        <v>0</v>
      </c>
      <c r="G1725" s="9">
        <f>SUM(G1726,G1730,G1734)</f>
        <v>0</v>
      </c>
      <c r="H1725" s="10">
        <f>SUM(H1726,H1730,H1734)</f>
        <v>0</v>
      </c>
      <c r="I1725" s="2">
        <f t="shared" si="382"/>
        <v>0</v>
      </c>
    </row>
    <row r="1726" spans="1:9" s="1" customFormat="1" hidden="1" x14ac:dyDescent="0.2">
      <c r="A1726" s="11" t="s">
        <v>11</v>
      </c>
      <c r="B1726" s="30" t="s">
        <v>12</v>
      </c>
      <c r="C1726" s="9">
        <v>0</v>
      </c>
      <c r="D1726" s="9">
        <f>SUM(D1727:D1729)</f>
        <v>0</v>
      </c>
      <c r="E1726" s="9">
        <f>SUM(E1727:E1729)</f>
        <v>0</v>
      </c>
      <c r="F1726" s="9">
        <f>SUM(F1727:F1729)</f>
        <v>0</v>
      </c>
      <c r="G1726" s="9">
        <f>SUM(G1727:G1729)</f>
        <v>0</v>
      </c>
      <c r="H1726" s="10">
        <f>SUM(H1727:H1729)</f>
        <v>0</v>
      </c>
      <c r="I1726" s="2">
        <f t="shared" si="382"/>
        <v>0</v>
      </c>
    </row>
    <row r="1727" spans="1:9" s="1" customFormat="1" hidden="1" x14ac:dyDescent="0.2">
      <c r="A1727" s="12" t="s">
        <v>13</v>
      </c>
      <c r="B1727" s="31" t="s">
        <v>14</v>
      </c>
      <c r="C1727" s="6">
        <v>0</v>
      </c>
      <c r="D1727" s="6"/>
      <c r="E1727" s="6">
        <f>SUM(C1727,D1727)</f>
        <v>0</v>
      </c>
      <c r="F1727" s="6"/>
      <c r="G1727" s="6"/>
      <c r="H1727" s="7"/>
      <c r="I1727" s="2">
        <f t="shared" si="382"/>
        <v>0</v>
      </c>
    </row>
    <row r="1728" spans="1:9" s="1" customFormat="1" hidden="1" x14ac:dyDescent="0.2">
      <c r="A1728" s="12" t="s">
        <v>15</v>
      </c>
      <c r="B1728" s="32" t="s">
        <v>16</v>
      </c>
      <c r="C1728" s="6">
        <v>0</v>
      </c>
      <c r="D1728" s="6"/>
      <c r="E1728" s="6">
        <f>SUM(C1728,D1728)</f>
        <v>0</v>
      </c>
      <c r="F1728" s="6"/>
      <c r="G1728" s="6"/>
      <c r="H1728" s="7"/>
      <c r="I1728" s="2">
        <f t="shared" si="382"/>
        <v>0</v>
      </c>
    </row>
    <row r="1729" spans="1:9" s="1" customFormat="1" hidden="1" x14ac:dyDescent="0.2">
      <c r="A1729" s="12" t="s">
        <v>17</v>
      </c>
      <c r="B1729" s="32" t="s">
        <v>18</v>
      </c>
      <c r="C1729" s="6">
        <v>0</v>
      </c>
      <c r="D1729" s="6"/>
      <c r="E1729" s="6">
        <f>SUM(C1729,D1729)</f>
        <v>0</v>
      </c>
      <c r="F1729" s="6"/>
      <c r="G1729" s="6"/>
      <c r="H1729" s="7"/>
      <c r="I1729" s="2">
        <f t="shared" si="382"/>
        <v>0</v>
      </c>
    </row>
    <row r="1730" spans="1:9" s="1" customFormat="1" hidden="1" x14ac:dyDescent="0.2">
      <c r="A1730" s="11" t="s">
        <v>19</v>
      </c>
      <c r="B1730" s="33" t="s">
        <v>20</v>
      </c>
      <c r="C1730" s="9">
        <v>0</v>
      </c>
      <c r="D1730" s="9">
        <f>SUM(D1731:D1733)</f>
        <v>0</v>
      </c>
      <c r="E1730" s="9">
        <f>SUM(E1731:E1733)</f>
        <v>0</v>
      </c>
      <c r="F1730" s="9">
        <f>SUM(F1731:F1733)</f>
        <v>0</v>
      </c>
      <c r="G1730" s="9">
        <f>SUM(G1731:G1733)</f>
        <v>0</v>
      </c>
      <c r="H1730" s="10">
        <f>SUM(H1731:H1733)</f>
        <v>0</v>
      </c>
      <c r="I1730" s="2">
        <f t="shared" si="382"/>
        <v>0</v>
      </c>
    </row>
    <row r="1731" spans="1:9" s="1" customFormat="1" hidden="1" x14ac:dyDescent="0.2">
      <c r="A1731" s="12" t="s">
        <v>13</v>
      </c>
      <c r="B1731" s="32" t="s">
        <v>21</v>
      </c>
      <c r="C1731" s="6">
        <v>0</v>
      </c>
      <c r="D1731" s="6"/>
      <c r="E1731" s="6">
        <f>SUM(C1731,D1731)</f>
        <v>0</v>
      </c>
      <c r="F1731" s="6"/>
      <c r="G1731" s="6"/>
      <c r="H1731" s="7"/>
      <c r="I1731" s="2">
        <f t="shared" si="382"/>
        <v>0</v>
      </c>
    </row>
    <row r="1732" spans="1:9" s="1" customFormat="1" hidden="1" x14ac:dyDescent="0.2">
      <c r="A1732" s="12" t="s">
        <v>15</v>
      </c>
      <c r="B1732" s="32" t="s">
        <v>22</v>
      </c>
      <c r="C1732" s="6">
        <v>0</v>
      </c>
      <c r="D1732" s="6"/>
      <c r="E1732" s="6">
        <f>SUM(C1732,D1732)</f>
        <v>0</v>
      </c>
      <c r="F1732" s="6"/>
      <c r="G1732" s="6"/>
      <c r="H1732" s="7"/>
      <c r="I1732" s="2">
        <f t="shared" si="382"/>
        <v>0</v>
      </c>
    </row>
    <row r="1733" spans="1:9" s="1" customFormat="1" hidden="1" x14ac:dyDescent="0.2">
      <c r="A1733" s="12" t="s">
        <v>17</v>
      </c>
      <c r="B1733" s="32" t="s">
        <v>23</v>
      </c>
      <c r="C1733" s="6">
        <v>0</v>
      </c>
      <c r="D1733" s="6"/>
      <c r="E1733" s="6">
        <f>SUM(C1733,D1733)</f>
        <v>0</v>
      </c>
      <c r="F1733" s="6"/>
      <c r="G1733" s="6"/>
      <c r="H1733" s="7"/>
      <c r="I1733" s="2">
        <f t="shared" si="382"/>
        <v>0</v>
      </c>
    </row>
    <row r="1734" spans="1:9" s="1" customFormat="1" hidden="1" x14ac:dyDescent="0.2">
      <c r="A1734" s="11" t="s">
        <v>24</v>
      </c>
      <c r="B1734" s="33" t="s">
        <v>25</v>
      </c>
      <c r="C1734" s="9">
        <v>0</v>
      </c>
      <c r="D1734" s="9">
        <f>SUM(D1735:D1737)</f>
        <v>0</v>
      </c>
      <c r="E1734" s="9">
        <f>SUM(E1735:E1737)</f>
        <v>0</v>
      </c>
      <c r="F1734" s="9">
        <f>SUM(F1735:F1737)</f>
        <v>0</v>
      </c>
      <c r="G1734" s="9">
        <f>SUM(G1735:G1737)</f>
        <v>0</v>
      </c>
      <c r="H1734" s="10">
        <f>SUM(H1735:H1737)</f>
        <v>0</v>
      </c>
      <c r="I1734" s="2">
        <f t="shared" si="382"/>
        <v>0</v>
      </c>
    </row>
    <row r="1735" spans="1:9" s="1" customFormat="1" hidden="1" x14ac:dyDescent="0.2">
      <c r="A1735" s="12" t="s">
        <v>13</v>
      </c>
      <c r="B1735" s="32" t="s">
        <v>26</v>
      </c>
      <c r="C1735" s="6">
        <v>0</v>
      </c>
      <c r="D1735" s="6"/>
      <c r="E1735" s="6">
        <f>SUM(C1735,D1735)</f>
        <v>0</v>
      </c>
      <c r="F1735" s="6"/>
      <c r="G1735" s="6"/>
      <c r="H1735" s="7"/>
      <c r="I1735" s="2">
        <f t="shared" si="382"/>
        <v>0</v>
      </c>
    </row>
    <row r="1736" spans="1:9" s="1" customFormat="1" hidden="1" x14ac:dyDescent="0.2">
      <c r="A1736" s="12" t="s">
        <v>15</v>
      </c>
      <c r="B1736" s="32" t="s">
        <v>27</v>
      </c>
      <c r="C1736" s="6">
        <v>0</v>
      </c>
      <c r="D1736" s="6"/>
      <c r="E1736" s="6">
        <f>SUM(C1736,D1736)</f>
        <v>0</v>
      </c>
      <c r="F1736" s="6"/>
      <c r="G1736" s="6"/>
      <c r="H1736" s="7"/>
      <c r="I1736" s="2">
        <f t="shared" si="382"/>
        <v>0</v>
      </c>
    </row>
    <row r="1737" spans="1:9" s="1" customFormat="1" hidden="1" x14ac:dyDescent="0.2">
      <c r="A1737" s="12" t="s">
        <v>17</v>
      </c>
      <c r="B1737" s="32" t="s">
        <v>28</v>
      </c>
      <c r="C1737" s="6">
        <v>0</v>
      </c>
      <c r="D1737" s="6"/>
      <c r="E1737" s="6">
        <f>SUM(C1737,D1737)</f>
        <v>0</v>
      </c>
      <c r="F1737" s="6"/>
      <c r="G1737" s="6"/>
      <c r="H1737" s="7"/>
      <c r="I1737" s="2">
        <f t="shared" si="382"/>
        <v>0</v>
      </c>
    </row>
    <row r="1738" spans="1:9" hidden="1" x14ac:dyDescent="0.2">
      <c r="A1738" s="113" t="s">
        <v>76</v>
      </c>
      <c r="B1738" s="114"/>
      <c r="C1738" s="115">
        <f t="shared" ref="C1738:H1738" si="385">SUM(C1739,C1742,C1765)</f>
        <v>0</v>
      </c>
      <c r="D1738" s="115">
        <f t="shared" si="385"/>
        <v>0</v>
      </c>
      <c r="E1738" s="115">
        <f t="shared" si="385"/>
        <v>0</v>
      </c>
      <c r="F1738" s="115">
        <f t="shared" si="385"/>
        <v>0</v>
      </c>
      <c r="G1738" s="115">
        <f t="shared" si="385"/>
        <v>0</v>
      </c>
      <c r="H1738" s="116">
        <f t="shared" si="385"/>
        <v>0</v>
      </c>
      <c r="I1738" s="84">
        <f t="shared" si="382"/>
        <v>0</v>
      </c>
    </row>
    <row r="1739" spans="1:9" hidden="1" x14ac:dyDescent="0.2">
      <c r="A1739" s="16" t="s">
        <v>30</v>
      </c>
      <c r="B1739" s="35">
        <v>20</v>
      </c>
      <c r="C1739" s="9">
        <f t="shared" ref="C1739:H1739" si="386">SUM(C1740)</f>
        <v>0</v>
      </c>
      <c r="D1739" s="9">
        <f t="shared" si="386"/>
        <v>0</v>
      </c>
      <c r="E1739" s="9">
        <f t="shared" si="386"/>
        <v>0</v>
      </c>
      <c r="F1739" s="9">
        <f t="shared" si="386"/>
        <v>0</v>
      </c>
      <c r="G1739" s="9">
        <f t="shared" si="386"/>
        <v>0</v>
      </c>
      <c r="H1739" s="10">
        <f t="shared" si="386"/>
        <v>0</v>
      </c>
      <c r="I1739" s="84">
        <f t="shared" si="382"/>
        <v>0</v>
      </c>
    </row>
    <row r="1740" spans="1:9" hidden="1" x14ac:dyDescent="0.2">
      <c r="A1740" s="12" t="s">
        <v>31</v>
      </c>
      <c r="B1740" s="36" t="s">
        <v>32</v>
      </c>
      <c r="C1740" s="69"/>
      <c r="D1740" s="69"/>
      <c r="E1740" s="69">
        <f>C1740+D1740</f>
        <v>0</v>
      </c>
      <c r="F1740" s="69"/>
      <c r="G1740" s="69"/>
      <c r="H1740" s="108"/>
      <c r="I1740" s="84">
        <f t="shared" si="382"/>
        <v>0</v>
      </c>
    </row>
    <row r="1741" spans="1:9" s="1" customFormat="1" hidden="1" x14ac:dyDescent="0.2">
      <c r="A1741" s="12"/>
      <c r="B1741" s="31"/>
      <c r="C1741" s="6"/>
      <c r="D1741" s="6"/>
      <c r="E1741" s="6"/>
      <c r="F1741" s="6"/>
      <c r="G1741" s="6"/>
      <c r="H1741" s="7"/>
      <c r="I1741" s="2">
        <f t="shared" si="382"/>
        <v>0</v>
      </c>
    </row>
    <row r="1742" spans="1:9" ht="25.5" hidden="1" x14ac:dyDescent="0.2">
      <c r="A1742" s="16" t="s">
        <v>33</v>
      </c>
      <c r="B1742" s="37">
        <v>58</v>
      </c>
      <c r="C1742" s="9">
        <f t="shared" ref="C1742:H1742" si="387">SUM(C1743,C1750,C1757)</f>
        <v>0</v>
      </c>
      <c r="D1742" s="9">
        <f t="shared" si="387"/>
        <v>0</v>
      </c>
      <c r="E1742" s="9">
        <f t="shared" si="387"/>
        <v>0</v>
      </c>
      <c r="F1742" s="9">
        <f t="shared" si="387"/>
        <v>0</v>
      </c>
      <c r="G1742" s="9">
        <f t="shared" si="387"/>
        <v>0</v>
      </c>
      <c r="H1742" s="10">
        <f t="shared" si="387"/>
        <v>0</v>
      </c>
      <c r="I1742" s="84">
        <f t="shared" si="382"/>
        <v>0</v>
      </c>
    </row>
    <row r="1743" spans="1:9" s="1" customFormat="1" hidden="1" x14ac:dyDescent="0.2">
      <c r="A1743" s="16" t="s">
        <v>34</v>
      </c>
      <c r="B1743" s="38" t="s">
        <v>35</v>
      </c>
      <c r="C1743" s="9">
        <v>0</v>
      </c>
      <c r="D1743" s="9">
        <f>SUM(D1747,D1748,D1749)</f>
        <v>0</v>
      </c>
      <c r="E1743" s="9">
        <f>SUM(E1747,E1748,E1749)</f>
        <v>0</v>
      </c>
      <c r="F1743" s="9">
        <f>SUM(F1747,F1748,F1749)</f>
        <v>0</v>
      </c>
      <c r="G1743" s="9">
        <f>SUM(G1747,G1748,G1749)</f>
        <v>0</v>
      </c>
      <c r="H1743" s="10">
        <f>SUM(H1747,H1748,H1749)</f>
        <v>0</v>
      </c>
      <c r="I1743" s="2">
        <f t="shared" si="382"/>
        <v>0</v>
      </c>
    </row>
    <row r="1744" spans="1:9" s="1" customFormat="1" hidden="1" x14ac:dyDescent="0.2">
      <c r="A1744" s="17" t="s">
        <v>1</v>
      </c>
      <c r="B1744" s="39"/>
      <c r="C1744" s="9"/>
      <c r="D1744" s="9"/>
      <c r="E1744" s="9"/>
      <c r="F1744" s="9"/>
      <c r="G1744" s="9"/>
      <c r="H1744" s="10"/>
      <c r="I1744" s="2">
        <f t="shared" si="382"/>
        <v>0</v>
      </c>
    </row>
    <row r="1745" spans="1:9" s="1" customFormat="1" hidden="1" x14ac:dyDescent="0.2">
      <c r="A1745" s="17" t="s">
        <v>36</v>
      </c>
      <c r="B1745" s="39"/>
      <c r="C1745" s="9">
        <v>0</v>
      </c>
      <c r="D1745" s="9">
        <f>D1747+D1748+D1749-D1746</f>
        <v>0</v>
      </c>
      <c r="E1745" s="9">
        <f>E1747+E1748+E1749-E1746</f>
        <v>0</v>
      </c>
      <c r="F1745" s="9">
        <f>F1747+F1748+F1749-F1746</f>
        <v>0</v>
      </c>
      <c r="G1745" s="9">
        <f>G1747+G1748+G1749-G1746</f>
        <v>0</v>
      </c>
      <c r="H1745" s="10">
        <f>H1747+H1748+H1749-H1746</f>
        <v>0</v>
      </c>
      <c r="I1745" s="2">
        <f t="shared" si="382"/>
        <v>0</v>
      </c>
    </row>
    <row r="1746" spans="1:9" s="1" customFormat="1" hidden="1" x14ac:dyDescent="0.2">
      <c r="A1746" s="17" t="s">
        <v>37</v>
      </c>
      <c r="B1746" s="39"/>
      <c r="C1746" s="9">
        <v>0</v>
      </c>
      <c r="D1746" s="9"/>
      <c r="E1746" s="9">
        <f>C1746+D1746</f>
        <v>0</v>
      </c>
      <c r="F1746" s="9"/>
      <c r="G1746" s="9"/>
      <c r="H1746" s="10"/>
      <c r="I1746" s="2">
        <f t="shared" si="382"/>
        <v>0</v>
      </c>
    </row>
    <row r="1747" spans="1:9" s="1" customFormat="1" hidden="1" x14ac:dyDescent="0.2">
      <c r="A1747" s="5" t="s">
        <v>38</v>
      </c>
      <c r="B1747" s="40" t="s">
        <v>39</v>
      </c>
      <c r="C1747" s="6">
        <v>0</v>
      </c>
      <c r="D1747" s="6"/>
      <c r="E1747" s="6">
        <f>C1747+D1747</f>
        <v>0</v>
      </c>
      <c r="F1747" s="6"/>
      <c r="G1747" s="6"/>
      <c r="H1747" s="7"/>
      <c r="I1747" s="2">
        <f t="shared" si="382"/>
        <v>0</v>
      </c>
    </row>
    <row r="1748" spans="1:9" s="1" customFormat="1" hidden="1" x14ac:dyDescent="0.2">
      <c r="A1748" s="5" t="s">
        <v>40</v>
      </c>
      <c r="B1748" s="40" t="s">
        <v>41</v>
      </c>
      <c r="C1748" s="6">
        <v>0</v>
      </c>
      <c r="D1748" s="6"/>
      <c r="E1748" s="6">
        <f>C1748+D1748</f>
        <v>0</v>
      </c>
      <c r="F1748" s="6"/>
      <c r="G1748" s="6"/>
      <c r="H1748" s="7"/>
      <c r="I1748" s="2">
        <f t="shared" si="382"/>
        <v>0</v>
      </c>
    </row>
    <row r="1749" spans="1:9" s="1" customFormat="1" hidden="1" x14ac:dyDescent="0.2">
      <c r="A1749" s="5" t="s">
        <v>42</v>
      </c>
      <c r="B1749" s="41" t="s">
        <v>43</v>
      </c>
      <c r="C1749" s="6">
        <v>0</v>
      </c>
      <c r="D1749" s="6"/>
      <c r="E1749" s="6">
        <f>C1749+D1749</f>
        <v>0</v>
      </c>
      <c r="F1749" s="6"/>
      <c r="G1749" s="6"/>
      <c r="H1749" s="7"/>
      <c r="I1749" s="2">
        <f t="shared" si="382"/>
        <v>0</v>
      </c>
    </row>
    <row r="1750" spans="1:9" s="1" customFormat="1" hidden="1" x14ac:dyDescent="0.2">
      <c r="A1750" s="16" t="s">
        <v>44</v>
      </c>
      <c r="B1750" s="42" t="s">
        <v>45</v>
      </c>
      <c r="C1750" s="9">
        <v>0</v>
      </c>
      <c r="D1750" s="9">
        <f>SUM(D1754,D1755,D1756)</f>
        <v>0</v>
      </c>
      <c r="E1750" s="9">
        <f>SUM(E1754,E1755,E1756)</f>
        <v>0</v>
      </c>
      <c r="F1750" s="9">
        <f>SUM(F1754,F1755,F1756)</f>
        <v>0</v>
      </c>
      <c r="G1750" s="9">
        <f>SUM(G1754,G1755,G1756)</f>
        <v>0</v>
      </c>
      <c r="H1750" s="10">
        <f>SUM(H1754,H1755,H1756)</f>
        <v>0</v>
      </c>
      <c r="I1750" s="2">
        <f t="shared" si="382"/>
        <v>0</v>
      </c>
    </row>
    <row r="1751" spans="1:9" s="1" customFormat="1" hidden="1" x14ac:dyDescent="0.2">
      <c r="A1751" s="56" t="s">
        <v>1</v>
      </c>
      <c r="B1751" s="42"/>
      <c r="C1751" s="9"/>
      <c r="D1751" s="9"/>
      <c r="E1751" s="9"/>
      <c r="F1751" s="9"/>
      <c r="G1751" s="9"/>
      <c r="H1751" s="10"/>
      <c r="I1751" s="2">
        <f t="shared" si="382"/>
        <v>0</v>
      </c>
    </row>
    <row r="1752" spans="1:9" s="1" customFormat="1" hidden="1" x14ac:dyDescent="0.2">
      <c r="A1752" s="17" t="s">
        <v>36</v>
      </c>
      <c r="B1752" s="39"/>
      <c r="C1752" s="9">
        <v>0</v>
      </c>
      <c r="D1752" s="9">
        <f>D1754+D1755+D1756-D1753</f>
        <v>0</v>
      </c>
      <c r="E1752" s="9">
        <f>E1754+E1755+E1756-E1753</f>
        <v>0</v>
      </c>
      <c r="F1752" s="9">
        <f>F1754+F1755+F1756-F1753</f>
        <v>0</v>
      </c>
      <c r="G1752" s="9">
        <f>G1754+G1755+G1756-G1753</f>
        <v>0</v>
      </c>
      <c r="H1752" s="10">
        <f>H1754+H1755+H1756-H1753</f>
        <v>0</v>
      </c>
      <c r="I1752" s="2">
        <f t="shared" si="382"/>
        <v>0</v>
      </c>
    </row>
    <row r="1753" spans="1:9" s="1" customFormat="1" hidden="1" x14ac:dyDescent="0.2">
      <c r="A1753" s="17" t="s">
        <v>37</v>
      </c>
      <c r="B1753" s="39"/>
      <c r="C1753" s="9">
        <v>0</v>
      </c>
      <c r="D1753" s="9"/>
      <c r="E1753" s="9">
        <f>C1753+D1753</f>
        <v>0</v>
      </c>
      <c r="F1753" s="9"/>
      <c r="G1753" s="9"/>
      <c r="H1753" s="10"/>
      <c r="I1753" s="2">
        <f t="shared" si="382"/>
        <v>0</v>
      </c>
    </row>
    <row r="1754" spans="1:9" s="1" customFormat="1" hidden="1" x14ac:dyDescent="0.2">
      <c r="A1754" s="5" t="s">
        <v>38</v>
      </c>
      <c r="B1754" s="41" t="s">
        <v>46</v>
      </c>
      <c r="C1754" s="6">
        <v>0</v>
      </c>
      <c r="D1754" s="6"/>
      <c r="E1754" s="6">
        <f>C1754+D1754</f>
        <v>0</v>
      </c>
      <c r="F1754" s="6"/>
      <c r="G1754" s="6"/>
      <c r="H1754" s="7"/>
      <c r="I1754" s="2">
        <f t="shared" si="382"/>
        <v>0</v>
      </c>
    </row>
    <row r="1755" spans="1:9" s="1" customFormat="1" hidden="1" x14ac:dyDescent="0.2">
      <c r="A1755" s="5" t="s">
        <v>40</v>
      </c>
      <c r="B1755" s="41" t="s">
        <v>47</v>
      </c>
      <c r="C1755" s="6">
        <v>0</v>
      </c>
      <c r="D1755" s="6"/>
      <c r="E1755" s="6">
        <f>C1755+D1755</f>
        <v>0</v>
      </c>
      <c r="F1755" s="6"/>
      <c r="G1755" s="6"/>
      <c r="H1755" s="7"/>
      <c r="I1755" s="2">
        <f t="shared" si="382"/>
        <v>0</v>
      </c>
    </row>
    <row r="1756" spans="1:9" s="1" customFormat="1" hidden="1" x14ac:dyDescent="0.2">
      <c r="A1756" s="5" t="s">
        <v>42</v>
      </c>
      <c r="B1756" s="41" t="s">
        <v>48</v>
      </c>
      <c r="C1756" s="6">
        <v>0</v>
      </c>
      <c r="D1756" s="6"/>
      <c r="E1756" s="6">
        <f>C1756+D1756</f>
        <v>0</v>
      </c>
      <c r="F1756" s="6"/>
      <c r="G1756" s="6"/>
      <c r="H1756" s="7"/>
      <c r="I1756" s="2">
        <f t="shared" si="382"/>
        <v>0</v>
      </c>
    </row>
    <row r="1757" spans="1:9" hidden="1" x14ac:dyDescent="0.2">
      <c r="A1757" s="16" t="s">
        <v>49</v>
      </c>
      <c r="B1757" s="43" t="s">
        <v>50</v>
      </c>
      <c r="C1757" s="9">
        <f t="shared" ref="C1757:H1757" si="388">SUM(C1761,C1762,C1763)</f>
        <v>0</v>
      </c>
      <c r="D1757" s="9">
        <f t="shared" si="388"/>
        <v>0</v>
      </c>
      <c r="E1757" s="9">
        <f t="shared" si="388"/>
        <v>0</v>
      </c>
      <c r="F1757" s="9">
        <f t="shared" si="388"/>
        <v>0</v>
      </c>
      <c r="G1757" s="9">
        <f t="shared" si="388"/>
        <v>0</v>
      </c>
      <c r="H1757" s="10">
        <f t="shared" si="388"/>
        <v>0</v>
      </c>
      <c r="I1757" s="84">
        <f t="shared" si="382"/>
        <v>0</v>
      </c>
    </row>
    <row r="1758" spans="1:9" s="1" customFormat="1" hidden="1" x14ac:dyDescent="0.2">
      <c r="A1758" s="56" t="s">
        <v>1</v>
      </c>
      <c r="B1758" s="43"/>
      <c r="C1758" s="9"/>
      <c r="D1758" s="9"/>
      <c r="E1758" s="9"/>
      <c r="F1758" s="9"/>
      <c r="G1758" s="9"/>
      <c r="H1758" s="10"/>
      <c r="I1758" s="2">
        <f t="shared" si="382"/>
        <v>0</v>
      </c>
    </row>
    <row r="1759" spans="1:9" hidden="1" x14ac:dyDescent="0.2">
      <c r="A1759" s="17" t="s">
        <v>36</v>
      </c>
      <c r="B1759" s="39"/>
      <c r="C1759" s="9">
        <f t="shared" ref="C1759:H1759" si="389">C1761+C1762+C1763-C1760</f>
        <v>0</v>
      </c>
      <c r="D1759" s="9">
        <f t="shared" si="389"/>
        <v>0</v>
      </c>
      <c r="E1759" s="9">
        <f t="shared" si="389"/>
        <v>0</v>
      </c>
      <c r="F1759" s="9">
        <f t="shared" si="389"/>
        <v>0</v>
      </c>
      <c r="G1759" s="9">
        <f t="shared" si="389"/>
        <v>0</v>
      </c>
      <c r="H1759" s="10">
        <f t="shared" si="389"/>
        <v>0</v>
      </c>
      <c r="I1759" s="84">
        <f t="shared" si="382"/>
        <v>0</v>
      </c>
    </row>
    <row r="1760" spans="1:9" s="1" customFormat="1" hidden="1" x14ac:dyDescent="0.2">
      <c r="A1760" s="17" t="s">
        <v>37</v>
      </c>
      <c r="B1760" s="39"/>
      <c r="C1760" s="9">
        <v>0</v>
      </c>
      <c r="D1760" s="9"/>
      <c r="E1760" s="9">
        <f>C1760+D1760</f>
        <v>0</v>
      </c>
      <c r="F1760" s="9"/>
      <c r="G1760" s="9"/>
      <c r="H1760" s="10"/>
      <c r="I1760" s="2">
        <f t="shared" si="382"/>
        <v>0</v>
      </c>
    </row>
    <row r="1761" spans="1:11" hidden="1" x14ac:dyDescent="0.2">
      <c r="A1761" s="5" t="s">
        <v>38</v>
      </c>
      <c r="B1761" s="41" t="s">
        <v>51</v>
      </c>
      <c r="C1761" s="69"/>
      <c r="D1761" s="69"/>
      <c r="E1761" s="69">
        <f>C1761+D1761</f>
        <v>0</v>
      </c>
      <c r="F1761" s="69"/>
      <c r="G1761" s="69"/>
      <c r="H1761" s="108"/>
      <c r="I1761" s="84">
        <f t="shared" si="382"/>
        <v>0</v>
      </c>
      <c r="J1761" s="82">
        <v>0.05</v>
      </c>
      <c r="K1761" s="82">
        <v>0.05</v>
      </c>
    </row>
    <row r="1762" spans="1:11" hidden="1" x14ac:dyDescent="0.2">
      <c r="A1762" s="5" t="s">
        <v>40</v>
      </c>
      <c r="B1762" s="41" t="s">
        <v>52</v>
      </c>
      <c r="C1762" s="69"/>
      <c r="D1762" s="69"/>
      <c r="E1762" s="69">
        <f>C1762+D1762</f>
        <v>0</v>
      </c>
      <c r="F1762" s="69"/>
      <c r="G1762" s="69"/>
      <c r="H1762" s="108"/>
      <c r="I1762" s="84">
        <f t="shared" si="382"/>
        <v>0</v>
      </c>
      <c r="J1762" s="82">
        <v>0.9</v>
      </c>
    </row>
    <row r="1763" spans="1:11" s="1" customFormat="1" hidden="1" x14ac:dyDescent="0.2">
      <c r="A1763" s="5" t="s">
        <v>42</v>
      </c>
      <c r="B1763" s="41" t="s">
        <v>53</v>
      </c>
      <c r="C1763" s="6">
        <v>0</v>
      </c>
      <c r="D1763" s="6"/>
      <c r="E1763" s="6">
        <f>C1763+D1763</f>
        <v>0</v>
      </c>
      <c r="F1763" s="6"/>
      <c r="G1763" s="6"/>
      <c r="H1763" s="7"/>
      <c r="I1763" s="2">
        <f t="shared" si="382"/>
        <v>0</v>
      </c>
    </row>
    <row r="1764" spans="1:11" s="1" customFormat="1" hidden="1" x14ac:dyDescent="0.2">
      <c r="A1764" s="57"/>
      <c r="B1764" s="66"/>
      <c r="C1764" s="6"/>
      <c r="D1764" s="6"/>
      <c r="E1764" s="6"/>
      <c r="F1764" s="6"/>
      <c r="G1764" s="6"/>
      <c r="H1764" s="7"/>
      <c r="I1764" s="2">
        <f t="shared" si="382"/>
        <v>0</v>
      </c>
    </row>
    <row r="1765" spans="1:11" s="1" customFormat="1" hidden="1" x14ac:dyDescent="0.2">
      <c r="A1765" s="11" t="s">
        <v>134</v>
      </c>
      <c r="B1765" s="43" t="s">
        <v>133</v>
      </c>
      <c r="C1765" s="9">
        <v>0</v>
      </c>
      <c r="D1765" s="9"/>
      <c r="E1765" s="9">
        <f>C1765+D1765</f>
        <v>0</v>
      </c>
      <c r="F1765" s="9"/>
      <c r="G1765" s="9"/>
      <c r="H1765" s="10"/>
      <c r="I1765" s="2">
        <f t="shared" si="382"/>
        <v>0</v>
      </c>
    </row>
    <row r="1766" spans="1:11" s="1" customFormat="1" hidden="1" x14ac:dyDescent="0.2">
      <c r="A1766" s="57"/>
      <c r="B1766" s="66"/>
      <c r="C1766" s="6"/>
      <c r="D1766" s="6"/>
      <c r="E1766" s="6"/>
      <c r="F1766" s="6"/>
      <c r="G1766" s="6"/>
      <c r="H1766" s="7"/>
      <c r="I1766" s="2">
        <f t="shared" si="382"/>
        <v>0</v>
      </c>
    </row>
    <row r="1767" spans="1:11" s="1" customFormat="1" hidden="1" x14ac:dyDescent="0.2">
      <c r="A1767" s="11" t="s">
        <v>54</v>
      </c>
      <c r="B1767" s="43"/>
      <c r="C1767" s="9">
        <v>0</v>
      </c>
      <c r="D1767" s="9">
        <f>D1720-D1738</f>
        <v>0</v>
      </c>
      <c r="E1767" s="9">
        <f>E1720-E1738</f>
        <v>0</v>
      </c>
      <c r="F1767" s="9">
        <f>F1720-F1738</f>
        <v>0</v>
      </c>
      <c r="G1767" s="9">
        <f>G1720-G1738</f>
        <v>0</v>
      </c>
      <c r="H1767" s="10">
        <f>H1720-H1738</f>
        <v>0</v>
      </c>
      <c r="I1767" s="2">
        <f t="shared" si="382"/>
        <v>0</v>
      </c>
    </row>
    <row r="1768" spans="1:11" s="107" customFormat="1" ht="38.25" hidden="1" x14ac:dyDescent="0.2">
      <c r="A1768" s="117" t="s">
        <v>71</v>
      </c>
      <c r="B1768" s="118"/>
      <c r="C1768" s="119">
        <f t="shared" ref="C1768:H1768" si="390">C1769</f>
        <v>0</v>
      </c>
      <c r="D1768" s="119">
        <f t="shared" si="390"/>
        <v>0</v>
      </c>
      <c r="E1768" s="119">
        <f t="shared" si="390"/>
        <v>0</v>
      </c>
      <c r="F1768" s="119">
        <f t="shared" si="390"/>
        <v>0</v>
      </c>
      <c r="G1768" s="119">
        <f t="shared" si="390"/>
        <v>0</v>
      </c>
      <c r="H1768" s="120">
        <f t="shared" si="390"/>
        <v>0</v>
      </c>
      <c r="I1768" s="102">
        <f t="shared" si="382"/>
        <v>0</v>
      </c>
    </row>
    <row r="1769" spans="1:11" hidden="1" x14ac:dyDescent="0.2">
      <c r="A1769" s="113" t="s">
        <v>59</v>
      </c>
      <c r="B1769" s="114"/>
      <c r="C1769" s="115">
        <f t="shared" ref="C1769:H1769" si="391">SUM(C1770,C1771,C1772,C1773)</f>
        <v>0</v>
      </c>
      <c r="D1769" s="115">
        <f t="shared" si="391"/>
        <v>0</v>
      </c>
      <c r="E1769" s="115">
        <f t="shared" si="391"/>
        <v>0</v>
      </c>
      <c r="F1769" s="115">
        <f t="shared" si="391"/>
        <v>0</v>
      </c>
      <c r="G1769" s="115">
        <f t="shared" si="391"/>
        <v>0</v>
      </c>
      <c r="H1769" s="116">
        <f t="shared" si="391"/>
        <v>0</v>
      </c>
      <c r="I1769" s="84">
        <f t="shared" si="382"/>
        <v>0</v>
      </c>
    </row>
    <row r="1770" spans="1:11" hidden="1" x14ac:dyDescent="0.2">
      <c r="A1770" s="5" t="s">
        <v>6</v>
      </c>
      <c r="B1770" s="28"/>
      <c r="C1770" s="69"/>
      <c r="D1770" s="69"/>
      <c r="E1770" s="69">
        <f>SUM(C1770,D1770)</f>
        <v>0</v>
      </c>
      <c r="F1770" s="69"/>
      <c r="G1770" s="69"/>
      <c r="H1770" s="108"/>
      <c r="I1770" s="84">
        <f t="shared" si="382"/>
        <v>0</v>
      </c>
    </row>
    <row r="1771" spans="1:11" s="1" customFormat="1" hidden="1" x14ac:dyDescent="0.2">
      <c r="A1771" s="5" t="s">
        <v>7</v>
      </c>
      <c r="B1771" s="65"/>
      <c r="C1771" s="6">
        <v>0</v>
      </c>
      <c r="D1771" s="6"/>
      <c r="E1771" s="6">
        <f>SUM(C1771,D1771)</f>
        <v>0</v>
      </c>
      <c r="F1771" s="6"/>
      <c r="G1771" s="6"/>
      <c r="H1771" s="7"/>
      <c r="I1771" s="2">
        <f t="shared" si="382"/>
        <v>0</v>
      </c>
    </row>
    <row r="1772" spans="1:11" s="1" customFormat="1" ht="38.25" hidden="1" x14ac:dyDescent="0.2">
      <c r="A1772" s="5" t="s">
        <v>8</v>
      </c>
      <c r="B1772" s="28">
        <v>420269</v>
      </c>
      <c r="C1772" s="6">
        <v>0</v>
      </c>
      <c r="D1772" s="6"/>
      <c r="E1772" s="6">
        <f>SUM(C1772,D1772)</f>
        <v>0</v>
      </c>
      <c r="F1772" s="6"/>
      <c r="G1772" s="6"/>
      <c r="H1772" s="7"/>
      <c r="I1772" s="2">
        <f t="shared" ref="I1772:I1835" si="392">SUM(E1772:H1772)</f>
        <v>0</v>
      </c>
    </row>
    <row r="1773" spans="1:11" s="1" customFormat="1" ht="25.5" hidden="1" x14ac:dyDescent="0.2">
      <c r="A1773" s="8" t="s">
        <v>9</v>
      </c>
      <c r="B1773" s="29" t="s">
        <v>10</v>
      </c>
      <c r="C1773" s="9">
        <v>0</v>
      </c>
      <c r="D1773" s="9">
        <f>SUM(D1774,D1778,D1782)</f>
        <v>0</v>
      </c>
      <c r="E1773" s="9">
        <f>SUM(E1774,E1778,E1782)</f>
        <v>0</v>
      </c>
      <c r="F1773" s="9">
        <f>SUM(F1774,F1778,F1782)</f>
        <v>0</v>
      </c>
      <c r="G1773" s="9">
        <f>SUM(G1774,G1778,G1782)</f>
        <v>0</v>
      </c>
      <c r="H1773" s="10">
        <f>SUM(H1774,H1778,H1782)</f>
        <v>0</v>
      </c>
      <c r="I1773" s="2">
        <f t="shared" si="392"/>
        <v>0</v>
      </c>
    </row>
    <row r="1774" spans="1:11" s="1" customFormat="1" hidden="1" x14ac:dyDescent="0.2">
      <c r="A1774" s="11" t="s">
        <v>11</v>
      </c>
      <c r="B1774" s="30" t="s">
        <v>12</v>
      </c>
      <c r="C1774" s="9">
        <v>0</v>
      </c>
      <c r="D1774" s="9">
        <f>SUM(D1775:D1777)</f>
        <v>0</v>
      </c>
      <c r="E1774" s="9">
        <f>SUM(E1775:E1777)</f>
        <v>0</v>
      </c>
      <c r="F1774" s="9">
        <f>SUM(F1775:F1777)</f>
        <v>0</v>
      </c>
      <c r="G1774" s="9">
        <f>SUM(G1775:G1777)</f>
        <v>0</v>
      </c>
      <c r="H1774" s="10">
        <f>SUM(H1775:H1777)</f>
        <v>0</v>
      </c>
      <c r="I1774" s="2">
        <f t="shared" si="392"/>
        <v>0</v>
      </c>
    </row>
    <row r="1775" spans="1:11" s="1" customFormat="1" hidden="1" x14ac:dyDescent="0.2">
      <c r="A1775" s="12" t="s">
        <v>13</v>
      </c>
      <c r="B1775" s="31" t="s">
        <v>14</v>
      </c>
      <c r="C1775" s="6">
        <v>0</v>
      </c>
      <c r="D1775" s="6"/>
      <c r="E1775" s="6">
        <f>SUM(C1775,D1775)</f>
        <v>0</v>
      </c>
      <c r="F1775" s="6"/>
      <c r="G1775" s="6"/>
      <c r="H1775" s="7"/>
      <c r="I1775" s="2">
        <f t="shared" si="392"/>
        <v>0</v>
      </c>
    </row>
    <row r="1776" spans="1:11" s="1" customFormat="1" hidden="1" x14ac:dyDescent="0.2">
      <c r="A1776" s="12" t="s">
        <v>15</v>
      </c>
      <c r="B1776" s="32" t="s">
        <v>16</v>
      </c>
      <c r="C1776" s="6">
        <v>0</v>
      </c>
      <c r="D1776" s="6"/>
      <c r="E1776" s="6">
        <f>SUM(C1776,D1776)</f>
        <v>0</v>
      </c>
      <c r="F1776" s="6"/>
      <c r="G1776" s="6"/>
      <c r="H1776" s="7"/>
      <c r="I1776" s="2">
        <f t="shared" si="392"/>
        <v>0</v>
      </c>
    </row>
    <row r="1777" spans="1:9" s="1" customFormat="1" hidden="1" x14ac:dyDescent="0.2">
      <c r="A1777" s="12" t="s">
        <v>17</v>
      </c>
      <c r="B1777" s="32" t="s">
        <v>18</v>
      </c>
      <c r="C1777" s="6">
        <v>0</v>
      </c>
      <c r="D1777" s="6"/>
      <c r="E1777" s="6">
        <f>SUM(C1777,D1777)</f>
        <v>0</v>
      </c>
      <c r="F1777" s="6"/>
      <c r="G1777" s="6"/>
      <c r="H1777" s="7"/>
      <c r="I1777" s="2">
        <f t="shared" si="392"/>
        <v>0</v>
      </c>
    </row>
    <row r="1778" spans="1:9" s="1" customFormat="1" hidden="1" x14ac:dyDescent="0.2">
      <c r="A1778" s="11" t="s">
        <v>19</v>
      </c>
      <c r="B1778" s="33" t="s">
        <v>20</v>
      </c>
      <c r="C1778" s="9">
        <v>0</v>
      </c>
      <c r="D1778" s="9">
        <f>SUM(D1779:D1781)</f>
        <v>0</v>
      </c>
      <c r="E1778" s="9">
        <f>SUM(E1779:E1781)</f>
        <v>0</v>
      </c>
      <c r="F1778" s="9">
        <f>SUM(F1779:F1781)</f>
        <v>0</v>
      </c>
      <c r="G1778" s="9">
        <f>SUM(G1779:G1781)</f>
        <v>0</v>
      </c>
      <c r="H1778" s="10">
        <f>SUM(H1779:H1781)</f>
        <v>0</v>
      </c>
      <c r="I1778" s="2">
        <f t="shared" si="392"/>
        <v>0</v>
      </c>
    </row>
    <row r="1779" spans="1:9" s="1" customFormat="1" hidden="1" x14ac:dyDescent="0.2">
      <c r="A1779" s="12" t="s">
        <v>13</v>
      </c>
      <c r="B1779" s="32" t="s">
        <v>21</v>
      </c>
      <c r="C1779" s="6">
        <v>0</v>
      </c>
      <c r="D1779" s="6"/>
      <c r="E1779" s="6">
        <f>SUM(C1779,D1779)</f>
        <v>0</v>
      </c>
      <c r="F1779" s="6"/>
      <c r="G1779" s="6"/>
      <c r="H1779" s="7"/>
      <c r="I1779" s="2">
        <f t="shared" si="392"/>
        <v>0</v>
      </c>
    </row>
    <row r="1780" spans="1:9" s="1" customFormat="1" hidden="1" x14ac:dyDescent="0.2">
      <c r="A1780" s="12" t="s">
        <v>15</v>
      </c>
      <c r="B1780" s="32" t="s">
        <v>22</v>
      </c>
      <c r="C1780" s="6">
        <v>0</v>
      </c>
      <c r="D1780" s="6"/>
      <c r="E1780" s="6">
        <f>SUM(C1780,D1780)</f>
        <v>0</v>
      </c>
      <c r="F1780" s="6"/>
      <c r="G1780" s="6"/>
      <c r="H1780" s="7"/>
      <c r="I1780" s="2">
        <f t="shared" si="392"/>
        <v>0</v>
      </c>
    </row>
    <row r="1781" spans="1:9" s="1" customFormat="1" hidden="1" x14ac:dyDescent="0.2">
      <c r="A1781" s="12" t="s">
        <v>17</v>
      </c>
      <c r="B1781" s="32" t="s">
        <v>23</v>
      </c>
      <c r="C1781" s="6">
        <v>0</v>
      </c>
      <c r="D1781" s="6"/>
      <c r="E1781" s="6">
        <f>SUM(C1781,D1781)</f>
        <v>0</v>
      </c>
      <c r="F1781" s="6"/>
      <c r="G1781" s="6"/>
      <c r="H1781" s="7"/>
      <c r="I1781" s="2">
        <f t="shared" si="392"/>
        <v>0</v>
      </c>
    </row>
    <row r="1782" spans="1:9" s="1" customFormat="1" hidden="1" x14ac:dyDescent="0.2">
      <c r="A1782" s="11" t="s">
        <v>24</v>
      </c>
      <c r="B1782" s="33" t="s">
        <v>25</v>
      </c>
      <c r="C1782" s="9">
        <v>0</v>
      </c>
      <c r="D1782" s="9">
        <f>SUM(D1783:D1785)</f>
        <v>0</v>
      </c>
      <c r="E1782" s="9">
        <f>SUM(E1783:E1785)</f>
        <v>0</v>
      </c>
      <c r="F1782" s="9">
        <f>SUM(F1783:F1785)</f>
        <v>0</v>
      </c>
      <c r="G1782" s="9">
        <f>SUM(G1783:G1785)</f>
        <v>0</v>
      </c>
      <c r="H1782" s="10">
        <f>SUM(H1783:H1785)</f>
        <v>0</v>
      </c>
      <c r="I1782" s="2">
        <f t="shared" si="392"/>
        <v>0</v>
      </c>
    </row>
    <row r="1783" spans="1:9" s="1" customFormat="1" hidden="1" x14ac:dyDescent="0.2">
      <c r="A1783" s="12" t="s">
        <v>13</v>
      </c>
      <c r="B1783" s="32" t="s">
        <v>26</v>
      </c>
      <c r="C1783" s="6">
        <v>0</v>
      </c>
      <c r="D1783" s="6"/>
      <c r="E1783" s="6">
        <f>SUM(C1783,D1783)</f>
        <v>0</v>
      </c>
      <c r="F1783" s="6"/>
      <c r="G1783" s="6"/>
      <c r="H1783" s="7"/>
      <c r="I1783" s="2">
        <f t="shared" si="392"/>
        <v>0</v>
      </c>
    </row>
    <row r="1784" spans="1:9" s="1" customFormat="1" hidden="1" x14ac:dyDescent="0.2">
      <c r="A1784" s="12" t="s">
        <v>15</v>
      </c>
      <c r="B1784" s="32" t="s">
        <v>27</v>
      </c>
      <c r="C1784" s="6">
        <v>0</v>
      </c>
      <c r="D1784" s="6"/>
      <c r="E1784" s="6">
        <f>SUM(C1784,D1784)</f>
        <v>0</v>
      </c>
      <c r="F1784" s="6"/>
      <c r="G1784" s="6"/>
      <c r="H1784" s="7"/>
      <c r="I1784" s="2">
        <f t="shared" si="392"/>
        <v>0</v>
      </c>
    </row>
    <row r="1785" spans="1:9" s="1" customFormat="1" hidden="1" x14ac:dyDescent="0.2">
      <c r="A1785" s="12" t="s">
        <v>17</v>
      </c>
      <c r="B1785" s="32" t="s">
        <v>28</v>
      </c>
      <c r="C1785" s="6">
        <v>0</v>
      </c>
      <c r="D1785" s="6"/>
      <c r="E1785" s="6">
        <f>SUM(C1785,D1785)</f>
        <v>0</v>
      </c>
      <c r="F1785" s="6"/>
      <c r="G1785" s="6"/>
      <c r="H1785" s="7"/>
      <c r="I1785" s="2">
        <f t="shared" si="392"/>
        <v>0</v>
      </c>
    </row>
    <row r="1786" spans="1:9" hidden="1" x14ac:dyDescent="0.2">
      <c r="A1786" s="113" t="s">
        <v>76</v>
      </c>
      <c r="B1786" s="114"/>
      <c r="C1786" s="115">
        <f t="shared" ref="C1786:H1786" si="393">SUM(C1787,C1790,C1813)</f>
        <v>0</v>
      </c>
      <c r="D1786" s="115">
        <f t="shared" si="393"/>
        <v>0</v>
      </c>
      <c r="E1786" s="115">
        <f t="shared" si="393"/>
        <v>0</v>
      </c>
      <c r="F1786" s="115">
        <f t="shared" si="393"/>
        <v>0</v>
      </c>
      <c r="G1786" s="115">
        <f t="shared" si="393"/>
        <v>0</v>
      </c>
      <c r="H1786" s="116">
        <f t="shared" si="393"/>
        <v>0</v>
      </c>
      <c r="I1786" s="84">
        <f t="shared" si="392"/>
        <v>0</v>
      </c>
    </row>
    <row r="1787" spans="1:9" hidden="1" x14ac:dyDescent="0.2">
      <c r="A1787" s="16" t="s">
        <v>30</v>
      </c>
      <c r="B1787" s="35">
        <v>20</v>
      </c>
      <c r="C1787" s="9">
        <f t="shared" ref="C1787:H1787" si="394">SUM(C1788)</f>
        <v>0</v>
      </c>
      <c r="D1787" s="9">
        <f t="shared" si="394"/>
        <v>0</v>
      </c>
      <c r="E1787" s="9">
        <f t="shared" si="394"/>
        <v>0</v>
      </c>
      <c r="F1787" s="9">
        <f t="shared" si="394"/>
        <v>0</v>
      </c>
      <c r="G1787" s="9">
        <f t="shared" si="394"/>
        <v>0</v>
      </c>
      <c r="H1787" s="10">
        <f t="shared" si="394"/>
        <v>0</v>
      </c>
      <c r="I1787" s="84">
        <f t="shared" si="392"/>
        <v>0</v>
      </c>
    </row>
    <row r="1788" spans="1:9" hidden="1" x14ac:dyDescent="0.2">
      <c r="A1788" s="12" t="s">
        <v>31</v>
      </c>
      <c r="B1788" s="36" t="s">
        <v>32</v>
      </c>
      <c r="C1788" s="69"/>
      <c r="D1788" s="69"/>
      <c r="E1788" s="69">
        <f>C1788+D1788</f>
        <v>0</v>
      </c>
      <c r="F1788" s="69"/>
      <c r="G1788" s="69"/>
      <c r="H1788" s="108"/>
      <c r="I1788" s="84">
        <f t="shared" si="392"/>
        <v>0</v>
      </c>
    </row>
    <row r="1789" spans="1:9" s="1" customFormat="1" hidden="1" x14ac:dyDescent="0.2">
      <c r="A1789" s="12"/>
      <c r="B1789" s="31"/>
      <c r="C1789" s="6"/>
      <c r="D1789" s="6"/>
      <c r="E1789" s="6"/>
      <c r="F1789" s="6"/>
      <c r="G1789" s="6"/>
      <c r="H1789" s="7"/>
      <c r="I1789" s="2">
        <f t="shared" si="392"/>
        <v>0</v>
      </c>
    </row>
    <row r="1790" spans="1:9" ht="25.5" hidden="1" x14ac:dyDescent="0.2">
      <c r="A1790" s="16" t="s">
        <v>33</v>
      </c>
      <c r="B1790" s="37">
        <v>58</v>
      </c>
      <c r="C1790" s="9">
        <f t="shared" ref="C1790:H1790" si="395">SUM(C1791,C1798,C1805)</f>
        <v>0</v>
      </c>
      <c r="D1790" s="9">
        <f t="shared" si="395"/>
        <v>0</v>
      </c>
      <c r="E1790" s="9">
        <f t="shared" si="395"/>
        <v>0</v>
      </c>
      <c r="F1790" s="9">
        <f t="shared" si="395"/>
        <v>0</v>
      </c>
      <c r="G1790" s="9">
        <f t="shared" si="395"/>
        <v>0</v>
      </c>
      <c r="H1790" s="10">
        <f t="shared" si="395"/>
        <v>0</v>
      </c>
      <c r="I1790" s="84">
        <f t="shared" si="392"/>
        <v>0</v>
      </c>
    </row>
    <row r="1791" spans="1:9" s="1" customFormat="1" hidden="1" x14ac:dyDescent="0.2">
      <c r="A1791" s="16" t="s">
        <v>34</v>
      </c>
      <c r="B1791" s="38" t="s">
        <v>35</v>
      </c>
      <c r="C1791" s="9">
        <v>0</v>
      </c>
      <c r="D1791" s="9">
        <f>SUM(D1795,D1796,D1797)</f>
        <v>0</v>
      </c>
      <c r="E1791" s="9">
        <f>SUM(E1795,E1796,E1797)</f>
        <v>0</v>
      </c>
      <c r="F1791" s="9">
        <f>SUM(F1795,F1796,F1797)</f>
        <v>0</v>
      </c>
      <c r="G1791" s="9">
        <f>SUM(G1795,G1796,G1797)</f>
        <v>0</v>
      </c>
      <c r="H1791" s="10">
        <f>SUM(H1795,H1796,H1797)</f>
        <v>0</v>
      </c>
      <c r="I1791" s="2">
        <f t="shared" si="392"/>
        <v>0</v>
      </c>
    </row>
    <row r="1792" spans="1:9" s="1" customFormat="1" hidden="1" x14ac:dyDescent="0.2">
      <c r="A1792" s="17" t="s">
        <v>1</v>
      </c>
      <c r="B1792" s="39"/>
      <c r="C1792" s="9"/>
      <c r="D1792" s="9"/>
      <c r="E1792" s="9"/>
      <c r="F1792" s="9"/>
      <c r="G1792" s="9"/>
      <c r="H1792" s="10"/>
      <c r="I1792" s="2">
        <f t="shared" si="392"/>
        <v>0</v>
      </c>
    </row>
    <row r="1793" spans="1:9" s="1" customFormat="1" hidden="1" x14ac:dyDescent="0.2">
      <c r="A1793" s="17" t="s">
        <v>36</v>
      </c>
      <c r="B1793" s="39"/>
      <c r="C1793" s="9">
        <v>0</v>
      </c>
      <c r="D1793" s="9">
        <f>D1795+D1796+D1797-D1794</f>
        <v>0</v>
      </c>
      <c r="E1793" s="9">
        <f>E1795+E1796+E1797-E1794</f>
        <v>0</v>
      </c>
      <c r="F1793" s="9">
        <f>F1795+F1796+F1797-F1794</f>
        <v>0</v>
      </c>
      <c r="G1793" s="9">
        <f>G1795+G1796+G1797-G1794</f>
        <v>0</v>
      </c>
      <c r="H1793" s="10">
        <f>H1795+H1796+H1797-H1794</f>
        <v>0</v>
      </c>
      <c r="I1793" s="2">
        <f t="shared" si="392"/>
        <v>0</v>
      </c>
    </row>
    <row r="1794" spans="1:9" s="1" customFormat="1" hidden="1" x14ac:dyDescent="0.2">
      <c r="A1794" s="17" t="s">
        <v>37</v>
      </c>
      <c r="B1794" s="39"/>
      <c r="C1794" s="9">
        <v>0</v>
      </c>
      <c r="D1794" s="9"/>
      <c r="E1794" s="9">
        <f>C1794+D1794</f>
        <v>0</v>
      </c>
      <c r="F1794" s="9"/>
      <c r="G1794" s="9"/>
      <c r="H1794" s="10"/>
      <c r="I1794" s="2">
        <f t="shared" si="392"/>
        <v>0</v>
      </c>
    </row>
    <row r="1795" spans="1:9" s="1" customFormat="1" hidden="1" x14ac:dyDescent="0.2">
      <c r="A1795" s="5" t="s">
        <v>38</v>
      </c>
      <c r="B1795" s="40" t="s">
        <v>39</v>
      </c>
      <c r="C1795" s="6">
        <v>0</v>
      </c>
      <c r="D1795" s="6"/>
      <c r="E1795" s="6">
        <f>C1795+D1795</f>
        <v>0</v>
      </c>
      <c r="F1795" s="6"/>
      <c r="G1795" s="6"/>
      <c r="H1795" s="7"/>
      <c r="I1795" s="2">
        <f t="shared" si="392"/>
        <v>0</v>
      </c>
    </row>
    <row r="1796" spans="1:9" s="1" customFormat="1" hidden="1" x14ac:dyDescent="0.2">
      <c r="A1796" s="5" t="s">
        <v>40</v>
      </c>
      <c r="B1796" s="40" t="s">
        <v>41</v>
      </c>
      <c r="C1796" s="6">
        <v>0</v>
      </c>
      <c r="D1796" s="6"/>
      <c r="E1796" s="6">
        <f>C1796+D1796</f>
        <v>0</v>
      </c>
      <c r="F1796" s="6"/>
      <c r="G1796" s="6"/>
      <c r="H1796" s="7"/>
      <c r="I1796" s="2">
        <f t="shared" si="392"/>
        <v>0</v>
      </c>
    </row>
    <row r="1797" spans="1:9" s="1" customFormat="1" hidden="1" x14ac:dyDescent="0.2">
      <c r="A1797" s="5" t="s">
        <v>42</v>
      </c>
      <c r="B1797" s="41" t="s">
        <v>43</v>
      </c>
      <c r="C1797" s="6">
        <v>0</v>
      </c>
      <c r="D1797" s="6"/>
      <c r="E1797" s="6">
        <f>C1797+D1797</f>
        <v>0</v>
      </c>
      <c r="F1797" s="6"/>
      <c r="G1797" s="6"/>
      <c r="H1797" s="7"/>
      <c r="I1797" s="2">
        <f t="shared" si="392"/>
        <v>0</v>
      </c>
    </row>
    <row r="1798" spans="1:9" s="1" customFormat="1" hidden="1" x14ac:dyDescent="0.2">
      <c r="A1798" s="16" t="s">
        <v>44</v>
      </c>
      <c r="B1798" s="42" t="s">
        <v>45</v>
      </c>
      <c r="C1798" s="9">
        <v>0</v>
      </c>
      <c r="D1798" s="9">
        <f>SUM(D1802,D1803,D1804)</f>
        <v>0</v>
      </c>
      <c r="E1798" s="9">
        <f>SUM(E1802,E1803,E1804)</f>
        <v>0</v>
      </c>
      <c r="F1798" s="9">
        <f>SUM(F1802,F1803,F1804)</f>
        <v>0</v>
      </c>
      <c r="G1798" s="9">
        <f>SUM(G1802,G1803,G1804)</f>
        <v>0</v>
      </c>
      <c r="H1798" s="10">
        <f>SUM(H1802,H1803,H1804)</f>
        <v>0</v>
      </c>
      <c r="I1798" s="2">
        <f t="shared" si="392"/>
        <v>0</v>
      </c>
    </row>
    <row r="1799" spans="1:9" s="1" customFormat="1" hidden="1" x14ac:dyDescent="0.2">
      <c r="A1799" s="56" t="s">
        <v>1</v>
      </c>
      <c r="B1799" s="42"/>
      <c r="C1799" s="9"/>
      <c r="D1799" s="9"/>
      <c r="E1799" s="9"/>
      <c r="F1799" s="9"/>
      <c r="G1799" s="9"/>
      <c r="H1799" s="10"/>
      <c r="I1799" s="2">
        <f t="shared" si="392"/>
        <v>0</v>
      </c>
    </row>
    <row r="1800" spans="1:9" s="1" customFormat="1" hidden="1" x14ac:dyDescent="0.2">
      <c r="A1800" s="17" t="s">
        <v>36</v>
      </c>
      <c r="B1800" s="39"/>
      <c r="C1800" s="9">
        <v>0</v>
      </c>
      <c r="D1800" s="9">
        <f>D1802+D1803+D1804-D1801</f>
        <v>0</v>
      </c>
      <c r="E1800" s="9">
        <f>E1802+E1803+E1804-E1801</f>
        <v>0</v>
      </c>
      <c r="F1800" s="9">
        <f>F1802+F1803+F1804-F1801</f>
        <v>0</v>
      </c>
      <c r="G1800" s="9">
        <f>G1802+G1803+G1804-G1801</f>
        <v>0</v>
      </c>
      <c r="H1800" s="10">
        <f>H1802+H1803+H1804-H1801</f>
        <v>0</v>
      </c>
      <c r="I1800" s="2">
        <f t="shared" si="392"/>
        <v>0</v>
      </c>
    </row>
    <row r="1801" spans="1:9" s="1" customFormat="1" hidden="1" x14ac:dyDescent="0.2">
      <c r="A1801" s="17" t="s">
        <v>37</v>
      </c>
      <c r="B1801" s="39"/>
      <c r="C1801" s="9">
        <v>0</v>
      </c>
      <c r="D1801" s="9"/>
      <c r="E1801" s="9">
        <f>C1801+D1801</f>
        <v>0</v>
      </c>
      <c r="F1801" s="9"/>
      <c r="G1801" s="9"/>
      <c r="H1801" s="10"/>
      <c r="I1801" s="2">
        <f t="shared" si="392"/>
        <v>0</v>
      </c>
    </row>
    <row r="1802" spans="1:9" s="1" customFormat="1" hidden="1" x14ac:dyDescent="0.2">
      <c r="A1802" s="5" t="s">
        <v>38</v>
      </c>
      <c r="B1802" s="41" t="s">
        <v>46</v>
      </c>
      <c r="C1802" s="6">
        <v>0</v>
      </c>
      <c r="D1802" s="6"/>
      <c r="E1802" s="6">
        <f>C1802+D1802</f>
        <v>0</v>
      </c>
      <c r="F1802" s="6"/>
      <c r="G1802" s="6"/>
      <c r="H1802" s="7"/>
      <c r="I1802" s="2">
        <f t="shared" si="392"/>
        <v>0</v>
      </c>
    </row>
    <row r="1803" spans="1:9" s="1" customFormat="1" hidden="1" x14ac:dyDescent="0.2">
      <c r="A1803" s="5" t="s">
        <v>40</v>
      </c>
      <c r="B1803" s="41" t="s">
        <v>47</v>
      </c>
      <c r="C1803" s="6">
        <v>0</v>
      </c>
      <c r="D1803" s="6"/>
      <c r="E1803" s="6">
        <f>C1803+D1803</f>
        <v>0</v>
      </c>
      <c r="F1803" s="6"/>
      <c r="G1803" s="6"/>
      <c r="H1803" s="7"/>
      <c r="I1803" s="2">
        <f t="shared" si="392"/>
        <v>0</v>
      </c>
    </row>
    <row r="1804" spans="1:9" s="1" customFormat="1" hidden="1" x14ac:dyDescent="0.2">
      <c r="A1804" s="5" t="s">
        <v>42</v>
      </c>
      <c r="B1804" s="41" t="s">
        <v>48</v>
      </c>
      <c r="C1804" s="6">
        <v>0</v>
      </c>
      <c r="D1804" s="6"/>
      <c r="E1804" s="6">
        <f>C1804+D1804</f>
        <v>0</v>
      </c>
      <c r="F1804" s="6"/>
      <c r="G1804" s="6"/>
      <c r="H1804" s="7"/>
      <c r="I1804" s="2">
        <f t="shared" si="392"/>
        <v>0</v>
      </c>
    </row>
    <row r="1805" spans="1:9" hidden="1" x14ac:dyDescent="0.2">
      <c r="A1805" s="16" t="s">
        <v>49</v>
      </c>
      <c r="B1805" s="43" t="s">
        <v>50</v>
      </c>
      <c r="C1805" s="9">
        <f t="shared" ref="C1805:H1805" si="396">SUM(C1809,C1810,C1811)</f>
        <v>0</v>
      </c>
      <c r="D1805" s="9">
        <f t="shared" si="396"/>
        <v>0</v>
      </c>
      <c r="E1805" s="9">
        <f t="shared" si="396"/>
        <v>0</v>
      </c>
      <c r="F1805" s="9">
        <f t="shared" si="396"/>
        <v>0</v>
      </c>
      <c r="G1805" s="9">
        <f t="shared" si="396"/>
        <v>0</v>
      </c>
      <c r="H1805" s="10">
        <f t="shared" si="396"/>
        <v>0</v>
      </c>
      <c r="I1805" s="84">
        <f t="shared" si="392"/>
        <v>0</v>
      </c>
    </row>
    <row r="1806" spans="1:9" s="1" customFormat="1" hidden="1" x14ac:dyDescent="0.2">
      <c r="A1806" s="56" t="s">
        <v>1</v>
      </c>
      <c r="B1806" s="43"/>
      <c r="C1806" s="9"/>
      <c r="D1806" s="9"/>
      <c r="E1806" s="9"/>
      <c r="F1806" s="9"/>
      <c r="G1806" s="9"/>
      <c r="H1806" s="10"/>
      <c r="I1806" s="2">
        <f t="shared" si="392"/>
        <v>0</v>
      </c>
    </row>
    <row r="1807" spans="1:9" s="126" customFormat="1" hidden="1" x14ac:dyDescent="0.2">
      <c r="A1807" s="17" t="s">
        <v>36</v>
      </c>
      <c r="B1807" s="39"/>
      <c r="C1807" s="26">
        <f t="shared" ref="C1807:H1807" si="397">C1809+C1810+C1811-C1808</f>
        <v>0</v>
      </c>
      <c r="D1807" s="26">
        <f t="shared" si="397"/>
        <v>0</v>
      </c>
      <c r="E1807" s="26">
        <f t="shared" si="397"/>
        <v>0</v>
      </c>
      <c r="F1807" s="26">
        <f t="shared" si="397"/>
        <v>0</v>
      </c>
      <c r="G1807" s="26">
        <f t="shared" si="397"/>
        <v>0</v>
      </c>
      <c r="H1807" s="27">
        <f t="shared" si="397"/>
        <v>0</v>
      </c>
      <c r="I1807" s="125">
        <f t="shared" si="392"/>
        <v>0</v>
      </c>
    </row>
    <row r="1808" spans="1:9" s="25" customFormat="1" hidden="1" x14ac:dyDescent="0.2">
      <c r="A1808" s="17" t="s">
        <v>37</v>
      </c>
      <c r="B1808" s="39"/>
      <c r="C1808" s="26">
        <v>0</v>
      </c>
      <c r="D1808" s="26"/>
      <c r="E1808" s="26">
        <f>C1808+D1808</f>
        <v>0</v>
      </c>
      <c r="F1808" s="26"/>
      <c r="G1808" s="26"/>
      <c r="H1808" s="27"/>
      <c r="I1808" s="24">
        <f t="shared" si="392"/>
        <v>0</v>
      </c>
    </row>
    <row r="1809" spans="1:11" hidden="1" x14ac:dyDescent="0.2">
      <c r="A1809" s="5" t="s">
        <v>38</v>
      </c>
      <c r="B1809" s="41" t="s">
        <v>51</v>
      </c>
      <c r="C1809" s="69"/>
      <c r="D1809" s="69"/>
      <c r="E1809" s="69">
        <f>C1809+D1809</f>
        <v>0</v>
      </c>
      <c r="F1809" s="69"/>
      <c r="G1809" s="69"/>
      <c r="H1809" s="108"/>
      <c r="I1809" s="84">
        <f t="shared" si="392"/>
        <v>0</v>
      </c>
      <c r="J1809" s="82">
        <v>0.05</v>
      </c>
      <c r="K1809" s="82">
        <v>0.05</v>
      </c>
    </row>
    <row r="1810" spans="1:11" hidden="1" x14ac:dyDescent="0.2">
      <c r="A1810" s="5" t="s">
        <v>40</v>
      </c>
      <c r="B1810" s="41" t="s">
        <v>52</v>
      </c>
      <c r="C1810" s="69"/>
      <c r="D1810" s="69"/>
      <c r="E1810" s="69">
        <f>C1810+D1810</f>
        <v>0</v>
      </c>
      <c r="F1810" s="69"/>
      <c r="G1810" s="69"/>
      <c r="H1810" s="108"/>
      <c r="I1810" s="84">
        <f t="shared" si="392"/>
        <v>0</v>
      </c>
      <c r="J1810" s="82">
        <v>0.9</v>
      </c>
    </row>
    <row r="1811" spans="1:11" s="1" customFormat="1" hidden="1" x14ac:dyDescent="0.2">
      <c r="A1811" s="5" t="s">
        <v>42</v>
      </c>
      <c r="B1811" s="41" t="s">
        <v>53</v>
      </c>
      <c r="C1811" s="6">
        <v>0</v>
      </c>
      <c r="D1811" s="6"/>
      <c r="E1811" s="6">
        <f>C1811+D1811</f>
        <v>0</v>
      </c>
      <c r="F1811" s="6"/>
      <c r="G1811" s="6"/>
      <c r="H1811" s="7"/>
      <c r="I1811" s="2">
        <f t="shared" si="392"/>
        <v>0</v>
      </c>
    </row>
    <row r="1812" spans="1:11" s="1" customFormat="1" hidden="1" x14ac:dyDescent="0.2">
      <c r="A1812" s="57"/>
      <c r="B1812" s="66"/>
      <c r="C1812" s="6"/>
      <c r="D1812" s="6"/>
      <c r="E1812" s="6"/>
      <c r="F1812" s="6"/>
      <c r="G1812" s="6"/>
      <c r="H1812" s="7"/>
      <c r="I1812" s="2">
        <f t="shared" si="392"/>
        <v>0</v>
      </c>
    </row>
    <row r="1813" spans="1:11" s="1" customFormat="1" hidden="1" x14ac:dyDescent="0.2">
      <c r="A1813" s="11" t="s">
        <v>134</v>
      </c>
      <c r="B1813" s="43" t="s">
        <v>133</v>
      </c>
      <c r="C1813" s="9">
        <v>0</v>
      </c>
      <c r="D1813" s="9"/>
      <c r="E1813" s="9">
        <f>C1813+D1813</f>
        <v>0</v>
      </c>
      <c r="F1813" s="9"/>
      <c r="G1813" s="9"/>
      <c r="H1813" s="10"/>
      <c r="I1813" s="2">
        <f t="shared" si="392"/>
        <v>0</v>
      </c>
    </row>
    <row r="1814" spans="1:11" s="1" customFormat="1" hidden="1" x14ac:dyDescent="0.2">
      <c r="A1814" s="57"/>
      <c r="B1814" s="66"/>
      <c r="C1814" s="6"/>
      <c r="D1814" s="6"/>
      <c r="E1814" s="6"/>
      <c r="F1814" s="6"/>
      <c r="G1814" s="6"/>
      <c r="H1814" s="7"/>
      <c r="I1814" s="2">
        <f t="shared" si="392"/>
        <v>0</v>
      </c>
    </row>
    <row r="1815" spans="1:11" s="1" customFormat="1" hidden="1" x14ac:dyDescent="0.2">
      <c r="A1815" s="11" t="s">
        <v>54</v>
      </c>
      <c r="B1815" s="43"/>
      <c r="C1815" s="9">
        <v>0</v>
      </c>
      <c r="D1815" s="9">
        <f>D1768-D1786</f>
        <v>0</v>
      </c>
      <c r="E1815" s="9">
        <f>E1768-E1786</f>
        <v>0</v>
      </c>
      <c r="F1815" s="9">
        <f>F1768-F1786</f>
        <v>0</v>
      </c>
      <c r="G1815" s="9">
        <f>G1768-G1786</f>
        <v>0</v>
      </c>
      <c r="H1815" s="10">
        <f>H1768-H1786</f>
        <v>0</v>
      </c>
      <c r="I1815" s="2">
        <f t="shared" si="392"/>
        <v>0</v>
      </c>
    </row>
    <row r="1816" spans="1:11" s="1" customFormat="1" hidden="1" x14ac:dyDescent="0.2">
      <c r="A1816" s="55"/>
      <c r="B1816" s="66"/>
      <c r="C1816" s="6"/>
      <c r="D1816" s="6"/>
      <c r="E1816" s="6"/>
      <c r="F1816" s="6"/>
      <c r="G1816" s="6"/>
      <c r="H1816" s="7"/>
      <c r="I1816" s="2">
        <f t="shared" si="392"/>
        <v>0</v>
      </c>
    </row>
    <row r="1817" spans="1:11" s="107" customFormat="1" ht="25.5" x14ac:dyDescent="0.2">
      <c r="A1817" s="117" t="s">
        <v>192</v>
      </c>
      <c r="B1817" s="118"/>
      <c r="C1817" s="119">
        <f t="shared" ref="C1817:H1817" si="398">C1818</f>
        <v>11190.2</v>
      </c>
      <c r="D1817" s="119">
        <f t="shared" si="398"/>
        <v>0</v>
      </c>
      <c r="E1817" s="119">
        <f t="shared" si="398"/>
        <v>11190.2</v>
      </c>
      <c r="F1817" s="119">
        <f t="shared" si="398"/>
        <v>200000</v>
      </c>
      <c r="G1817" s="119">
        <f t="shared" si="398"/>
        <v>101822</v>
      </c>
      <c r="H1817" s="120">
        <f t="shared" si="398"/>
        <v>0</v>
      </c>
      <c r="I1817" s="102">
        <f t="shared" si="392"/>
        <v>313012.2</v>
      </c>
    </row>
    <row r="1818" spans="1:11" s="25" customFormat="1" x14ac:dyDescent="0.2">
      <c r="A1818" s="21" t="s">
        <v>59</v>
      </c>
      <c r="B1818" s="45"/>
      <c r="C1818" s="22">
        <f t="shared" ref="C1818:H1818" si="399">SUM(C1819,C1820,C1821,C1822)</f>
        <v>11190.2</v>
      </c>
      <c r="D1818" s="22">
        <f t="shared" si="399"/>
        <v>0</v>
      </c>
      <c r="E1818" s="22">
        <f t="shared" si="399"/>
        <v>11190.2</v>
      </c>
      <c r="F1818" s="22">
        <f t="shared" si="399"/>
        <v>200000</v>
      </c>
      <c r="G1818" s="22">
        <f t="shared" si="399"/>
        <v>101822</v>
      </c>
      <c r="H1818" s="23">
        <f t="shared" si="399"/>
        <v>0</v>
      </c>
      <c r="I1818" s="24">
        <f t="shared" si="392"/>
        <v>313012.2</v>
      </c>
    </row>
    <row r="1819" spans="1:11" s="1" customFormat="1" x14ac:dyDescent="0.2">
      <c r="A1819" s="5" t="s">
        <v>6</v>
      </c>
      <c r="B1819" s="28"/>
      <c r="C1819" s="6">
        <v>223.9</v>
      </c>
      <c r="D1819" s="6"/>
      <c r="E1819" s="6">
        <f>SUM(C1819,D1819)</f>
        <v>223.9</v>
      </c>
      <c r="F1819" s="6">
        <f>ROUND(200000*0.02,1)</f>
        <v>4000</v>
      </c>
      <c r="G1819" s="6">
        <f>ROUND((101821.5-15276.2)*0.02,1)+15276.2</f>
        <v>17007.100000000002</v>
      </c>
      <c r="H1819" s="7"/>
      <c r="I1819" s="2">
        <f t="shared" si="392"/>
        <v>21231</v>
      </c>
    </row>
    <row r="1820" spans="1:11" s="1" customFormat="1" hidden="1" x14ac:dyDescent="0.2">
      <c r="A1820" s="5" t="s">
        <v>7</v>
      </c>
      <c r="B1820" s="65"/>
      <c r="C1820" s="6"/>
      <c r="D1820" s="6"/>
      <c r="E1820" s="6">
        <f>SUM(C1820,D1820)</f>
        <v>0</v>
      </c>
      <c r="F1820" s="6"/>
      <c r="G1820" s="6"/>
      <c r="H1820" s="7"/>
      <c r="I1820" s="2">
        <f t="shared" si="392"/>
        <v>0</v>
      </c>
    </row>
    <row r="1821" spans="1:11" s="1" customFormat="1" ht="38.25" x14ac:dyDescent="0.2">
      <c r="A1821" s="5" t="s">
        <v>8</v>
      </c>
      <c r="B1821" s="28">
        <v>42029303</v>
      </c>
      <c r="C1821" s="6">
        <f>ROUND(11190.2*0.13,1)-0.1</f>
        <v>1454.6000000000001</v>
      </c>
      <c r="D1821" s="6"/>
      <c r="E1821" s="6">
        <f>SUM(C1821,D1821)</f>
        <v>1454.6000000000001</v>
      </c>
      <c r="F1821" s="6">
        <f>ROUND(200000*0.13,1)</f>
        <v>26000</v>
      </c>
      <c r="G1821" s="6">
        <f>ROUND((101825.1-15276.2)*0.13,1)</f>
        <v>11251.4</v>
      </c>
      <c r="H1821" s="7"/>
      <c r="I1821" s="2">
        <f t="shared" si="392"/>
        <v>38706</v>
      </c>
    </row>
    <row r="1822" spans="1:11" s="1" customFormat="1" ht="25.5" x14ac:dyDescent="0.2">
      <c r="A1822" s="8" t="s">
        <v>9</v>
      </c>
      <c r="B1822" s="29" t="s">
        <v>184</v>
      </c>
      <c r="C1822" s="9">
        <f t="shared" ref="C1822:H1822" si="400">SUM(C1823,C1827,C1831)</f>
        <v>9511.7000000000007</v>
      </c>
      <c r="D1822" s="9">
        <f t="shared" si="400"/>
        <v>0</v>
      </c>
      <c r="E1822" s="9">
        <f t="shared" si="400"/>
        <v>9511.7000000000007</v>
      </c>
      <c r="F1822" s="9">
        <f t="shared" si="400"/>
        <v>170000</v>
      </c>
      <c r="G1822" s="9">
        <f t="shared" si="400"/>
        <v>73563.5</v>
      </c>
      <c r="H1822" s="10">
        <f t="shared" si="400"/>
        <v>0</v>
      </c>
      <c r="I1822" s="2">
        <f t="shared" si="392"/>
        <v>253075.20000000001</v>
      </c>
    </row>
    <row r="1823" spans="1:11" s="1" customFormat="1" x14ac:dyDescent="0.2">
      <c r="A1823" s="11" t="s">
        <v>11</v>
      </c>
      <c r="B1823" s="30" t="s">
        <v>185</v>
      </c>
      <c r="C1823" s="9">
        <f t="shared" ref="C1823:H1823" si="401">SUM(C1824:C1826)</f>
        <v>9511.7000000000007</v>
      </c>
      <c r="D1823" s="9">
        <f t="shared" si="401"/>
        <v>0</v>
      </c>
      <c r="E1823" s="9">
        <f t="shared" si="401"/>
        <v>9511.7000000000007</v>
      </c>
      <c r="F1823" s="9">
        <f t="shared" si="401"/>
        <v>170000</v>
      </c>
      <c r="G1823" s="9">
        <f t="shared" si="401"/>
        <v>73563.5</v>
      </c>
      <c r="H1823" s="10">
        <f t="shared" si="401"/>
        <v>0</v>
      </c>
      <c r="I1823" s="2">
        <f t="shared" si="392"/>
        <v>253075.20000000001</v>
      </c>
    </row>
    <row r="1824" spans="1:11" s="1" customFormat="1" x14ac:dyDescent="0.2">
      <c r="A1824" s="12" t="s">
        <v>13</v>
      </c>
      <c r="B1824" s="31" t="s">
        <v>185</v>
      </c>
      <c r="C1824" s="6">
        <f>ROUND(11190.2*0.85,1)</f>
        <v>9511.7000000000007</v>
      </c>
      <c r="D1824" s="6"/>
      <c r="E1824" s="6">
        <f>SUM(C1824,D1824)</f>
        <v>9511.7000000000007</v>
      </c>
      <c r="F1824" s="6">
        <f>ROUND(200000*0.85,1)</f>
        <v>170000</v>
      </c>
      <c r="G1824" s="6">
        <f>ROUND((101821.5-15276.2)*0.85,1)</f>
        <v>73563.5</v>
      </c>
      <c r="H1824" s="7"/>
      <c r="I1824" s="2">
        <f t="shared" si="392"/>
        <v>253075.20000000001</v>
      </c>
    </row>
    <row r="1825" spans="1:9" s="1" customFormat="1" hidden="1" x14ac:dyDescent="0.2">
      <c r="A1825" s="12" t="s">
        <v>15</v>
      </c>
      <c r="B1825" s="32" t="s">
        <v>16</v>
      </c>
      <c r="C1825" s="6"/>
      <c r="D1825" s="6"/>
      <c r="E1825" s="6">
        <f>SUM(C1825,D1825)</f>
        <v>0</v>
      </c>
      <c r="F1825" s="6"/>
      <c r="G1825" s="6"/>
      <c r="H1825" s="7"/>
      <c r="I1825" s="2">
        <f t="shared" si="392"/>
        <v>0</v>
      </c>
    </row>
    <row r="1826" spans="1:9" s="1" customFormat="1" hidden="1" x14ac:dyDescent="0.2">
      <c r="A1826" s="12" t="s">
        <v>17</v>
      </c>
      <c r="B1826" s="32" t="s">
        <v>18</v>
      </c>
      <c r="C1826" s="6"/>
      <c r="D1826" s="6"/>
      <c r="E1826" s="6">
        <f>SUM(C1826,D1826)</f>
        <v>0</v>
      </c>
      <c r="F1826" s="6"/>
      <c r="G1826" s="6"/>
      <c r="H1826" s="7"/>
      <c r="I1826" s="2">
        <f t="shared" si="392"/>
        <v>0</v>
      </c>
    </row>
    <row r="1827" spans="1:9" s="1" customFormat="1" hidden="1" x14ac:dyDescent="0.2">
      <c r="A1827" s="11" t="s">
        <v>19</v>
      </c>
      <c r="B1827" s="33" t="s">
        <v>20</v>
      </c>
      <c r="C1827" s="9">
        <f t="shared" ref="C1827:H1827" si="402">SUM(C1828:C1830)</f>
        <v>0</v>
      </c>
      <c r="D1827" s="9">
        <f t="shared" si="402"/>
        <v>0</v>
      </c>
      <c r="E1827" s="9">
        <f t="shared" si="402"/>
        <v>0</v>
      </c>
      <c r="F1827" s="9">
        <f t="shared" si="402"/>
        <v>0</v>
      </c>
      <c r="G1827" s="9">
        <f t="shared" si="402"/>
        <v>0</v>
      </c>
      <c r="H1827" s="10">
        <f t="shared" si="402"/>
        <v>0</v>
      </c>
      <c r="I1827" s="2">
        <f t="shared" si="392"/>
        <v>0</v>
      </c>
    </row>
    <row r="1828" spans="1:9" s="1" customFormat="1" hidden="1" x14ac:dyDescent="0.2">
      <c r="A1828" s="12" t="s">
        <v>13</v>
      </c>
      <c r="B1828" s="32" t="s">
        <v>21</v>
      </c>
      <c r="C1828" s="6"/>
      <c r="D1828" s="6"/>
      <c r="E1828" s="6">
        <f>SUM(C1828,D1828)</f>
        <v>0</v>
      </c>
      <c r="F1828" s="6"/>
      <c r="G1828" s="6"/>
      <c r="H1828" s="7"/>
      <c r="I1828" s="2">
        <f t="shared" si="392"/>
        <v>0</v>
      </c>
    </row>
    <row r="1829" spans="1:9" s="1" customFormat="1" hidden="1" x14ac:dyDescent="0.2">
      <c r="A1829" s="12" t="s">
        <v>15</v>
      </c>
      <c r="B1829" s="32" t="s">
        <v>22</v>
      </c>
      <c r="C1829" s="6"/>
      <c r="D1829" s="6"/>
      <c r="E1829" s="6">
        <f>SUM(C1829,D1829)</f>
        <v>0</v>
      </c>
      <c r="F1829" s="6"/>
      <c r="G1829" s="6"/>
      <c r="H1829" s="7"/>
      <c r="I1829" s="2">
        <f t="shared" si="392"/>
        <v>0</v>
      </c>
    </row>
    <row r="1830" spans="1:9" s="1" customFormat="1" hidden="1" x14ac:dyDescent="0.2">
      <c r="A1830" s="12" t="s">
        <v>17</v>
      </c>
      <c r="B1830" s="32" t="s">
        <v>23</v>
      </c>
      <c r="C1830" s="6"/>
      <c r="D1830" s="6"/>
      <c r="E1830" s="6">
        <f>SUM(C1830,D1830)</f>
        <v>0</v>
      </c>
      <c r="F1830" s="6"/>
      <c r="G1830" s="6"/>
      <c r="H1830" s="7"/>
      <c r="I1830" s="2">
        <f t="shared" si="392"/>
        <v>0</v>
      </c>
    </row>
    <row r="1831" spans="1:9" s="1" customFormat="1" hidden="1" x14ac:dyDescent="0.2">
      <c r="A1831" s="11" t="s">
        <v>24</v>
      </c>
      <c r="B1831" s="33" t="s">
        <v>25</v>
      </c>
      <c r="C1831" s="9">
        <f t="shared" ref="C1831:H1831" si="403">SUM(C1832:C1834)</f>
        <v>0</v>
      </c>
      <c r="D1831" s="9">
        <f t="shared" si="403"/>
        <v>0</v>
      </c>
      <c r="E1831" s="9">
        <f t="shared" si="403"/>
        <v>0</v>
      </c>
      <c r="F1831" s="9">
        <f t="shared" si="403"/>
        <v>0</v>
      </c>
      <c r="G1831" s="9">
        <f t="shared" si="403"/>
        <v>0</v>
      </c>
      <c r="H1831" s="10">
        <f t="shared" si="403"/>
        <v>0</v>
      </c>
      <c r="I1831" s="2">
        <f t="shared" si="392"/>
        <v>0</v>
      </c>
    </row>
    <row r="1832" spans="1:9" s="1" customFormat="1" hidden="1" x14ac:dyDescent="0.2">
      <c r="A1832" s="12" t="s">
        <v>13</v>
      </c>
      <c r="B1832" s="32" t="s">
        <v>26</v>
      </c>
      <c r="C1832" s="6"/>
      <c r="D1832" s="6"/>
      <c r="E1832" s="6">
        <f>SUM(C1832,D1832)</f>
        <v>0</v>
      </c>
      <c r="F1832" s="6"/>
      <c r="G1832" s="6"/>
      <c r="H1832" s="7"/>
      <c r="I1832" s="2">
        <f t="shared" si="392"/>
        <v>0</v>
      </c>
    </row>
    <row r="1833" spans="1:9" s="1" customFormat="1" hidden="1" x14ac:dyDescent="0.2">
      <c r="A1833" s="12" t="s">
        <v>15</v>
      </c>
      <c r="B1833" s="32" t="s">
        <v>27</v>
      </c>
      <c r="C1833" s="6"/>
      <c r="D1833" s="6"/>
      <c r="E1833" s="6">
        <f>SUM(C1833,D1833)</f>
        <v>0</v>
      </c>
      <c r="F1833" s="6"/>
      <c r="G1833" s="6"/>
      <c r="H1833" s="7"/>
      <c r="I1833" s="2">
        <f t="shared" si="392"/>
        <v>0</v>
      </c>
    </row>
    <row r="1834" spans="1:9" s="1" customFormat="1" hidden="1" x14ac:dyDescent="0.2">
      <c r="A1834" s="12" t="s">
        <v>17</v>
      </c>
      <c r="B1834" s="32" t="s">
        <v>28</v>
      </c>
      <c r="C1834" s="6"/>
      <c r="D1834" s="6"/>
      <c r="E1834" s="6">
        <f>SUM(C1834,D1834)</f>
        <v>0</v>
      </c>
      <c r="F1834" s="6"/>
      <c r="G1834" s="6"/>
      <c r="H1834" s="7"/>
      <c r="I1834" s="2">
        <f t="shared" si="392"/>
        <v>0</v>
      </c>
    </row>
    <row r="1835" spans="1:9" s="25" customFormat="1" x14ac:dyDescent="0.2">
      <c r="A1835" s="21" t="s">
        <v>76</v>
      </c>
      <c r="B1835" s="45"/>
      <c r="C1835" s="22">
        <f t="shared" ref="C1835:H1835" si="404">SUM(C1836,C1839,C1862)</f>
        <v>11190.2</v>
      </c>
      <c r="D1835" s="22">
        <f t="shared" si="404"/>
        <v>0</v>
      </c>
      <c r="E1835" s="22">
        <f t="shared" si="404"/>
        <v>11190.2</v>
      </c>
      <c r="F1835" s="22">
        <f t="shared" si="404"/>
        <v>200000</v>
      </c>
      <c r="G1835" s="22">
        <f t="shared" si="404"/>
        <v>101822</v>
      </c>
      <c r="H1835" s="23">
        <f t="shared" si="404"/>
        <v>0</v>
      </c>
      <c r="I1835" s="24">
        <f t="shared" si="392"/>
        <v>313012.2</v>
      </c>
    </row>
    <row r="1836" spans="1:9" s="1" customFormat="1" hidden="1" x14ac:dyDescent="0.2">
      <c r="A1836" s="16" t="s">
        <v>30</v>
      </c>
      <c r="B1836" s="35">
        <v>20</v>
      </c>
      <c r="C1836" s="9">
        <f t="shared" ref="C1836:H1836" si="405">SUM(C1837)</f>
        <v>0</v>
      </c>
      <c r="D1836" s="9">
        <f t="shared" si="405"/>
        <v>0</v>
      </c>
      <c r="E1836" s="9">
        <f t="shared" si="405"/>
        <v>0</v>
      </c>
      <c r="F1836" s="9">
        <f t="shared" si="405"/>
        <v>0</v>
      </c>
      <c r="G1836" s="9">
        <f t="shared" si="405"/>
        <v>0</v>
      </c>
      <c r="H1836" s="10">
        <f t="shared" si="405"/>
        <v>0</v>
      </c>
      <c r="I1836" s="2">
        <f t="shared" ref="I1836:I1864" si="406">SUM(E1836:H1836)</f>
        <v>0</v>
      </c>
    </row>
    <row r="1837" spans="1:9" s="1" customFormat="1" hidden="1" x14ac:dyDescent="0.2">
      <c r="A1837" s="12" t="s">
        <v>31</v>
      </c>
      <c r="B1837" s="36" t="s">
        <v>32</v>
      </c>
      <c r="C1837" s="6">
        <v>0</v>
      </c>
      <c r="D1837" s="6"/>
      <c r="E1837" s="6">
        <f>C1837+D1837</f>
        <v>0</v>
      </c>
      <c r="F1837" s="6"/>
      <c r="G1837" s="6"/>
      <c r="H1837" s="7"/>
      <c r="I1837" s="2">
        <f t="shared" si="406"/>
        <v>0</v>
      </c>
    </row>
    <row r="1838" spans="1:9" s="1" customFormat="1" hidden="1" x14ac:dyDescent="0.2">
      <c r="A1838" s="12"/>
      <c r="B1838" s="31"/>
      <c r="C1838" s="6"/>
      <c r="D1838" s="6"/>
      <c r="E1838" s="6"/>
      <c r="F1838" s="6"/>
      <c r="G1838" s="6"/>
      <c r="H1838" s="7"/>
      <c r="I1838" s="2">
        <f t="shared" si="406"/>
        <v>0</v>
      </c>
    </row>
    <row r="1839" spans="1:9" s="1" customFormat="1" ht="25.5" x14ac:dyDescent="0.2">
      <c r="A1839" s="16" t="s">
        <v>33</v>
      </c>
      <c r="B1839" s="37">
        <v>58</v>
      </c>
      <c r="C1839" s="9">
        <f t="shared" ref="C1839:H1839" si="407">SUM(C1840,C1847,C1854)</f>
        <v>11190.2</v>
      </c>
      <c r="D1839" s="9">
        <f t="shared" si="407"/>
        <v>0</v>
      </c>
      <c r="E1839" s="9">
        <f t="shared" si="407"/>
        <v>11190.2</v>
      </c>
      <c r="F1839" s="9">
        <f t="shared" si="407"/>
        <v>200000</v>
      </c>
      <c r="G1839" s="9">
        <f t="shared" si="407"/>
        <v>101822</v>
      </c>
      <c r="H1839" s="10">
        <f t="shared" si="407"/>
        <v>0</v>
      </c>
      <c r="I1839" s="2">
        <f t="shared" si="406"/>
        <v>313012.2</v>
      </c>
    </row>
    <row r="1840" spans="1:9" s="1" customFormat="1" x14ac:dyDescent="0.2">
      <c r="A1840" s="16" t="s">
        <v>34</v>
      </c>
      <c r="B1840" s="38" t="s">
        <v>210</v>
      </c>
      <c r="C1840" s="9">
        <f t="shared" ref="C1840:H1840" si="408">SUM(C1844,C1845,C1846)</f>
        <v>11190.2</v>
      </c>
      <c r="D1840" s="9">
        <f t="shared" si="408"/>
        <v>0</v>
      </c>
      <c r="E1840" s="9">
        <f t="shared" si="408"/>
        <v>11190.2</v>
      </c>
      <c r="F1840" s="9">
        <f t="shared" si="408"/>
        <v>200000</v>
      </c>
      <c r="G1840" s="9">
        <f t="shared" si="408"/>
        <v>101822</v>
      </c>
      <c r="H1840" s="10">
        <f t="shared" si="408"/>
        <v>0</v>
      </c>
      <c r="I1840" s="2">
        <f t="shared" si="406"/>
        <v>313012.2</v>
      </c>
    </row>
    <row r="1841" spans="1:11" s="1" customFormat="1" hidden="1" x14ac:dyDescent="0.2">
      <c r="A1841" s="17" t="s">
        <v>1</v>
      </c>
      <c r="B1841" s="39"/>
      <c r="C1841" s="9"/>
      <c r="D1841" s="9"/>
      <c r="E1841" s="9"/>
      <c r="F1841" s="9"/>
      <c r="G1841" s="9"/>
      <c r="H1841" s="10"/>
      <c r="I1841" s="2">
        <f t="shared" si="406"/>
        <v>0</v>
      </c>
    </row>
    <row r="1842" spans="1:11" s="1" customFormat="1" x14ac:dyDescent="0.2">
      <c r="A1842" s="17" t="s">
        <v>36</v>
      </c>
      <c r="B1842" s="39"/>
      <c r="C1842" s="9">
        <f t="shared" ref="C1842:H1842" si="409">C1844+C1845+C1846-C1843</f>
        <v>230.27000000000044</v>
      </c>
      <c r="D1842" s="9">
        <f t="shared" si="409"/>
        <v>0</v>
      </c>
      <c r="E1842" s="9">
        <f t="shared" si="409"/>
        <v>230.27000000000044</v>
      </c>
      <c r="F1842" s="9">
        <f t="shared" si="409"/>
        <v>0</v>
      </c>
      <c r="G1842" s="9">
        <f t="shared" si="409"/>
        <v>0</v>
      </c>
      <c r="H1842" s="10">
        <f t="shared" si="409"/>
        <v>0</v>
      </c>
      <c r="I1842" s="2">
        <f t="shared" si="406"/>
        <v>230.27000000000044</v>
      </c>
    </row>
    <row r="1843" spans="1:11" s="25" customFormat="1" x14ac:dyDescent="0.2">
      <c r="A1843" s="17" t="s">
        <v>37</v>
      </c>
      <c r="B1843" s="39"/>
      <c r="C1843" s="26">
        <f>SUM(C1844:C1846)-230.27</f>
        <v>10959.93</v>
      </c>
      <c r="D1843" s="26">
        <f>SUM(D1844:D1846)</f>
        <v>0</v>
      </c>
      <c r="E1843" s="26">
        <f>C1843+D1843</f>
        <v>10959.93</v>
      </c>
      <c r="F1843" s="26">
        <f>SUM(F1844:F1846)</f>
        <v>200000</v>
      </c>
      <c r="G1843" s="26">
        <f>SUM(G1844:G1846)</f>
        <v>101822</v>
      </c>
      <c r="H1843" s="27"/>
      <c r="I1843" s="24">
        <f t="shared" si="406"/>
        <v>312781.93</v>
      </c>
    </row>
    <row r="1844" spans="1:11" s="1" customFormat="1" x14ac:dyDescent="0.2">
      <c r="A1844" s="5" t="s">
        <v>38</v>
      </c>
      <c r="B1844" s="40" t="s">
        <v>211</v>
      </c>
      <c r="C1844" s="6">
        <f>ROUND(11190.2*0.15,1)</f>
        <v>1678.5</v>
      </c>
      <c r="D1844" s="6"/>
      <c r="E1844" s="6">
        <f>C1844+D1844</f>
        <v>1678.5</v>
      </c>
      <c r="F1844" s="6">
        <f>ROUND(200000*0.15,1)</f>
        <v>30000</v>
      </c>
      <c r="G1844" s="6">
        <f>ROUND((101825.1-15276.2)*0.15,1)</f>
        <v>12982.3</v>
      </c>
      <c r="H1844" s="7"/>
      <c r="I1844" s="2">
        <f t="shared" si="406"/>
        <v>44660.800000000003</v>
      </c>
      <c r="J1844" s="1">
        <v>0.02</v>
      </c>
      <c r="K1844" s="1">
        <v>0.13</v>
      </c>
    </row>
    <row r="1845" spans="1:11" s="1" customFormat="1" x14ac:dyDescent="0.2">
      <c r="A1845" s="5" t="s">
        <v>40</v>
      </c>
      <c r="B1845" s="40" t="s">
        <v>212</v>
      </c>
      <c r="C1845" s="6">
        <f>ROUND(11190.2*0.85,1)</f>
        <v>9511.7000000000007</v>
      </c>
      <c r="D1845" s="6"/>
      <c r="E1845" s="6">
        <f>C1845+D1845</f>
        <v>9511.7000000000007</v>
      </c>
      <c r="F1845" s="6">
        <f>ROUND(200000*0.85,1)</f>
        <v>170000</v>
      </c>
      <c r="G1845" s="6">
        <f>ROUND((101821.5-15276.2)*0.85,1)</f>
        <v>73563.5</v>
      </c>
      <c r="H1845" s="7"/>
      <c r="I1845" s="2">
        <f t="shared" si="406"/>
        <v>253075.20000000001</v>
      </c>
      <c r="J1845" s="1">
        <v>0.85</v>
      </c>
    </row>
    <row r="1846" spans="1:11" s="1" customFormat="1" x14ac:dyDescent="0.2">
      <c r="A1846" s="5" t="s">
        <v>42</v>
      </c>
      <c r="B1846" s="41" t="s">
        <v>213</v>
      </c>
      <c r="C1846" s="6"/>
      <c r="D1846" s="6"/>
      <c r="E1846" s="6">
        <f>C1846+D1846</f>
        <v>0</v>
      </c>
      <c r="F1846" s="6"/>
      <c r="G1846" s="6">
        <v>15276.2</v>
      </c>
      <c r="H1846" s="7"/>
      <c r="I1846" s="2">
        <f t="shared" si="406"/>
        <v>15276.2</v>
      </c>
    </row>
    <row r="1847" spans="1:11" s="1" customFormat="1" hidden="1" x14ac:dyDescent="0.2">
      <c r="A1847" s="16" t="s">
        <v>44</v>
      </c>
      <c r="B1847" s="42" t="s">
        <v>45</v>
      </c>
      <c r="C1847" s="9">
        <v>0</v>
      </c>
      <c r="D1847" s="9">
        <f>SUM(D1851,D1852,D1853)</f>
        <v>0</v>
      </c>
      <c r="E1847" s="9">
        <f>SUM(E1851,E1852,E1853)</f>
        <v>0</v>
      </c>
      <c r="F1847" s="9">
        <f>SUM(F1851,F1852,F1853)</f>
        <v>0</v>
      </c>
      <c r="G1847" s="9">
        <f>SUM(G1851,G1852,G1853)</f>
        <v>0</v>
      </c>
      <c r="H1847" s="10">
        <f>SUM(H1851,H1852,H1853)</f>
        <v>0</v>
      </c>
      <c r="I1847" s="2">
        <f t="shared" si="406"/>
        <v>0</v>
      </c>
    </row>
    <row r="1848" spans="1:11" s="1" customFormat="1" hidden="1" x14ac:dyDescent="0.2">
      <c r="A1848" s="56" t="s">
        <v>1</v>
      </c>
      <c r="B1848" s="42"/>
      <c r="C1848" s="9"/>
      <c r="D1848" s="9"/>
      <c r="E1848" s="9"/>
      <c r="F1848" s="9"/>
      <c r="G1848" s="9"/>
      <c r="H1848" s="10"/>
      <c r="I1848" s="2">
        <f t="shared" si="406"/>
        <v>0</v>
      </c>
    </row>
    <row r="1849" spans="1:11" s="1" customFormat="1" hidden="1" x14ac:dyDescent="0.2">
      <c r="A1849" s="17" t="s">
        <v>36</v>
      </c>
      <c r="B1849" s="39"/>
      <c r="C1849" s="9">
        <v>0</v>
      </c>
      <c r="D1849" s="9">
        <f>D1851+D1852+D1853-D1850</f>
        <v>0</v>
      </c>
      <c r="E1849" s="9">
        <f>E1851+E1852+E1853-E1850</f>
        <v>0</v>
      </c>
      <c r="F1849" s="9">
        <f>F1851+F1852+F1853-F1850</f>
        <v>0</v>
      </c>
      <c r="G1849" s="9">
        <f>G1851+G1852+G1853-G1850</f>
        <v>0</v>
      </c>
      <c r="H1849" s="10">
        <f>H1851+H1852+H1853-H1850</f>
        <v>0</v>
      </c>
      <c r="I1849" s="2">
        <f t="shared" si="406"/>
        <v>0</v>
      </c>
    </row>
    <row r="1850" spans="1:11" s="1" customFormat="1" hidden="1" x14ac:dyDescent="0.2">
      <c r="A1850" s="17" t="s">
        <v>37</v>
      </c>
      <c r="B1850" s="39"/>
      <c r="C1850" s="9">
        <v>0</v>
      </c>
      <c r="D1850" s="9"/>
      <c r="E1850" s="9">
        <f>C1850+D1850</f>
        <v>0</v>
      </c>
      <c r="F1850" s="9"/>
      <c r="G1850" s="9"/>
      <c r="H1850" s="10"/>
      <c r="I1850" s="2">
        <f t="shared" si="406"/>
        <v>0</v>
      </c>
    </row>
    <row r="1851" spans="1:11" s="1" customFormat="1" hidden="1" x14ac:dyDescent="0.2">
      <c r="A1851" s="5" t="s">
        <v>38</v>
      </c>
      <c r="B1851" s="41" t="s">
        <v>46</v>
      </c>
      <c r="C1851" s="6">
        <v>0</v>
      </c>
      <c r="D1851" s="6"/>
      <c r="E1851" s="6">
        <f>C1851+D1851</f>
        <v>0</v>
      </c>
      <c r="F1851" s="6"/>
      <c r="G1851" s="6"/>
      <c r="H1851" s="7"/>
      <c r="I1851" s="2">
        <f t="shared" si="406"/>
        <v>0</v>
      </c>
    </row>
    <row r="1852" spans="1:11" s="1" customFormat="1" hidden="1" x14ac:dyDescent="0.2">
      <c r="A1852" s="5" t="s">
        <v>40</v>
      </c>
      <c r="B1852" s="41" t="s">
        <v>47</v>
      </c>
      <c r="C1852" s="6">
        <v>0</v>
      </c>
      <c r="D1852" s="6"/>
      <c r="E1852" s="6">
        <f>C1852+D1852</f>
        <v>0</v>
      </c>
      <c r="F1852" s="6"/>
      <c r="G1852" s="6"/>
      <c r="H1852" s="7"/>
      <c r="I1852" s="2">
        <f t="shared" si="406"/>
        <v>0</v>
      </c>
    </row>
    <row r="1853" spans="1:11" s="1" customFormat="1" hidden="1" x14ac:dyDescent="0.2">
      <c r="A1853" s="5" t="s">
        <v>42</v>
      </c>
      <c r="B1853" s="41" t="s">
        <v>48</v>
      </c>
      <c r="C1853" s="6">
        <v>0</v>
      </c>
      <c r="D1853" s="6"/>
      <c r="E1853" s="6">
        <f>C1853+D1853</f>
        <v>0</v>
      </c>
      <c r="F1853" s="6"/>
      <c r="G1853" s="6"/>
      <c r="H1853" s="7"/>
      <c r="I1853" s="2">
        <f t="shared" si="406"/>
        <v>0</v>
      </c>
    </row>
    <row r="1854" spans="1:11" s="1" customFormat="1" hidden="1" x14ac:dyDescent="0.2">
      <c r="A1854" s="16" t="s">
        <v>49</v>
      </c>
      <c r="B1854" s="43" t="s">
        <v>50</v>
      </c>
      <c r="C1854" s="9">
        <v>0</v>
      </c>
      <c r="D1854" s="9">
        <f>SUM(D1858,D1859,D1860)</f>
        <v>0</v>
      </c>
      <c r="E1854" s="9">
        <f>SUM(E1858,E1859,E1860)</f>
        <v>0</v>
      </c>
      <c r="F1854" s="9">
        <f>SUM(F1858,F1859,F1860)</f>
        <v>0</v>
      </c>
      <c r="G1854" s="9">
        <f>SUM(G1858,G1859,G1860)</f>
        <v>0</v>
      </c>
      <c r="H1854" s="10">
        <f>SUM(H1858,H1859,H1860)</f>
        <v>0</v>
      </c>
      <c r="I1854" s="2">
        <f t="shared" si="406"/>
        <v>0</v>
      </c>
    </row>
    <row r="1855" spans="1:11" s="1" customFormat="1" hidden="1" x14ac:dyDescent="0.2">
      <c r="A1855" s="56" t="s">
        <v>1</v>
      </c>
      <c r="B1855" s="43"/>
      <c r="C1855" s="9"/>
      <c r="D1855" s="9"/>
      <c r="E1855" s="9"/>
      <c r="F1855" s="9"/>
      <c r="G1855" s="9"/>
      <c r="H1855" s="10"/>
      <c r="I1855" s="2">
        <f t="shared" si="406"/>
        <v>0</v>
      </c>
    </row>
    <row r="1856" spans="1:11" s="1" customFormat="1" hidden="1" x14ac:dyDescent="0.2">
      <c r="A1856" s="17" t="s">
        <v>36</v>
      </c>
      <c r="B1856" s="39"/>
      <c r="C1856" s="9">
        <v>0</v>
      </c>
      <c r="D1856" s="9">
        <f>D1858+D1859+D1860-D1857</f>
        <v>0</v>
      </c>
      <c r="E1856" s="9">
        <f>E1858+E1859+E1860-E1857</f>
        <v>0</v>
      </c>
      <c r="F1856" s="9">
        <f>F1858+F1859+F1860-F1857</f>
        <v>0</v>
      </c>
      <c r="G1856" s="9">
        <f>G1858+G1859+G1860-G1857</f>
        <v>0</v>
      </c>
      <c r="H1856" s="10">
        <f>H1858+H1859+H1860-H1857</f>
        <v>0</v>
      </c>
      <c r="I1856" s="2">
        <f t="shared" si="406"/>
        <v>0</v>
      </c>
    </row>
    <row r="1857" spans="1:9" s="1" customFormat="1" hidden="1" x14ac:dyDescent="0.2">
      <c r="A1857" s="17" t="s">
        <v>37</v>
      </c>
      <c r="B1857" s="39"/>
      <c r="C1857" s="9">
        <v>0</v>
      </c>
      <c r="D1857" s="9"/>
      <c r="E1857" s="9">
        <f>C1857+D1857</f>
        <v>0</v>
      </c>
      <c r="F1857" s="9"/>
      <c r="G1857" s="9"/>
      <c r="H1857" s="10"/>
      <c r="I1857" s="2">
        <f t="shared" si="406"/>
        <v>0</v>
      </c>
    </row>
    <row r="1858" spans="1:9" s="1" customFormat="1" hidden="1" x14ac:dyDescent="0.2">
      <c r="A1858" s="5" t="s">
        <v>38</v>
      </c>
      <c r="B1858" s="41" t="s">
        <v>51</v>
      </c>
      <c r="C1858" s="6">
        <v>0</v>
      </c>
      <c r="D1858" s="6"/>
      <c r="E1858" s="6">
        <f>C1858+D1858</f>
        <v>0</v>
      </c>
      <c r="F1858" s="6"/>
      <c r="G1858" s="6"/>
      <c r="H1858" s="7"/>
      <c r="I1858" s="2">
        <f t="shared" si="406"/>
        <v>0</v>
      </c>
    </row>
    <row r="1859" spans="1:9" s="1" customFormat="1" hidden="1" x14ac:dyDescent="0.2">
      <c r="A1859" s="5" t="s">
        <v>40</v>
      </c>
      <c r="B1859" s="41" t="s">
        <v>52</v>
      </c>
      <c r="C1859" s="6">
        <v>0</v>
      </c>
      <c r="D1859" s="6"/>
      <c r="E1859" s="6">
        <f>C1859+D1859</f>
        <v>0</v>
      </c>
      <c r="F1859" s="6"/>
      <c r="G1859" s="6"/>
      <c r="H1859" s="7"/>
      <c r="I1859" s="2">
        <f t="shared" si="406"/>
        <v>0</v>
      </c>
    </row>
    <row r="1860" spans="1:9" s="1" customFormat="1" hidden="1" x14ac:dyDescent="0.2">
      <c r="A1860" s="5" t="s">
        <v>42</v>
      </c>
      <c r="B1860" s="41" t="s">
        <v>53</v>
      </c>
      <c r="C1860" s="6">
        <v>0</v>
      </c>
      <c r="D1860" s="6"/>
      <c r="E1860" s="6">
        <f>C1860+D1860</f>
        <v>0</v>
      </c>
      <c r="F1860" s="6"/>
      <c r="G1860" s="6"/>
      <c r="H1860" s="7"/>
      <c r="I1860" s="2">
        <f t="shared" si="406"/>
        <v>0</v>
      </c>
    </row>
    <row r="1861" spans="1:9" s="1" customFormat="1" hidden="1" x14ac:dyDescent="0.2">
      <c r="A1861" s="57"/>
      <c r="B1861" s="66"/>
      <c r="C1861" s="6"/>
      <c r="D1861" s="6"/>
      <c r="E1861" s="6"/>
      <c r="F1861" s="6"/>
      <c r="G1861" s="6"/>
      <c r="H1861" s="7"/>
      <c r="I1861" s="2">
        <f t="shared" si="406"/>
        <v>0</v>
      </c>
    </row>
    <row r="1862" spans="1:9" s="1" customFormat="1" hidden="1" x14ac:dyDescent="0.2">
      <c r="A1862" s="11" t="s">
        <v>134</v>
      </c>
      <c r="B1862" s="43" t="s">
        <v>133</v>
      </c>
      <c r="C1862" s="9">
        <v>0</v>
      </c>
      <c r="D1862" s="9"/>
      <c r="E1862" s="9">
        <f>C1862+D1862</f>
        <v>0</v>
      </c>
      <c r="F1862" s="9"/>
      <c r="G1862" s="9"/>
      <c r="H1862" s="10"/>
      <c r="I1862" s="2">
        <f t="shared" si="406"/>
        <v>0</v>
      </c>
    </row>
    <row r="1863" spans="1:9" s="1" customFormat="1" hidden="1" x14ac:dyDescent="0.2">
      <c r="A1863" s="57"/>
      <c r="B1863" s="66"/>
      <c r="C1863" s="6"/>
      <c r="D1863" s="6"/>
      <c r="E1863" s="6"/>
      <c r="F1863" s="6"/>
      <c r="G1863" s="6"/>
      <c r="H1863" s="7"/>
      <c r="I1863" s="2">
        <f t="shared" si="406"/>
        <v>0</v>
      </c>
    </row>
    <row r="1864" spans="1:9" s="1" customFormat="1" ht="13.5" hidden="1" thickBot="1" x14ac:dyDescent="0.25">
      <c r="A1864" s="62" t="s">
        <v>54</v>
      </c>
      <c r="B1864" s="68"/>
      <c r="C1864" s="63">
        <v>0</v>
      </c>
      <c r="D1864" s="63">
        <f>D1817-D1835</f>
        <v>0</v>
      </c>
      <c r="E1864" s="63">
        <f>E1817-E1835</f>
        <v>0</v>
      </c>
      <c r="F1864" s="63">
        <f>F1817-F1835</f>
        <v>0</v>
      </c>
      <c r="G1864" s="63">
        <f>G1817-G1835</f>
        <v>0</v>
      </c>
      <c r="H1864" s="64">
        <f>H1817-H1835</f>
        <v>0</v>
      </c>
      <c r="I1864" s="2">
        <f t="shared" si="406"/>
        <v>0</v>
      </c>
    </row>
    <row r="1865" spans="1:9" ht="25.5" x14ac:dyDescent="0.2">
      <c r="A1865" s="73" t="s">
        <v>95</v>
      </c>
      <c r="B1865" s="74"/>
      <c r="C1865" s="75"/>
      <c r="D1865" s="75"/>
      <c r="E1865" s="75"/>
      <c r="F1865" s="75"/>
      <c r="G1865" s="75"/>
      <c r="H1865" s="76"/>
      <c r="I1865" s="84" t="str">
        <f>A1865</f>
        <v>Proiecte cu finanțare din sumele reprezentând asistența financiară nerambursabilă aferentă PNRR</v>
      </c>
    </row>
    <row r="1866" spans="1:9" s="107" customFormat="1" x14ac:dyDescent="0.2">
      <c r="A1866" s="103" t="s">
        <v>55</v>
      </c>
      <c r="B1866" s="104"/>
      <c r="C1866" s="105">
        <f>SUM(C1867,C1868,C1869,C1873)</f>
        <v>75034.800000000017</v>
      </c>
      <c r="D1866" s="105">
        <f>SUM(D1867,D1868,D1869,D1873)</f>
        <v>0</v>
      </c>
      <c r="E1866" s="105">
        <f t="shared" ref="E1866:H1866" si="410">SUM(E1867,E1868,E1869,E1873)</f>
        <v>75034.800000000017</v>
      </c>
      <c r="F1866" s="105">
        <f t="shared" si="410"/>
        <v>49662.8</v>
      </c>
      <c r="G1866" s="105">
        <f t="shared" si="410"/>
        <v>19205.899999999998</v>
      </c>
      <c r="H1866" s="106">
        <f t="shared" si="410"/>
        <v>0</v>
      </c>
      <c r="I1866" s="102">
        <f>SUM(E1866:H1866)</f>
        <v>143903.50000000003</v>
      </c>
    </row>
    <row r="1867" spans="1:9" x14ac:dyDescent="0.2">
      <c r="A1867" s="5" t="s">
        <v>6</v>
      </c>
      <c r="B1867" s="28"/>
      <c r="C1867" s="69">
        <f>SUM(C1957,C2133,C2187,C2242,C2331,C2419,C2474,C2528,C2583,C2671,C2759,C2814,C2868,C2923,C2045)</f>
        <v>500.3</v>
      </c>
      <c r="D1867" s="69">
        <f>SUM(D1957,D2133,D2187,D2242,D2331,D2419,D2474,D2528,D2583,D2671,D2759,D2814,D2868,D2923,D2045)</f>
        <v>0</v>
      </c>
      <c r="E1867" s="69">
        <f>SUM(C1867,D1867)</f>
        <v>500.3</v>
      </c>
      <c r="F1867" s="69">
        <f t="shared" ref="F1867:H1869" si="411">SUM(F1957,F2133,F2187,F2242,F2331,F2419,F2474,F2528,F2583,F2671,F2759,F2814,F2868,F2923,F2045)</f>
        <v>6529.1999999999989</v>
      </c>
      <c r="G1867" s="69">
        <f t="shared" si="411"/>
        <v>15491.199999999999</v>
      </c>
      <c r="H1867" s="108">
        <f t="shared" si="411"/>
        <v>0</v>
      </c>
      <c r="I1867" s="84">
        <f t="shared" ref="I1867:I1936" si="412">SUM(E1867:H1867)</f>
        <v>22520.699999999997</v>
      </c>
    </row>
    <row r="1868" spans="1:9" s="1" customFormat="1" hidden="1" x14ac:dyDescent="0.2">
      <c r="A1868" s="5" t="s">
        <v>7</v>
      </c>
      <c r="B1868" s="65"/>
      <c r="C1868" s="6">
        <v>0</v>
      </c>
      <c r="D1868" s="6">
        <f>SUM(D1958,D2134,D2188,D2243,D2332,D2420,D2475,D2529,D2584,D2672,D2760,D2815,D2869,D2924,D2046)</f>
        <v>0</v>
      </c>
      <c r="E1868" s="6">
        <f t="shared" ref="E1868" si="413">SUM(C1868,D1868)</f>
        <v>0</v>
      </c>
      <c r="F1868" s="6">
        <f t="shared" si="411"/>
        <v>0</v>
      </c>
      <c r="G1868" s="6">
        <f t="shared" si="411"/>
        <v>0</v>
      </c>
      <c r="H1868" s="7">
        <f t="shared" si="411"/>
        <v>0</v>
      </c>
      <c r="I1868" s="2">
        <f t="shared" si="412"/>
        <v>0</v>
      </c>
    </row>
    <row r="1869" spans="1:9" ht="25.5" x14ac:dyDescent="0.2">
      <c r="A1869" s="8" t="s">
        <v>103</v>
      </c>
      <c r="B1869" s="29" t="s">
        <v>96</v>
      </c>
      <c r="C1869" s="9">
        <f>SUM(C1959,C2135,C2189,C2244,C2333,C2421,C2476,C2530,C2585,C2673,C2761,C2816,C2870,C2925,C2047)</f>
        <v>74534.500000000015</v>
      </c>
      <c r="D1869" s="9">
        <f>SUM(D1959,D2135,D2189,D2244,D2333,D2421,D2476,D2530,D2585,D2673,D2761,D2816,D2870,D2925,D2047)</f>
        <v>0</v>
      </c>
      <c r="E1869" s="9">
        <f>SUM(C1869,D1869)</f>
        <v>74534.500000000015</v>
      </c>
      <c r="F1869" s="9">
        <f t="shared" si="411"/>
        <v>43133.600000000006</v>
      </c>
      <c r="G1869" s="9">
        <f t="shared" si="411"/>
        <v>3714.7</v>
      </c>
      <c r="H1869" s="10">
        <f t="shared" si="411"/>
        <v>0</v>
      </c>
      <c r="I1869" s="84">
        <f t="shared" si="412"/>
        <v>121382.80000000002</v>
      </c>
    </row>
    <row r="1870" spans="1:9" x14ac:dyDescent="0.2">
      <c r="A1870" s="77" t="s">
        <v>97</v>
      </c>
      <c r="B1870" s="28" t="s">
        <v>98</v>
      </c>
      <c r="C1870" s="69">
        <f t="shared" ref="C1870" si="414">SUM(C1960,C2136,C2190,C2245,C2334,C2422,C2477,C2531,C2586,C2674,C2762,C2817,C2871,C2926,C2048)</f>
        <v>64230.7</v>
      </c>
      <c r="D1870" s="69">
        <f t="shared" ref="C1870:H1872" si="415">SUM(D1960,D2136,D2190,D2245,D2334,D2422,D2477,D2531,D2586,D2674,D2762,D2817,D2871,D2926,D2048)</f>
        <v>0</v>
      </c>
      <c r="E1870" s="69">
        <f>SUM(C1870,D1870)</f>
        <v>64230.7</v>
      </c>
      <c r="F1870" s="69">
        <f t="shared" si="415"/>
        <v>40738.600000000006</v>
      </c>
      <c r="G1870" s="69">
        <f t="shared" si="415"/>
        <v>3121.6000000000004</v>
      </c>
      <c r="H1870" s="108">
        <f t="shared" si="415"/>
        <v>0</v>
      </c>
      <c r="I1870" s="84">
        <f t="shared" si="412"/>
        <v>108090.90000000001</v>
      </c>
    </row>
    <row r="1871" spans="1:9" s="1" customFormat="1" hidden="1" x14ac:dyDescent="0.2">
      <c r="A1871" s="77" t="s">
        <v>99</v>
      </c>
      <c r="B1871" s="28" t="s">
        <v>100</v>
      </c>
      <c r="C1871" s="6">
        <v>0</v>
      </c>
      <c r="D1871" s="6">
        <f t="shared" si="415"/>
        <v>0</v>
      </c>
      <c r="E1871" s="6">
        <f t="shared" ref="E1871:E1872" si="416">SUM(C1871,D1871)</f>
        <v>0</v>
      </c>
      <c r="F1871" s="6">
        <f t="shared" si="415"/>
        <v>0</v>
      </c>
      <c r="G1871" s="6">
        <f t="shared" si="415"/>
        <v>0</v>
      </c>
      <c r="H1871" s="7">
        <f t="shared" si="415"/>
        <v>0</v>
      </c>
      <c r="I1871" s="2">
        <f t="shared" si="412"/>
        <v>0</v>
      </c>
    </row>
    <row r="1872" spans="1:9" x14ac:dyDescent="0.2">
      <c r="A1872" s="77" t="s">
        <v>101</v>
      </c>
      <c r="B1872" s="28" t="s">
        <v>102</v>
      </c>
      <c r="C1872" s="69">
        <f t="shared" si="415"/>
        <v>10303.800000000003</v>
      </c>
      <c r="D1872" s="69">
        <f t="shared" si="415"/>
        <v>0</v>
      </c>
      <c r="E1872" s="69">
        <f t="shared" si="416"/>
        <v>10303.800000000003</v>
      </c>
      <c r="F1872" s="69">
        <f t="shared" si="415"/>
        <v>2395</v>
      </c>
      <c r="G1872" s="69">
        <f t="shared" si="415"/>
        <v>593.09999999999968</v>
      </c>
      <c r="H1872" s="108">
        <f t="shared" si="415"/>
        <v>0</v>
      </c>
      <c r="I1872" s="84">
        <f t="shared" si="412"/>
        <v>13291.900000000003</v>
      </c>
    </row>
    <row r="1873" spans="1:9" s="1" customFormat="1" ht="25.5" hidden="1" x14ac:dyDescent="0.2">
      <c r="A1873" s="8" t="s">
        <v>9</v>
      </c>
      <c r="B1873" s="29" t="s">
        <v>10</v>
      </c>
      <c r="C1873" s="9">
        <v>0</v>
      </c>
      <c r="D1873" s="9">
        <f t="shared" ref="D1873" si="417">SUM(D1874,D1878,D1882)</f>
        <v>0</v>
      </c>
      <c r="E1873" s="9">
        <f>SUM(E1874,E1878,E1882)</f>
        <v>0</v>
      </c>
      <c r="F1873" s="9">
        <f t="shared" ref="F1873:H1873" si="418">SUM(F1874,F1878,F1882)</f>
        <v>0</v>
      </c>
      <c r="G1873" s="9">
        <f t="shared" si="418"/>
        <v>0</v>
      </c>
      <c r="H1873" s="10">
        <f t="shared" si="418"/>
        <v>0</v>
      </c>
      <c r="I1873" s="2">
        <f t="shared" si="412"/>
        <v>0</v>
      </c>
    </row>
    <row r="1874" spans="1:9" s="1" customFormat="1" hidden="1" x14ac:dyDescent="0.2">
      <c r="A1874" s="11" t="s">
        <v>11</v>
      </c>
      <c r="B1874" s="30" t="s">
        <v>12</v>
      </c>
      <c r="C1874" s="9">
        <v>0</v>
      </c>
      <c r="D1874" s="9">
        <f t="shared" ref="D1874:H1874" si="419">SUM(D1875:D1877)</f>
        <v>0</v>
      </c>
      <c r="E1874" s="9">
        <f t="shared" si="419"/>
        <v>0</v>
      </c>
      <c r="F1874" s="9">
        <f t="shared" si="419"/>
        <v>0</v>
      </c>
      <c r="G1874" s="9">
        <f t="shared" si="419"/>
        <v>0</v>
      </c>
      <c r="H1874" s="10">
        <f t="shared" si="419"/>
        <v>0</v>
      </c>
      <c r="I1874" s="2">
        <f t="shared" si="412"/>
        <v>0</v>
      </c>
    </row>
    <row r="1875" spans="1:9" s="1" customFormat="1" hidden="1" x14ac:dyDescent="0.2">
      <c r="A1875" s="12" t="s">
        <v>13</v>
      </c>
      <c r="B1875" s="31" t="s">
        <v>14</v>
      </c>
      <c r="C1875" s="6">
        <v>0</v>
      </c>
      <c r="D1875" s="6">
        <f t="shared" ref="D1875:D1877" si="420">SUM(D1965,D2141,D2195,D2250,D2339,D2427,D2482,D2536,D2591,D2679,D2767,D2822,D2876,D2931,D2053)</f>
        <v>0</v>
      </c>
      <c r="E1875" s="6">
        <f t="shared" ref="E1875:E1877" si="421">SUM(C1875,D1875)</f>
        <v>0</v>
      </c>
      <c r="F1875" s="6">
        <f t="shared" ref="F1875:H1877" si="422">SUM(F1965,F2141,F2195,F2250,F2339,F2427,F2482,F2536,F2591,F2679,F2767,F2822,F2876,F2931,F2053)</f>
        <v>0</v>
      </c>
      <c r="G1875" s="6">
        <f t="shared" si="422"/>
        <v>0</v>
      </c>
      <c r="H1875" s="7">
        <f t="shared" si="422"/>
        <v>0</v>
      </c>
      <c r="I1875" s="2">
        <f t="shared" si="412"/>
        <v>0</v>
      </c>
    </row>
    <row r="1876" spans="1:9" s="1" customFormat="1" hidden="1" x14ac:dyDescent="0.2">
      <c r="A1876" s="12" t="s">
        <v>15</v>
      </c>
      <c r="B1876" s="32" t="s">
        <v>16</v>
      </c>
      <c r="C1876" s="6">
        <v>0</v>
      </c>
      <c r="D1876" s="6">
        <f t="shared" si="420"/>
        <v>0</v>
      </c>
      <c r="E1876" s="6">
        <f t="shared" si="421"/>
        <v>0</v>
      </c>
      <c r="F1876" s="6">
        <f t="shared" si="422"/>
        <v>0</v>
      </c>
      <c r="G1876" s="6">
        <f t="shared" si="422"/>
        <v>0</v>
      </c>
      <c r="H1876" s="7">
        <f t="shared" si="422"/>
        <v>0</v>
      </c>
      <c r="I1876" s="2">
        <f t="shared" si="412"/>
        <v>0</v>
      </c>
    </row>
    <row r="1877" spans="1:9" s="1" customFormat="1" hidden="1" x14ac:dyDescent="0.2">
      <c r="A1877" s="12" t="s">
        <v>17</v>
      </c>
      <c r="B1877" s="32" t="s">
        <v>18</v>
      </c>
      <c r="C1877" s="6">
        <v>0</v>
      </c>
      <c r="D1877" s="6">
        <f t="shared" si="420"/>
        <v>0</v>
      </c>
      <c r="E1877" s="6">
        <f t="shared" si="421"/>
        <v>0</v>
      </c>
      <c r="F1877" s="6">
        <f t="shared" si="422"/>
        <v>0</v>
      </c>
      <c r="G1877" s="6">
        <f t="shared" si="422"/>
        <v>0</v>
      </c>
      <c r="H1877" s="7">
        <f t="shared" si="422"/>
        <v>0</v>
      </c>
      <c r="I1877" s="2">
        <f t="shared" si="412"/>
        <v>0</v>
      </c>
    </row>
    <row r="1878" spans="1:9" s="1" customFormat="1" hidden="1" x14ac:dyDescent="0.2">
      <c r="A1878" s="11" t="s">
        <v>19</v>
      </c>
      <c r="B1878" s="33" t="s">
        <v>20</v>
      </c>
      <c r="C1878" s="9">
        <v>0</v>
      </c>
      <c r="D1878" s="9">
        <f t="shared" ref="D1878:H1878" si="423">SUM(D1879:D1881)</f>
        <v>0</v>
      </c>
      <c r="E1878" s="9">
        <f t="shared" si="423"/>
        <v>0</v>
      </c>
      <c r="F1878" s="9">
        <f t="shared" si="423"/>
        <v>0</v>
      </c>
      <c r="G1878" s="9">
        <f t="shared" si="423"/>
        <v>0</v>
      </c>
      <c r="H1878" s="10">
        <f t="shared" si="423"/>
        <v>0</v>
      </c>
      <c r="I1878" s="2">
        <f t="shared" si="412"/>
        <v>0</v>
      </c>
    </row>
    <row r="1879" spans="1:9" s="1" customFormat="1" hidden="1" x14ac:dyDescent="0.2">
      <c r="A1879" s="12" t="s">
        <v>13</v>
      </c>
      <c r="B1879" s="32" t="s">
        <v>21</v>
      </c>
      <c r="C1879" s="6">
        <v>0</v>
      </c>
      <c r="D1879" s="6">
        <f t="shared" ref="D1879:D1881" si="424">SUM(D1969,D2145,D2199,D2254,D2343,D2431,D2486,D2540,D2595,D2683,D2771,D2826,D2880,D2935,D2057)</f>
        <v>0</v>
      </c>
      <c r="E1879" s="6">
        <f t="shared" ref="E1879:E1881" si="425">SUM(C1879,D1879)</f>
        <v>0</v>
      </c>
      <c r="F1879" s="6">
        <f t="shared" ref="F1879:H1881" si="426">SUM(F1969,F2145,F2199,F2254,F2343,F2431,F2486,F2540,F2595,F2683,F2771,F2826,F2880,F2935,F2057)</f>
        <v>0</v>
      </c>
      <c r="G1879" s="6">
        <f t="shared" si="426"/>
        <v>0</v>
      </c>
      <c r="H1879" s="7">
        <f t="shared" si="426"/>
        <v>0</v>
      </c>
      <c r="I1879" s="2">
        <f t="shared" si="412"/>
        <v>0</v>
      </c>
    </row>
    <row r="1880" spans="1:9" s="1" customFormat="1" hidden="1" x14ac:dyDescent="0.2">
      <c r="A1880" s="12" t="s">
        <v>15</v>
      </c>
      <c r="B1880" s="32" t="s">
        <v>22</v>
      </c>
      <c r="C1880" s="6">
        <v>0</v>
      </c>
      <c r="D1880" s="6">
        <f t="shared" si="424"/>
        <v>0</v>
      </c>
      <c r="E1880" s="6">
        <f t="shared" si="425"/>
        <v>0</v>
      </c>
      <c r="F1880" s="6">
        <f t="shared" si="426"/>
        <v>0</v>
      </c>
      <c r="G1880" s="6">
        <f t="shared" si="426"/>
        <v>0</v>
      </c>
      <c r="H1880" s="7">
        <f t="shared" si="426"/>
        <v>0</v>
      </c>
      <c r="I1880" s="2">
        <f t="shared" si="412"/>
        <v>0</v>
      </c>
    </row>
    <row r="1881" spans="1:9" s="1" customFormat="1" hidden="1" x14ac:dyDescent="0.2">
      <c r="A1881" s="12" t="s">
        <v>17</v>
      </c>
      <c r="B1881" s="32" t="s">
        <v>23</v>
      </c>
      <c r="C1881" s="6">
        <v>0</v>
      </c>
      <c r="D1881" s="6">
        <f t="shared" si="424"/>
        <v>0</v>
      </c>
      <c r="E1881" s="6">
        <f t="shared" si="425"/>
        <v>0</v>
      </c>
      <c r="F1881" s="6">
        <f t="shared" si="426"/>
        <v>0</v>
      </c>
      <c r="G1881" s="6">
        <f t="shared" si="426"/>
        <v>0</v>
      </c>
      <c r="H1881" s="7">
        <f t="shared" si="426"/>
        <v>0</v>
      </c>
      <c r="I1881" s="2">
        <f t="shared" si="412"/>
        <v>0</v>
      </c>
    </row>
    <row r="1882" spans="1:9" s="1" customFormat="1" hidden="1" x14ac:dyDescent="0.2">
      <c r="A1882" s="11" t="s">
        <v>24</v>
      </c>
      <c r="B1882" s="33" t="s">
        <v>25</v>
      </c>
      <c r="C1882" s="9">
        <v>0</v>
      </c>
      <c r="D1882" s="9">
        <f t="shared" ref="D1882:H1882" si="427">SUM(D1883:D1885)</f>
        <v>0</v>
      </c>
      <c r="E1882" s="9">
        <f t="shared" si="427"/>
        <v>0</v>
      </c>
      <c r="F1882" s="9">
        <f t="shared" si="427"/>
        <v>0</v>
      </c>
      <c r="G1882" s="9">
        <f t="shared" si="427"/>
        <v>0</v>
      </c>
      <c r="H1882" s="10">
        <f t="shared" si="427"/>
        <v>0</v>
      </c>
      <c r="I1882" s="2">
        <f t="shared" si="412"/>
        <v>0</v>
      </c>
    </row>
    <row r="1883" spans="1:9" s="1" customFormat="1" hidden="1" x14ac:dyDescent="0.2">
      <c r="A1883" s="12" t="s">
        <v>13</v>
      </c>
      <c r="B1883" s="32" t="s">
        <v>26</v>
      </c>
      <c r="C1883" s="6">
        <v>0</v>
      </c>
      <c r="D1883" s="6">
        <f t="shared" ref="D1883:D1885" si="428">SUM(D1973,D2149,D2203,D2258,D2347,D2435,D2490,D2544,D2599,D2687,D2775,D2830,D2884,D2939,D2061)</f>
        <v>0</v>
      </c>
      <c r="E1883" s="6">
        <f t="shared" ref="E1883:E1885" si="429">SUM(C1883,D1883)</f>
        <v>0</v>
      </c>
      <c r="F1883" s="6">
        <f t="shared" ref="F1883:H1885" si="430">SUM(F1973,F2149,F2203,F2258,F2347,F2435,F2490,F2544,F2599,F2687,F2775,F2830,F2884,F2939,F2061)</f>
        <v>0</v>
      </c>
      <c r="G1883" s="6">
        <f t="shared" si="430"/>
        <v>0</v>
      </c>
      <c r="H1883" s="7">
        <f t="shared" si="430"/>
        <v>0</v>
      </c>
      <c r="I1883" s="2">
        <f t="shared" si="412"/>
        <v>0</v>
      </c>
    </row>
    <row r="1884" spans="1:9" s="1" customFormat="1" hidden="1" x14ac:dyDescent="0.2">
      <c r="A1884" s="12" t="s">
        <v>15</v>
      </c>
      <c r="B1884" s="32" t="s">
        <v>27</v>
      </c>
      <c r="C1884" s="6">
        <v>0</v>
      </c>
      <c r="D1884" s="6">
        <f t="shared" si="428"/>
        <v>0</v>
      </c>
      <c r="E1884" s="6">
        <f t="shared" si="429"/>
        <v>0</v>
      </c>
      <c r="F1884" s="6">
        <f t="shared" si="430"/>
        <v>0</v>
      </c>
      <c r="G1884" s="6">
        <f t="shared" si="430"/>
        <v>0</v>
      </c>
      <c r="H1884" s="7">
        <f t="shared" si="430"/>
        <v>0</v>
      </c>
      <c r="I1884" s="2">
        <f t="shared" si="412"/>
        <v>0</v>
      </c>
    </row>
    <row r="1885" spans="1:9" s="1" customFormat="1" hidden="1" x14ac:dyDescent="0.2">
      <c r="A1885" s="12" t="s">
        <v>17</v>
      </c>
      <c r="B1885" s="32" t="s">
        <v>28</v>
      </c>
      <c r="C1885" s="6">
        <v>0</v>
      </c>
      <c r="D1885" s="6">
        <f t="shared" si="428"/>
        <v>0</v>
      </c>
      <c r="E1885" s="6">
        <f t="shared" si="429"/>
        <v>0</v>
      </c>
      <c r="F1885" s="6">
        <f t="shared" si="430"/>
        <v>0</v>
      </c>
      <c r="G1885" s="6">
        <f t="shared" si="430"/>
        <v>0</v>
      </c>
      <c r="H1885" s="7">
        <f t="shared" si="430"/>
        <v>0</v>
      </c>
      <c r="I1885" s="2">
        <f t="shared" si="412"/>
        <v>0</v>
      </c>
    </row>
    <row r="1886" spans="1:9" s="1" customFormat="1" hidden="1" x14ac:dyDescent="0.2">
      <c r="A1886" s="55"/>
      <c r="B1886" s="66"/>
      <c r="C1886" s="6"/>
      <c r="D1886" s="6"/>
      <c r="E1886" s="6"/>
      <c r="F1886" s="6"/>
      <c r="G1886" s="6"/>
      <c r="H1886" s="7"/>
      <c r="I1886" s="2">
        <f t="shared" si="412"/>
        <v>0</v>
      </c>
    </row>
    <row r="1887" spans="1:9" s="107" customFormat="1" x14ac:dyDescent="0.2">
      <c r="A1887" s="109" t="s">
        <v>56</v>
      </c>
      <c r="B1887" s="110"/>
      <c r="C1887" s="145">
        <f>SUM(C1888,C1891,C1917,C1914)</f>
        <v>75025.3</v>
      </c>
      <c r="D1887" s="145">
        <f>SUM(D1888,D1891,D1917,D1914)</f>
        <v>0</v>
      </c>
      <c r="E1887" s="145">
        <f t="shared" ref="E1887:H1887" si="431">SUM(E1888,E1891,E1917,E1914)</f>
        <v>75025.3</v>
      </c>
      <c r="F1887" s="145">
        <f t="shared" si="431"/>
        <v>49662.8</v>
      </c>
      <c r="G1887" s="145">
        <f t="shared" si="431"/>
        <v>19205.900000000001</v>
      </c>
      <c r="H1887" s="146">
        <f t="shared" si="431"/>
        <v>0</v>
      </c>
      <c r="I1887" s="84">
        <f t="shared" si="412"/>
        <v>143894</v>
      </c>
    </row>
    <row r="1888" spans="1:9" hidden="1" x14ac:dyDescent="0.2">
      <c r="A1888" s="16" t="s">
        <v>30</v>
      </c>
      <c r="B1888" s="35">
        <v>20</v>
      </c>
      <c r="C1888" s="9">
        <f t="shared" ref="C1888:H1888" si="432">SUM(C1889)</f>
        <v>0</v>
      </c>
      <c r="D1888" s="9">
        <f t="shared" si="432"/>
        <v>0</v>
      </c>
      <c r="E1888" s="9">
        <f t="shared" si="432"/>
        <v>0</v>
      </c>
      <c r="F1888" s="9">
        <f t="shared" si="432"/>
        <v>0</v>
      </c>
      <c r="G1888" s="9">
        <f t="shared" si="432"/>
        <v>0</v>
      </c>
      <c r="H1888" s="10">
        <f t="shared" si="432"/>
        <v>0</v>
      </c>
      <c r="I1888" s="84">
        <f t="shared" si="412"/>
        <v>0</v>
      </c>
    </row>
    <row r="1889" spans="1:9" hidden="1" x14ac:dyDescent="0.2">
      <c r="A1889" s="12" t="s">
        <v>117</v>
      </c>
      <c r="B1889" s="36" t="s">
        <v>118</v>
      </c>
      <c r="C1889" s="69">
        <f>SUM(C1925,C2101,C2299,C2387,C2639,C2727,C2013)</f>
        <v>0</v>
      </c>
      <c r="D1889" s="69">
        <f>SUM(D1925,D2101,D2299,D2387,D2639,D2727,D2013)</f>
        <v>0</v>
      </c>
      <c r="E1889" s="69">
        <f>C1889+D1889</f>
        <v>0</v>
      </c>
      <c r="F1889" s="69">
        <f t="shared" ref="F1889:H1889" si="433">SUM(F1925,F2101,F2299,F2387,F2639,F2727,F2013)</f>
        <v>0</v>
      </c>
      <c r="G1889" s="69">
        <f t="shared" si="433"/>
        <v>0</v>
      </c>
      <c r="H1889" s="108">
        <f t="shared" si="433"/>
        <v>0</v>
      </c>
      <c r="I1889" s="84">
        <f t="shared" si="412"/>
        <v>0</v>
      </c>
    </row>
    <row r="1890" spans="1:9" s="1" customFormat="1" hidden="1" x14ac:dyDescent="0.2">
      <c r="A1890" s="12"/>
      <c r="B1890" s="31"/>
      <c r="C1890" s="6"/>
      <c r="D1890" s="6"/>
      <c r="E1890" s="6"/>
      <c r="F1890" s="6"/>
      <c r="G1890" s="6"/>
      <c r="H1890" s="7"/>
      <c r="I1890" s="2">
        <f t="shared" si="412"/>
        <v>0</v>
      </c>
    </row>
    <row r="1891" spans="1:9" ht="25.5" x14ac:dyDescent="0.2">
      <c r="A1891" s="78" t="s">
        <v>105</v>
      </c>
      <c r="B1891" s="37">
        <v>60</v>
      </c>
      <c r="C1891" s="9">
        <f t="shared" ref="C1891" si="434">SUM(C1892,C1899,C1906)</f>
        <v>75001.5</v>
      </c>
      <c r="D1891" s="9">
        <f t="shared" ref="D1891:H1891" si="435">SUM(D1892,D1899,D1906)</f>
        <v>0</v>
      </c>
      <c r="E1891" s="9">
        <f t="shared" si="435"/>
        <v>75001.5</v>
      </c>
      <c r="F1891" s="9">
        <f t="shared" si="435"/>
        <v>49662.8</v>
      </c>
      <c r="G1891" s="9">
        <f t="shared" si="435"/>
        <v>19205.900000000001</v>
      </c>
      <c r="H1891" s="10">
        <f t="shared" si="435"/>
        <v>0</v>
      </c>
      <c r="I1891" s="84">
        <f t="shared" si="412"/>
        <v>143870.20000000001</v>
      </c>
    </row>
    <row r="1892" spans="1:9" ht="25.5" x14ac:dyDescent="0.2">
      <c r="A1892" s="16" t="s">
        <v>106</v>
      </c>
      <c r="B1892" s="38">
        <v>60</v>
      </c>
      <c r="C1892" s="9">
        <f t="shared" ref="C1892" si="436">SUM(C1896,C1897,C1898)</f>
        <v>75001.5</v>
      </c>
      <c r="D1892" s="9">
        <f t="shared" ref="D1892:H1892" si="437">SUM(D1896,D1897,D1898)</f>
        <v>0</v>
      </c>
      <c r="E1892" s="9">
        <f t="shared" si="437"/>
        <v>75001.5</v>
      </c>
      <c r="F1892" s="9">
        <f t="shared" si="437"/>
        <v>49662.8</v>
      </c>
      <c r="G1892" s="9">
        <f t="shared" si="437"/>
        <v>19205.900000000001</v>
      </c>
      <c r="H1892" s="10">
        <f t="shared" si="437"/>
        <v>0</v>
      </c>
      <c r="I1892" s="84">
        <f t="shared" si="412"/>
        <v>143870.20000000001</v>
      </c>
    </row>
    <row r="1893" spans="1:9" s="1" customFormat="1" hidden="1" x14ac:dyDescent="0.2">
      <c r="A1893" s="17" t="s">
        <v>1</v>
      </c>
      <c r="B1893" s="39"/>
      <c r="C1893" s="9"/>
      <c r="D1893" s="9"/>
      <c r="E1893" s="9"/>
      <c r="F1893" s="9"/>
      <c r="G1893" s="9"/>
      <c r="H1893" s="10"/>
      <c r="I1893" s="2">
        <f t="shared" si="412"/>
        <v>0</v>
      </c>
    </row>
    <row r="1894" spans="1:9" x14ac:dyDescent="0.2">
      <c r="A1894" s="17" t="s">
        <v>36</v>
      </c>
      <c r="B1894" s="39"/>
      <c r="C1894" s="9">
        <f>C1896+C1897+C1898-C1895</f>
        <v>93.499999999985448</v>
      </c>
      <c r="D1894" s="9">
        <f t="shared" ref="D1894:E1894" si="438">D1896+D1897+D1898-D1895</f>
        <v>0</v>
      </c>
      <c r="E1894" s="9">
        <f t="shared" si="438"/>
        <v>93.499999999985448</v>
      </c>
      <c r="F1894" s="9">
        <f>F1896+F1897+F1898-F1895</f>
        <v>0</v>
      </c>
      <c r="G1894" s="9">
        <f t="shared" ref="G1894:H1894" si="439">G1896+G1897+G1898-G1895</f>
        <v>0</v>
      </c>
      <c r="H1894" s="10">
        <f t="shared" si="439"/>
        <v>0</v>
      </c>
      <c r="I1894" s="84">
        <f t="shared" si="412"/>
        <v>93.499999999985448</v>
      </c>
    </row>
    <row r="1895" spans="1:9" x14ac:dyDescent="0.2">
      <c r="A1895" s="17" t="s">
        <v>37</v>
      </c>
      <c r="B1895" s="39"/>
      <c r="C1895" s="9">
        <f>SUM(C1931,C2107,C2305,C2393,C2645,C2733,C2019)</f>
        <v>74908.000000000015</v>
      </c>
      <c r="D1895" s="9">
        <f t="shared" ref="C1895:H1898" si="440">SUM(D1931,D2107,D2305,D2393,D2645,D2733,D2019)</f>
        <v>0</v>
      </c>
      <c r="E1895" s="9">
        <f>C1895+D1895</f>
        <v>74908.000000000015</v>
      </c>
      <c r="F1895" s="9">
        <f t="shared" ref="F1895:H1895" si="441">SUM(F1931,F2107,F2305,F2393,F2645,F2733,F2019)</f>
        <v>49662.8</v>
      </c>
      <c r="G1895" s="9">
        <f t="shared" si="441"/>
        <v>19205.900000000001</v>
      </c>
      <c r="H1895" s="10">
        <f t="shared" si="441"/>
        <v>0</v>
      </c>
      <c r="I1895" s="84">
        <f t="shared" si="412"/>
        <v>143776.70000000001</v>
      </c>
    </row>
    <row r="1896" spans="1:9" x14ac:dyDescent="0.2">
      <c r="A1896" s="5" t="s">
        <v>107</v>
      </c>
      <c r="B1896" s="40" t="s">
        <v>113</v>
      </c>
      <c r="C1896" s="69">
        <f t="shared" ref="C1896" si="442">SUM(C1932,C2108,C2306,C2394,C2646,C2734,C2020)</f>
        <v>64622.7</v>
      </c>
      <c r="D1896" s="69">
        <f t="shared" si="440"/>
        <v>0</v>
      </c>
      <c r="E1896" s="69">
        <f>C1896+D1896</f>
        <v>64622.7</v>
      </c>
      <c r="F1896" s="69">
        <f t="shared" si="440"/>
        <v>47267.8</v>
      </c>
      <c r="G1896" s="69">
        <f t="shared" si="440"/>
        <v>18324.5</v>
      </c>
      <c r="H1896" s="108">
        <f t="shared" si="440"/>
        <v>0</v>
      </c>
      <c r="I1896" s="84">
        <f t="shared" si="412"/>
        <v>130215</v>
      </c>
    </row>
    <row r="1897" spans="1:9" s="1" customFormat="1" hidden="1" x14ac:dyDescent="0.2">
      <c r="A1897" s="5" t="s">
        <v>99</v>
      </c>
      <c r="B1897" s="40" t="s">
        <v>116</v>
      </c>
      <c r="C1897" s="6">
        <v>0</v>
      </c>
      <c r="D1897" s="6">
        <f t="shared" si="440"/>
        <v>0</v>
      </c>
      <c r="E1897" s="6">
        <f t="shared" ref="E1897:E1898" si="443">C1897+D1897</f>
        <v>0</v>
      </c>
      <c r="F1897" s="6">
        <f t="shared" ref="F1897:H1897" si="444">SUM(F1933,F2109,F2307,F2395,F2647,F2735)</f>
        <v>0</v>
      </c>
      <c r="G1897" s="6">
        <f t="shared" si="444"/>
        <v>0</v>
      </c>
      <c r="H1897" s="7">
        <f t="shared" si="444"/>
        <v>0</v>
      </c>
      <c r="I1897" s="2">
        <f t="shared" si="412"/>
        <v>0</v>
      </c>
    </row>
    <row r="1898" spans="1:9" x14ac:dyDescent="0.2">
      <c r="A1898" s="5" t="s">
        <v>101</v>
      </c>
      <c r="B1898" s="41" t="s">
        <v>114</v>
      </c>
      <c r="C1898" s="69">
        <f t="shared" si="440"/>
        <v>10378.799999999999</v>
      </c>
      <c r="D1898" s="69">
        <f t="shared" si="440"/>
        <v>0</v>
      </c>
      <c r="E1898" s="69">
        <f t="shared" si="443"/>
        <v>10378.799999999999</v>
      </c>
      <c r="F1898" s="69">
        <f t="shared" si="440"/>
        <v>2395</v>
      </c>
      <c r="G1898" s="69">
        <f t="shared" si="440"/>
        <v>881.39999999999964</v>
      </c>
      <c r="H1898" s="108">
        <f t="shared" si="440"/>
        <v>0</v>
      </c>
      <c r="I1898" s="84">
        <f t="shared" si="412"/>
        <v>13655.199999999999</v>
      </c>
    </row>
    <row r="1899" spans="1:9" s="1" customFormat="1" hidden="1" x14ac:dyDescent="0.2">
      <c r="A1899" s="16" t="s">
        <v>44</v>
      </c>
      <c r="B1899" s="42" t="s">
        <v>45</v>
      </c>
      <c r="C1899" s="9">
        <v>0</v>
      </c>
      <c r="D1899" s="9">
        <f t="shared" ref="D1899:H1899" si="445">SUM(D1903,D1904,D1905)</f>
        <v>0</v>
      </c>
      <c r="E1899" s="9">
        <f t="shared" si="445"/>
        <v>0</v>
      </c>
      <c r="F1899" s="9">
        <f t="shared" si="445"/>
        <v>0</v>
      </c>
      <c r="G1899" s="9">
        <f t="shared" si="445"/>
        <v>0</v>
      </c>
      <c r="H1899" s="10">
        <f t="shared" si="445"/>
        <v>0</v>
      </c>
      <c r="I1899" s="2">
        <f t="shared" si="412"/>
        <v>0</v>
      </c>
    </row>
    <row r="1900" spans="1:9" s="1" customFormat="1" hidden="1" x14ac:dyDescent="0.2">
      <c r="A1900" s="56" t="s">
        <v>1</v>
      </c>
      <c r="B1900" s="42"/>
      <c r="C1900" s="9"/>
      <c r="D1900" s="9"/>
      <c r="E1900" s="9"/>
      <c r="F1900" s="9"/>
      <c r="G1900" s="9"/>
      <c r="H1900" s="10"/>
      <c r="I1900" s="2">
        <f t="shared" si="412"/>
        <v>0</v>
      </c>
    </row>
    <row r="1901" spans="1:9" s="1" customFormat="1" hidden="1" x14ac:dyDescent="0.2">
      <c r="A1901" s="17" t="s">
        <v>36</v>
      </c>
      <c r="B1901" s="39"/>
      <c r="C1901" s="9">
        <v>0</v>
      </c>
      <c r="D1901" s="9">
        <f t="shared" ref="D1901:H1901" si="446">D1903+D1904+D1905-D1902</f>
        <v>0</v>
      </c>
      <c r="E1901" s="9">
        <f t="shared" si="446"/>
        <v>0</v>
      </c>
      <c r="F1901" s="9">
        <f t="shared" si="446"/>
        <v>0</v>
      </c>
      <c r="G1901" s="9">
        <f t="shared" si="446"/>
        <v>0</v>
      </c>
      <c r="H1901" s="10">
        <f t="shared" si="446"/>
        <v>0</v>
      </c>
      <c r="I1901" s="2">
        <f t="shared" si="412"/>
        <v>0</v>
      </c>
    </row>
    <row r="1902" spans="1:9" s="1" customFormat="1" hidden="1" x14ac:dyDescent="0.2">
      <c r="A1902" s="17" t="s">
        <v>37</v>
      </c>
      <c r="B1902" s="39"/>
      <c r="C1902" s="9">
        <v>0</v>
      </c>
      <c r="D1902" s="9">
        <f t="shared" ref="D1902:D1905" si="447">SUM(D1938,D2114,D2312,D2400,D2652,D2740,D2026)</f>
        <v>0</v>
      </c>
      <c r="E1902" s="9">
        <f>SUM(E1938,E2114,E2312,E2400,E2652,E2740)</f>
        <v>0</v>
      </c>
      <c r="F1902" s="9">
        <f>SUM(F1938,F2114,F2312,F2400,F2652,F2740)</f>
        <v>0</v>
      </c>
      <c r="G1902" s="9">
        <f>SUM(G1938,G2114,G2312,G2400,G2652,G2740)</f>
        <v>0</v>
      </c>
      <c r="H1902" s="10">
        <f>SUM(H1938,H2114,H2312,H2400,H2652,H2740)</f>
        <v>0</v>
      </c>
      <c r="I1902" s="2">
        <f t="shared" si="412"/>
        <v>0</v>
      </c>
    </row>
    <row r="1903" spans="1:9" s="1" customFormat="1" hidden="1" x14ac:dyDescent="0.2">
      <c r="A1903" s="5" t="s">
        <v>38</v>
      </c>
      <c r="B1903" s="41" t="s">
        <v>46</v>
      </c>
      <c r="C1903" s="6">
        <v>0</v>
      </c>
      <c r="D1903" s="6">
        <f t="shared" si="447"/>
        <v>0</v>
      </c>
      <c r="E1903" s="6">
        <f t="shared" ref="E1903:E1905" si="448">C1903+D1903</f>
        <v>0</v>
      </c>
      <c r="F1903" s="6">
        <f t="shared" ref="F1903:H1905" si="449">SUM(F1939,F2115,F2313,F2401,F2653,F2741)</f>
        <v>0</v>
      </c>
      <c r="G1903" s="6">
        <f t="shared" si="449"/>
        <v>0</v>
      </c>
      <c r="H1903" s="7">
        <f t="shared" si="449"/>
        <v>0</v>
      </c>
      <c r="I1903" s="2">
        <f t="shared" si="412"/>
        <v>0</v>
      </c>
    </row>
    <row r="1904" spans="1:9" s="1" customFormat="1" hidden="1" x14ac:dyDescent="0.2">
      <c r="A1904" s="5" t="s">
        <v>40</v>
      </c>
      <c r="B1904" s="41" t="s">
        <v>47</v>
      </c>
      <c r="C1904" s="6">
        <v>0</v>
      </c>
      <c r="D1904" s="6">
        <f t="shared" si="447"/>
        <v>0</v>
      </c>
      <c r="E1904" s="6">
        <f t="shared" si="448"/>
        <v>0</v>
      </c>
      <c r="F1904" s="6">
        <f t="shared" si="449"/>
        <v>0</v>
      </c>
      <c r="G1904" s="6">
        <f t="shared" si="449"/>
        <v>0</v>
      </c>
      <c r="H1904" s="7">
        <f t="shared" si="449"/>
        <v>0</v>
      </c>
      <c r="I1904" s="2">
        <f t="shared" si="412"/>
        <v>0</v>
      </c>
    </row>
    <row r="1905" spans="1:9" s="1" customFormat="1" hidden="1" x14ac:dyDescent="0.2">
      <c r="A1905" s="5" t="s">
        <v>42</v>
      </c>
      <c r="B1905" s="41" t="s">
        <v>48</v>
      </c>
      <c r="C1905" s="6">
        <v>0</v>
      </c>
      <c r="D1905" s="6">
        <f t="shared" si="447"/>
        <v>0</v>
      </c>
      <c r="E1905" s="6">
        <f t="shared" si="448"/>
        <v>0</v>
      </c>
      <c r="F1905" s="6">
        <f t="shared" si="449"/>
        <v>0</v>
      </c>
      <c r="G1905" s="6">
        <f t="shared" si="449"/>
        <v>0</v>
      </c>
      <c r="H1905" s="7">
        <f t="shared" si="449"/>
        <v>0</v>
      </c>
      <c r="I1905" s="2">
        <f t="shared" si="412"/>
        <v>0</v>
      </c>
    </row>
    <row r="1906" spans="1:9" s="1" customFormat="1" hidden="1" x14ac:dyDescent="0.2">
      <c r="A1906" s="16" t="s">
        <v>49</v>
      </c>
      <c r="B1906" s="43" t="s">
        <v>50</v>
      </c>
      <c r="C1906" s="9">
        <v>0</v>
      </c>
      <c r="D1906" s="9">
        <f t="shared" ref="D1906:H1906" si="450">SUM(D1910,D1911,D1912)</f>
        <v>0</v>
      </c>
      <c r="E1906" s="9">
        <f t="shared" si="450"/>
        <v>0</v>
      </c>
      <c r="F1906" s="9">
        <f t="shared" si="450"/>
        <v>0</v>
      </c>
      <c r="G1906" s="9">
        <f t="shared" si="450"/>
        <v>0</v>
      </c>
      <c r="H1906" s="10">
        <f t="shared" si="450"/>
        <v>0</v>
      </c>
      <c r="I1906" s="2">
        <f t="shared" si="412"/>
        <v>0</v>
      </c>
    </row>
    <row r="1907" spans="1:9" s="1" customFormat="1" hidden="1" x14ac:dyDescent="0.2">
      <c r="A1907" s="56" t="s">
        <v>1</v>
      </c>
      <c r="B1907" s="43"/>
      <c r="C1907" s="9"/>
      <c r="D1907" s="9"/>
      <c r="E1907" s="9"/>
      <c r="F1907" s="9"/>
      <c r="G1907" s="9"/>
      <c r="H1907" s="10"/>
      <c r="I1907" s="2">
        <f t="shared" si="412"/>
        <v>0</v>
      </c>
    </row>
    <row r="1908" spans="1:9" s="1" customFormat="1" hidden="1" x14ac:dyDescent="0.2">
      <c r="A1908" s="17" t="s">
        <v>36</v>
      </c>
      <c r="B1908" s="39"/>
      <c r="C1908" s="9">
        <v>0</v>
      </c>
      <c r="D1908" s="9">
        <f t="shared" ref="D1908:H1908" si="451">D1910+D1911+D1912-D1909</f>
        <v>0</v>
      </c>
      <c r="E1908" s="9">
        <f t="shared" si="451"/>
        <v>0</v>
      </c>
      <c r="F1908" s="9">
        <f t="shared" si="451"/>
        <v>0</v>
      </c>
      <c r="G1908" s="9">
        <f t="shared" si="451"/>
        <v>0</v>
      </c>
      <c r="H1908" s="10">
        <f t="shared" si="451"/>
        <v>0</v>
      </c>
      <c r="I1908" s="2">
        <f t="shared" si="412"/>
        <v>0</v>
      </c>
    </row>
    <row r="1909" spans="1:9" s="1" customFormat="1" hidden="1" x14ac:dyDescent="0.2">
      <c r="A1909" s="17" t="s">
        <v>37</v>
      </c>
      <c r="B1909" s="39"/>
      <c r="C1909" s="9">
        <v>0</v>
      </c>
      <c r="D1909" s="9">
        <f t="shared" ref="D1909:D1912" si="452">SUM(D1945,D2121,D2319,D2407,D2659,D2747,D2033)</f>
        <v>0</v>
      </c>
      <c r="E1909" s="9">
        <f>SUM(E1945,E2121,E2319,E2407,E2659,E2747)</f>
        <v>0</v>
      </c>
      <c r="F1909" s="9">
        <f>SUM(F1945,F2121,F2319,F2407,F2659,F2747)</f>
        <v>0</v>
      </c>
      <c r="G1909" s="9">
        <f>SUM(G1945,G2121,G2319,G2407,G2659,G2747)</f>
        <v>0</v>
      </c>
      <c r="H1909" s="10">
        <f>SUM(H1945,H2121,H2319,H2407,H2659,H2747)</f>
        <v>0</v>
      </c>
      <c r="I1909" s="2">
        <f t="shared" si="412"/>
        <v>0</v>
      </c>
    </row>
    <row r="1910" spans="1:9" s="1" customFormat="1" hidden="1" x14ac:dyDescent="0.2">
      <c r="A1910" s="5" t="s">
        <v>38</v>
      </c>
      <c r="B1910" s="41" t="s">
        <v>51</v>
      </c>
      <c r="C1910" s="6">
        <v>0</v>
      </c>
      <c r="D1910" s="6">
        <f t="shared" si="452"/>
        <v>0</v>
      </c>
      <c r="E1910" s="6">
        <f t="shared" ref="E1910:E1912" si="453">C1910+D1910</f>
        <v>0</v>
      </c>
      <c r="F1910" s="6">
        <f t="shared" ref="F1910:H1912" si="454">SUM(F1946,F2122,F2320,F2408,F2660,F2748)</f>
        <v>0</v>
      </c>
      <c r="G1910" s="6">
        <f t="shared" si="454"/>
        <v>0</v>
      </c>
      <c r="H1910" s="7">
        <f t="shared" si="454"/>
        <v>0</v>
      </c>
      <c r="I1910" s="2">
        <f t="shared" si="412"/>
        <v>0</v>
      </c>
    </row>
    <row r="1911" spans="1:9" s="1" customFormat="1" hidden="1" x14ac:dyDescent="0.2">
      <c r="A1911" s="5" t="s">
        <v>40</v>
      </c>
      <c r="B1911" s="41" t="s">
        <v>52</v>
      </c>
      <c r="C1911" s="6">
        <v>0</v>
      </c>
      <c r="D1911" s="6">
        <f t="shared" si="452"/>
        <v>0</v>
      </c>
      <c r="E1911" s="6">
        <f t="shared" si="453"/>
        <v>0</v>
      </c>
      <c r="F1911" s="6">
        <f t="shared" si="454"/>
        <v>0</v>
      </c>
      <c r="G1911" s="6">
        <f t="shared" si="454"/>
        <v>0</v>
      </c>
      <c r="H1911" s="7">
        <f t="shared" si="454"/>
        <v>0</v>
      </c>
      <c r="I1911" s="2">
        <f t="shared" si="412"/>
        <v>0</v>
      </c>
    </row>
    <row r="1912" spans="1:9" s="1" customFormat="1" hidden="1" x14ac:dyDescent="0.2">
      <c r="A1912" s="5" t="s">
        <v>42</v>
      </c>
      <c r="B1912" s="41" t="s">
        <v>53</v>
      </c>
      <c r="C1912" s="6">
        <v>0</v>
      </c>
      <c r="D1912" s="6">
        <f t="shared" si="452"/>
        <v>0</v>
      </c>
      <c r="E1912" s="6">
        <f t="shared" si="453"/>
        <v>0</v>
      </c>
      <c r="F1912" s="6">
        <f t="shared" si="454"/>
        <v>0</v>
      </c>
      <c r="G1912" s="6">
        <f t="shared" si="454"/>
        <v>0</v>
      </c>
      <c r="H1912" s="7">
        <f t="shared" si="454"/>
        <v>0</v>
      </c>
      <c r="I1912" s="2">
        <f t="shared" si="412"/>
        <v>0</v>
      </c>
    </row>
    <row r="1913" spans="1:9" s="1" customFormat="1" hidden="1" x14ac:dyDescent="0.2">
      <c r="A1913" s="57"/>
      <c r="B1913" s="66"/>
      <c r="C1913" s="6"/>
      <c r="D1913" s="6"/>
      <c r="E1913" s="6"/>
      <c r="F1913" s="6"/>
      <c r="G1913" s="6"/>
      <c r="H1913" s="7"/>
      <c r="I1913" s="2">
        <f t="shared" si="412"/>
        <v>0</v>
      </c>
    </row>
    <row r="1914" spans="1:9" x14ac:dyDescent="0.2">
      <c r="A1914" s="16" t="s">
        <v>119</v>
      </c>
      <c r="B1914" s="35">
        <v>71</v>
      </c>
      <c r="C1914" s="9">
        <f t="shared" ref="C1914:H1914" si="455">SUM(C1915)</f>
        <v>23.8</v>
      </c>
      <c r="D1914" s="9">
        <f t="shared" si="455"/>
        <v>0</v>
      </c>
      <c r="E1914" s="9">
        <f t="shared" si="455"/>
        <v>23.8</v>
      </c>
      <c r="F1914" s="9">
        <f t="shared" si="455"/>
        <v>0</v>
      </c>
      <c r="G1914" s="9">
        <f t="shared" si="455"/>
        <v>0</v>
      </c>
      <c r="H1914" s="10">
        <f t="shared" si="455"/>
        <v>0</v>
      </c>
      <c r="I1914" s="84">
        <f t="shared" si="412"/>
        <v>23.8</v>
      </c>
    </row>
    <row r="1915" spans="1:9" x14ac:dyDescent="0.2">
      <c r="A1915" s="12" t="s">
        <v>120</v>
      </c>
      <c r="B1915" s="36" t="s">
        <v>121</v>
      </c>
      <c r="C1915" s="69">
        <f>SUM(C1951,C2127,C2325,C2413,C2665,C2753,C2039)</f>
        <v>23.8</v>
      </c>
      <c r="D1915" s="69">
        <f>SUM(D1951,D2127,D2325,D2413,D2665,D2753,D2039)</f>
        <v>0</v>
      </c>
      <c r="E1915" s="69">
        <f>C1915+D1915</f>
        <v>23.8</v>
      </c>
      <c r="F1915" s="69">
        <f>SUM(F1951,F2127,F2325,F2413,F2665,F2753)</f>
        <v>0</v>
      </c>
      <c r="G1915" s="69">
        <f>SUM(G1951,G2127,G2325,G2413,G2665,G2753)</f>
        <v>0</v>
      </c>
      <c r="H1915" s="108">
        <f>SUM(H1951,H2127,H2325,H2413,H2665,H2753)</f>
        <v>0</v>
      </c>
      <c r="I1915" s="84">
        <f t="shared" si="412"/>
        <v>23.8</v>
      </c>
    </row>
    <row r="1916" spans="1:9" s="1" customFormat="1" hidden="1" x14ac:dyDescent="0.2">
      <c r="A1916" s="12"/>
      <c r="B1916" s="31"/>
      <c r="C1916" s="6"/>
      <c r="D1916" s="6"/>
      <c r="E1916" s="6"/>
      <c r="F1916" s="6"/>
      <c r="G1916" s="6"/>
      <c r="H1916" s="7"/>
      <c r="I1916" s="2">
        <f t="shared" si="412"/>
        <v>0</v>
      </c>
    </row>
    <row r="1917" spans="1:9" s="1" customFormat="1" hidden="1" x14ac:dyDescent="0.2">
      <c r="A1917" s="11" t="s">
        <v>134</v>
      </c>
      <c r="B1917" s="43" t="s">
        <v>133</v>
      </c>
      <c r="C1917" s="9">
        <v>0</v>
      </c>
      <c r="D1917" s="9">
        <f>SUM(D1953,D2129,D2327,D2415,D2667,D2755,D2041)</f>
        <v>0</v>
      </c>
      <c r="E1917" s="9">
        <f>C1917+D1917</f>
        <v>0</v>
      </c>
      <c r="F1917" s="9">
        <f>SUM(F1953,F2129,F2327,F2415,F2667,F2755)</f>
        <v>0</v>
      </c>
      <c r="G1917" s="9">
        <f>SUM(G1953,G2129,G2327,G2415,G2667,G2755)</f>
        <v>0</v>
      </c>
      <c r="H1917" s="10">
        <f>SUM(H1953,H2129,H2327,H2415,H2667,H2755)</f>
        <v>0</v>
      </c>
      <c r="I1917" s="2">
        <f t="shared" si="412"/>
        <v>0</v>
      </c>
    </row>
    <row r="1918" spans="1:9" s="1" customFormat="1" hidden="1" x14ac:dyDescent="0.2">
      <c r="A1918" s="57"/>
      <c r="B1918" s="66"/>
      <c r="C1918" s="6"/>
      <c r="D1918" s="6"/>
      <c r="E1918" s="6"/>
      <c r="F1918" s="6"/>
      <c r="G1918" s="6"/>
      <c r="H1918" s="7"/>
      <c r="I1918" s="2">
        <f t="shared" si="412"/>
        <v>0</v>
      </c>
    </row>
    <row r="1919" spans="1:9" x14ac:dyDescent="0.2">
      <c r="A1919" s="11" t="s">
        <v>54</v>
      </c>
      <c r="B1919" s="43"/>
      <c r="C1919" s="9">
        <v>0</v>
      </c>
      <c r="D1919" s="9">
        <f t="shared" ref="D1919:H1919" si="456">D1866-D1887</f>
        <v>0</v>
      </c>
      <c r="E1919" s="9">
        <f t="shared" si="456"/>
        <v>9.5000000000145519</v>
      </c>
      <c r="F1919" s="9">
        <f t="shared" si="456"/>
        <v>0</v>
      </c>
      <c r="G1919" s="9">
        <f t="shared" si="456"/>
        <v>0</v>
      </c>
      <c r="H1919" s="10">
        <f t="shared" si="456"/>
        <v>0</v>
      </c>
      <c r="I1919" s="84">
        <f t="shared" si="412"/>
        <v>9.5000000000145519</v>
      </c>
    </row>
    <row r="1920" spans="1:9" s="1" customFormat="1" hidden="1" x14ac:dyDescent="0.2">
      <c r="A1920" s="58"/>
      <c r="B1920" s="65"/>
      <c r="C1920" s="6"/>
      <c r="D1920" s="6"/>
      <c r="E1920" s="6"/>
      <c r="F1920" s="6"/>
      <c r="G1920" s="6"/>
      <c r="H1920" s="7"/>
      <c r="I1920" s="2">
        <f t="shared" si="412"/>
        <v>0</v>
      </c>
    </row>
    <row r="1921" spans="1:9" s="1" customFormat="1" hidden="1" x14ac:dyDescent="0.2">
      <c r="A1921" s="55" t="s">
        <v>1</v>
      </c>
      <c r="B1921" s="66"/>
      <c r="C1921" s="6"/>
      <c r="D1921" s="6"/>
      <c r="E1921" s="6"/>
      <c r="F1921" s="6"/>
      <c r="G1921" s="6"/>
      <c r="H1921" s="7"/>
      <c r="I1921" s="2">
        <f t="shared" si="412"/>
        <v>0</v>
      </c>
    </row>
    <row r="1922" spans="1:9" s="107" customFormat="1" x14ac:dyDescent="0.2">
      <c r="A1922" s="109" t="s">
        <v>57</v>
      </c>
      <c r="B1922" s="110" t="s">
        <v>58</v>
      </c>
      <c r="C1922" s="111">
        <f t="shared" ref="C1922" si="457">SUM(C1955)</f>
        <v>10107</v>
      </c>
      <c r="D1922" s="111">
        <f t="shared" ref="D1922:H1922" si="458">SUM(D1955)</f>
        <v>0</v>
      </c>
      <c r="E1922" s="111">
        <f t="shared" si="458"/>
        <v>10107</v>
      </c>
      <c r="F1922" s="111">
        <f t="shared" si="458"/>
        <v>15000</v>
      </c>
      <c r="G1922" s="111">
        <f t="shared" si="458"/>
        <v>5520.5</v>
      </c>
      <c r="H1922" s="112">
        <f t="shared" si="458"/>
        <v>0</v>
      </c>
      <c r="I1922" s="84">
        <f t="shared" si="412"/>
        <v>30627.5</v>
      </c>
    </row>
    <row r="1923" spans="1:9" x14ac:dyDescent="0.2">
      <c r="A1923" s="113" t="s">
        <v>76</v>
      </c>
      <c r="B1923" s="114"/>
      <c r="C1923" s="115">
        <f t="shared" ref="C1923" si="459">SUM(C1924,C1927,C1953)</f>
        <v>10107</v>
      </c>
      <c r="D1923" s="115">
        <f t="shared" ref="D1923:H1923" si="460">SUM(D1924,D1927,D1953)</f>
        <v>0</v>
      </c>
      <c r="E1923" s="115">
        <f t="shared" si="460"/>
        <v>10107</v>
      </c>
      <c r="F1923" s="115">
        <f t="shared" si="460"/>
        <v>15000</v>
      </c>
      <c r="G1923" s="115">
        <f t="shared" si="460"/>
        <v>5520.5</v>
      </c>
      <c r="H1923" s="116">
        <f t="shared" si="460"/>
        <v>0</v>
      </c>
      <c r="I1923" s="84">
        <f t="shared" si="412"/>
        <v>30627.5</v>
      </c>
    </row>
    <row r="1924" spans="1:9" hidden="1" x14ac:dyDescent="0.2">
      <c r="A1924" s="16" t="s">
        <v>30</v>
      </c>
      <c r="B1924" s="35">
        <v>20</v>
      </c>
      <c r="C1924" s="9">
        <f t="shared" ref="C1924:H1924" si="461">SUM(C1925)</f>
        <v>0</v>
      </c>
      <c r="D1924" s="9">
        <f t="shared" si="461"/>
        <v>0</v>
      </c>
      <c r="E1924" s="9">
        <f t="shared" si="461"/>
        <v>0</v>
      </c>
      <c r="F1924" s="9">
        <f t="shared" si="461"/>
        <v>0</v>
      </c>
      <c r="G1924" s="9">
        <f t="shared" si="461"/>
        <v>0</v>
      </c>
      <c r="H1924" s="10">
        <f t="shared" si="461"/>
        <v>0</v>
      </c>
      <c r="I1924" s="84">
        <f t="shared" si="412"/>
        <v>0</v>
      </c>
    </row>
    <row r="1925" spans="1:9" hidden="1" x14ac:dyDescent="0.2">
      <c r="A1925" s="12" t="s">
        <v>117</v>
      </c>
      <c r="B1925" s="36" t="s">
        <v>118</v>
      </c>
      <c r="C1925" s="69">
        <f>C1978</f>
        <v>0</v>
      </c>
      <c r="D1925" s="69">
        <f>D1978</f>
        <v>0</v>
      </c>
      <c r="E1925" s="69">
        <f>C1925+D1925</f>
        <v>0</v>
      </c>
      <c r="F1925" s="69">
        <f t="shared" ref="F1925:H1925" si="462">F1978</f>
        <v>0</v>
      </c>
      <c r="G1925" s="69">
        <f t="shared" si="462"/>
        <v>0</v>
      </c>
      <c r="H1925" s="108">
        <f t="shared" si="462"/>
        <v>0</v>
      </c>
      <c r="I1925" s="84">
        <f t="shared" si="412"/>
        <v>0</v>
      </c>
    </row>
    <row r="1926" spans="1:9" s="1" customFormat="1" hidden="1" x14ac:dyDescent="0.2">
      <c r="A1926" s="12"/>
      <c r="B1926" s="31"/>
      <c r="C1926" s="6"/>
      <c r="D1926" s="6"/>
      <c r="E1926" s="6"/>
      <c r="F1926" s="6"/>
      <c r="G1926" s="6"/>
      <c r="H1926" s="7"/>
      <c r="I1926" s="2">
        <f t="shared" si="412"/>
        <v>0</v>
      </c>
    </row>
    <row r="1927" spans="1:9" ht="25.5" x14ac:dyDescent="0.2">
      <c r="A1927" s="78" t="s">
        <v>105</v>
      </c>
      <c r="B1927" s="37">
        <v>60</v>
      </c>
      <c r="C1927" s="9">
        <f t="shared" ref="C1927" si="463">SUM(C1928,C1935,C1942)</f>
        <v>10107</v>
      </c>
      <c r="D1927" s="9">
        <f t="shared" ref="D1927:H1927" si="464">SUM(D1928,D1935,D1942)</f>
        <v>0</v>
      </c>
      <c r="E1927" s="9">
        <f t="shared" si="464"/>
        <v>10107</v>
      </c>
      <c r="F1927" s="9">
        <f t="shared" si="464"/>
        <v>15000</v>
      </c>
      <c r="G1927" s="9">
        <f t="shared" si="464"/>
        <v>5520.5</v>
      </c>
      <c r="H1927" s="10">
        <f t="shared" si="464"/>
        <v>0</v>
      </c>
      <c r="I1927" s="84">
        <f t="shared" si="412"/>
        <v>30627.5</v>
      </c>
    </row>
    <row r="1928" spans="1:9" ht="25.5" x14ac:dyDescent="0.2">
      <c r="A1928" s="16" t="s">
        <v>106</v>
      </c>
      <c r="B1928" s="38">
        <v>60</v>
      </c>
      <c r="C1928" s="9">
        <f t="shared" ref="C1928" si="465">SUM(C1932,C1933,C1934)</f>
        <v>10107</v>
      </c>
      <c r="D1928" s="9">
        <f t="shared" ref="D1928:H1928" si="466">SUM(D1932,D1933,D1934)</f>
        <v>0</v>
      </c>
      <c r="E1928" s="9">
        <f t="shared" si="466"/>
        <v>10107</v>
      </c>
      <c r="F1928" s="9">
        <f t="shared" si="466"/>
        <v>15000</v>
      </c>
      <c r="G1928" s="9">
        <f t="shared" si="466"/>
        <v>5520.5</v>
      </c>
      <c r="H1928" s="10">
        <f t="shared" si="466"/>
        <v>0</v>
      </c>
      <c r="I1928" s="84">
        <f t="shared" si="412"/>
        <v>30627.5</v>
      </c>
    </row>
    <row r="1929" spans="1:9" s="1" customFormat="1" hidden="1" x14ac:dyDescent="0.2">
      <c r="A1929" s="17" t="s">
        <v>1</v>
      </c>
      <c r="B1929" s="39"/>
      <c r="C1929" s="9"/>
      <c r="D1929" s="9"/>
      <c r="E1929" s="9"/>
      <c r="F1929" s="9"/>
      <c r="G1929" s="9"/>
      <c r="H1929" s="10"/>
      <c r="I1929" s="2">
        <f t="shared" si="412"/>
        <v>0</v>
      </c>
    </row>
    <row r="1930" spans="1:9" x14ac:dyDescent="0.2">
      <c r="A1930" s="17" t="s">
        <v>36</v>
      </c>
      <c r="B1930" s="39"/>
      <c r="C1930" s="9">
        <f t="shared" ref="C1930:H1930" si="467">C1932+C1933+C1934-C1931</f>
        <v>7</v>
      </c>
      <c r="D1930" s="9">
        <f t="shared" si="467"/>
        <v>0</v>
      </c>
      <c r="E1930" s="9">
        <f t="shared" si="467"/>
        <v>7</v>
      </c>
      <c r="F1930" s="9">
        <f t="shared" si="467"/>
        <v>0</v>
      </c>
      <c r="G1930" s="9">
        <f t="shared" si="467"/>
        <v>0</v>
      </c>
      <c r="H1930" s="10">
        <f t="shared" si="467"/>
        <v>0</v>
      </c>
      <c r="I1930" s="84">
        <f t="shared" si="412"/>
        <v>7</v>
      </c>
    </row>
    <row r="1931" spans="1:9" x14ac:dyDescent="0.2">
      <c r="A1931" s="17" t="s">
        <v>37</v>
      </c>
      <c r="B1931" s="39"/>
      <c r="C1931" s="9">
        <f t="shared" ref="C1931" si="468">C1984</f>
        <v>10100</v>
      </c>
      <c r="D1931" s="9">
        <f t="shared" ref="C1931:H1934" si="469">D1984</f>
        <v>0</v>
      </c>
      <c r="E1931" s="9">
        <f t="shared" si="469"/>
        <v>10100</v>
      </c>
      <c r="F1931" s="9">
        <f t="shared" si="469"/>
        <v>15000</v>
      </c>
      <c r="G1931" s="9">
        <f t="shared" si="469"/>
        <v>5520.5</v>
      </c>
      <c r="H1931" s="10">
        <f t="shared" si="469"/>
        <v>0</v>
      </c>
      <c r="I1931" s="84">
        <f t="shared" si="412"/>
        <v>30620.5</v>
      </c>
    </row>
    <row r="1932" spans="1:9" x14ac:dyDescent="0.2">
      <c r="A1932" s="5" t="s">
        <v>107</v>
      </c>
      <c r="B1932" s="40" t="s">
        <v>113</v>
      </c>
      <c r="C1932" s="69">
        <f t="shared" ref="C1932" si="470">C1985</f>
        <v>8493.2999999999993</v>
      </c>
      <c r="D1932" s="69">
        <f t="shared" si="469"/>
        <v>0</v>
      </c>
      <c r="E1932" s="69">
        <f t="shared" si="469"/>
        <v>8493.2999999999993</v>
      </c>
      <c r="F1932" s="69">
        <f t="shared" si="469"/>
        <v>12605</v>
      </c>
      <c r="G1932" s="69">
        <f t="shared" si="469"/>
        <v>4639.1000000000004</v>
      </c>
      <c r="H1932" s="108">
        <f t="shared" si="469"/>
        <v>0</v>
      </c>
      <c r="I1932" s="84">
        <f t="shared" si="412"/>
        <v>25737.4</v>
      </c>
    </row>
    <row r="1933" spans="1:9" s="1" customFormat="1" hidden="1" x14ac:dyDescent="0.2">
      <c r="A1933" s="5" t="s">
        <v>99</v>
      </c>
      <c r="B1933" s="40" t="s">
        <v>116</v>
      </c>
      <c r="C1933" s="6">
        <v>0</v>
      </c>
      <c r="D1933" s="6">
        <f t="shared" si="469"/>
        <v>0</v>
      </c>
      <c r="E1933" s="6">
        <f t="shared" ref="E1933" si="471">C1933+D1933</f>
        <v>0</v>
      </c>
      <c r="F1933" s="6">
        <f t="shared" si="469"/>
        <v>0</v>
      </c>
      <c r="G1933" s="6">
        <f t="shared" si="469"/>
        <v>0</v>
      </c>
      <c r="H1933" s="7">
        <f t="shared" si="469"/>
        <v>0</v>
      </c>
      <c r="I1933" s="2">
        <f t="shared" si="412"/>
        <v>0</v>
      </c>
    </row>
    <row r="1934" spans="1:9" x14ac:dyDescent="0.2">
      <c r="A1934" s="5" t="s">
        <v>101</v>
      </c>
      <c r="B1934" s="41" t="s">
        <v>114</v>
      </c>
      <c r="C1934" s="69">
        <f t="shared" si="469"/>
        <v>1613.7000000000003</v>
      </c>
      <c r="D1934" s="69">
        <f t="shared" si="469"/>
        <v>0</v>
      </c>
      <c r="E1934" s="69">
        <f t="shared" si="469"/>
        <v>1613.7000000000003</v>
      </c>
      <c r="F1934" s="69">
        <f t="shared" si="469"/>
        <v>2395</v>
      </c>
      <c r="G1934" s="69">
        <f t="shared" si="469"/>
        <v>881.39999999999964</v>
      </c>
      <c r="H1934" s="108">
        <f t="shared" si="469"/>
        <v>0</v>
      </c>
      <c r="I1934" s="84">
        <f t="shared" si="412"/>
        <v>4890.1000000000004</v>
      </c>
    </row>
    <row r="1935" spans="1:9" s="1" customFormat="1" hidden="1" x14ac:dyDescent="0.2">
      <c r="A1935" s="16" t="s">
        <v>44</v>
      </c>
      <c r="B1935" s="42" t="s">
        <v>45</v>
      </c>
      <c r="C1935" s="9">
        <v>0</v>
      </c>
      <c r="D1935" s="9">
        <f t="shared" ref="D1935:H1935" si="472">SUM(D1939,D1940,D1941)</f>
        <v>0</v>
      </c>
      <c r="E1935" s="9">
        <f t="shared" si="472"/>
        <v>0</v>
      </c>
      <c r="F1935" s="9">
        <f t="shared" si="472"/>
        <v>0</v>
      </c>
      <c r="G1935" s="9">
        <f t="shared" si="472"/>
        <v>0</v>
      </c>
      <c r="H1935" s="10">
        <f t="shared" si="472"/>
        <v>0</v>
      </c>
      <c r="I1935" s="2">
        <f t="shared" si="412"/>
        <v>0</v>
      </c>
    </row>
    <row r="1936" spans="1:9" s="1" customFormat="1" hidden="1" x14ac:dyDescent="0.2">
      <c r="A1936" s="56" t="s">
        <v>1</v>
      </c>
      <c r="B1936" s="42"/>
      <c r="C1936" s="9"/>
      <c r="D1936" s="9"/>
      <c r="E1936" s="9"/>
      <c r="F1936" s="9"/>
      <c r="G1936" s="9"/>
      <c r="H1936" s="10"/>
      <c r="I1936" s="2">
        <f t="shared" si="412"/>
        <v>0</v>
      </c>
    </row>
    <row r="1937" spans="1:9" s="1" customFormat="1" hidden="1" x14ac:dyDescent="0.2">
      <c r="A1937" s="17" t="s">
        <v>36</v>
      </c>
      <c r="B1937" s="39"/>
      <c r="C1937" s="9">
        <v>0</v>
      </c>
      <c r="D1937" s="9">
        <f t="shared" ref="D1937:H1937" si="473">D1939+D1940+D1941-D1938</f>
        <v>0</v>
      </c>
      <c r="E1937" s="9">
        <f t="shared" si="473"/>
        <v>0</v>
      </c>
      <c r="F1937" s="9">
        <f t="shared" si="473"/>
        <v>0</v>
      </c>
      <c r="G1937" s="9">
        <f t="shared" si="473"/>
        <v>0</v>
      </c>
      <c r="H1937" s="10">
        <f t="shared" si="473"/>
        <v>0</v>
      </c>
      <c r="I1937" s="2">
        <f t="shared" ref="I1937:I2006" si="474">SUM(E1937:H1937)</f>
        <v>0</v>
      </c>
    </row>
    <row r="1938" spans="1:9" s="1" customFormat="1" hidden="1" x14ac:dyDescent="0.2">
      <c r="A1938" s="17" t="s">
        <v>37</v>
      </c>
      <c r="B1938" s="39"/>
      <c r="C1938" s="9">
        <v>0</v>
      </c>
      <c r="D1938" s="9">
        <f t="shared" ref="D1938:H1941" si="475">D1991</f>
        <v>0</v>
      </c>
      <c r="E1938" s="9">
        <f t="shared" si="475"/>
        <v>0</v>
      </c>
      <c r="F1938" s="9">
        <f t="shared" si="475"/>
        <v>0</v>
      </c>
      <c r="G1938" s="9">
        <f t="shared" si="475"/>
        <v>0</v>
      </c>
      <c r="H1938" s="10">
        <f t="shared" si="475"/>
        <v>0</v>
      </c>
      <c r="I1938" s="2">
        <f t="shared" si="474"/>
        <v>0</v>
      </c>
    </row>
    <row r="1939" spans="1:9" s="1" customFormat="1" hidden="1" x14ac:dyDescent="0.2">
      <c r="A1939" s="5" t="s">
        <v>38</v>
      </c>
      <c r="B1939" s="41" t="s">
        <v>46</v>
      </c>
      <c r="C1939" s="6">
        <v>0</v>
      </c>
      <c r="D1939" s="6">
        <f t="shared" si="475"/>
        <v>0</v>
      </c>
      <c r="E1939" s="6">
        <f t="shared" ref="E1939:E1941" si="476">C1939+D1939</f>
        <v>0</v>
      </c>
      <c r="F1939" s="6">
        <f t="shared" si="475"/>
        <v>0</v>
      </c>
      <c r="G1939" s="6">
        <f t="shared" si="475"/>
        <v>0</v>
      </c>
      <c r="H1939" s="7">
        <f t="shared" si="475"/>
        <v>0</v>
      </c>
      <c r="I1939" s="2">
        <f t="shared" si="474"/>
        <v>0</v>
      </c>
    </row>
    <row r="1940" spans="1:9" s="1" customFormat="1" hidden="1" x14ac:dyDescent="0.2">
      <c r="A1940" s="5" t="s">
        <v>40</v>
      </c>
      <c r="B1940" s="41" t="s">
        <v>47</v>
      </c>
      <c r="C1940" s="6">
        <v>0</v>
      </c>
      <c r="D1940" s="6">
        <f t="shared" si="475"/>
        <v>0</v>
      </c>
      <c r="E1940" s="6">
        <f t="shared" si="476"/>
        <v>0</v>
      </c>
      <c r="F1940" s="6">
        <f t="shared" si="475"/>
        <v>0</v>
      </c>
      <c r="G1940" s="6">
        <f t="shared" si="475"/>
        <v>0</v>
      </c>
      <c r="H1940" s="7">
        <f t="shared" si="475"/>
        <v>0</v>
      </c>
      <c r="I1940" s="2">
        <f t="shared" si="474"/>
        <v>0</v>
      </c>
    </row>
    <row r="1941" spans="1:9" s="1" customFormat="1" hidden="1" x14ac:dyDescent="0.2">
      <c r="A1941" s="5" t="s">
        <v>42</v>
      </c>
      <c r="B1941" s="41" t="s">
        <v>48</v>
      </c>
      <c r="C1941" s="6">
        <v>0</v>
      </c>
      <c r="D1941" s="6">
        <f t="shared" si="475"/>
        <v>0</v>
      </c>
      <c r="E1941" s="6">
        <f t="shared" si="476"/>
        <v>0</v>
      </c>
      <c r="F1941" s="6">
        <f t="shared" si="475"/>
        <v>0</v>
      </c>
      <c r="G1941" s="6">
        <f t="shared" si="475"/>
        <v>0</v>
      </c>
      <c r="H1941" s="7">
        <f t="shared" si="475"/>
        <v>0</v>
      </c>
      <c r="I1941" s="2">
        <f t="shared" si="474"/>
        <v>0</v>
      </c>
    </row>
    <row r="1942" spans="1:9" s="1" customFormat="1" hidden="1" x14ac:dyDescent="0.2">
      <c r="A1942" s="16" t="s">
        <v>49</v>
      </c>
      <c r="B1942" s="43" t="s">
        <v>50</v>
      </c>
      <c r="C1942" s="9">
        <v>0</v>
      </c>
      <c r="D1942" s="9">
        <f t="shared" ref="D1942:H1942" si="477">SUM(D1946,D1947,D1948)</f>
        <v>0</v>
      </c>
      <c r="E1942" s="9">
        <f t="shared" si="477"/>
        <v>0</v>
      </c>
      <c r="F1942" s="9">
        <f t="shared" si="477"/>
        <v>0</v>
      </c>
      <c r="G1942" s="9">
        <f t="shared" si="477"/>
        <v>0</v>
      </c>
      <c r="H1942" s="10">
        <f t="shared" si="477"/>
        <v>0</v>
      </c>
      <c r="I1942" s="2">
        <f t="shared" si="474"/>
        <v>0</v>
      </c>
    </row>
    <row r="1943" spans="1:9" s="1" customFormat="1" hidden="1" x14ac:dyDescent="0.2">
      <c r="A1943" s="56" t="s">
        <v>1</v>
      </c>
      <c r="B1943" s="43"/>
      <c r="C1943" s="9"/>
      <c r="D1943" s="9"/>
      <c r="E1943" s="9"/>
      <c r="F1943" s="9"/>
      <c r="G1943" s="9"/>
      <c r="H1943" s="10"/>
      <c r="I1943" s="2">
        <f t="shared" si="474"/>
        <v>0</v>
      </c>
    </row>
    <row r="1944" spans="1:9" s="1" customFormat="1" hidden="1" x14ac:dyDescent="0.2">
      <c r="A1944" s="17" t="s">
        <v>36</v>
      </c>
      <c r="B1944" s="39"/>
      <c r="C1944" s="9">
        <v>0</v>
      </c>
      <c r="D1944" s="9">
        <f t="shared" ref="D1944:H1944" si="478">D1946+D1947+D1948-D1945</f>
        <v>0</v>
      </c>
      <c r="E1944" s="9">
        <f t="shared" si="478"/>
        <v>0</v>
      </c>
      <c r="F1944" s="9">
        <f t="shared" si="478"/>
        <v>0</v>
      </c>
      <c r="G1944" s="9">
        <f t="shared" si="478"/>
        <v>0</v>
      </c>
      <c r="H1944" s="10">
        <f t="shared" si="478"/>
        <v>0</v>
      </c>
      <c r="I1944" s="2">
        <f t="shared" si="474"/>
        <v>0</v>
      </c>
    </row>
    <row r="1945" spans="1:9" s="1" customFormat="1" hidden="1" x14ac:dyDescent="0.2">
      <c r="A1945" s="17" t="s">
        <v>37</v>
      </c>
      <c r="B1945" s="39"/>
      <c r="C1945" s="9">
        <v>0</v>
      </c>
      <c r="D1945" s="9">
        <f t="shared" ref="D1945:H1948" si="479">D1998</f>
        <v>0</v>
      </c>
      <c r="E1945" s="9">
        <f t="shared" si="479"/>
        <v>0</v>
      </c>
      <c r="F1945" s="9">
        <f t="shared" si="479"/>
        <v>0</v>
      </c>
      <c r="G1945" s="9">
        <f t="shared" si="479"/>
        <v>0</v>
      </c>
      <c r="H1945" s="10">
        <f t="shared" si="479"/>
        <v>0</v>
      </c>
      <c r="I1945" s="2">
        <f t="shared" si="474"/>
        <v>0</v>
      </c>
    </row>
    <row r="1946" spans="1:9" s="1" customFormat="1" hidden="1" x14ac:dyDescent="0.2">
      <c r="A1946" s="5" t="s">
        <v>38</v>
      </c>
      <c r="B1946" s="41" t="s">
        <v>51</v>
      </c>
      <c r="C1946" s="6">
        <v>0</v>
      </c>
      <c r="D1946" s="6">
        <f t="shared" si="479"/>
        <v>0</v>
      </c>
      <c r="E1946" s="6">
        <f t="shared" ref="E1946:E1948" si="480">C1946+D1946</f>
        <v>0</v>
      </c>
      <c r="F1946" s="6">
        <f t="shared" si="479"/>
        <v>0</v>
      </c>
      <c r="G1946" s="6">
        <f t="shared" si="479"/>
        <v>0</v>
      </c>
      <c r="H1946" s="7">
        <f t="shared" si="479"/>
        <v>0</v>
      </c>
      <c r="I1946" s="2">
        <f t="shared" si="474"/>
        <v>0</v>
      </c>
    </row>
    <row r="1947" spans="1:9" s="1" customFormat="1" hidden="1" x14ac:dyDescent="0.2">
      <c r="A1947" s="5" t="s">
        <v>40</v>
      </c>
      <c r="B1947" s="41" t="s">
        <v>52</v>
      </c>
      <c r="C1947" s="6">
        <v>0</v>
      </c>
      <c r="D1947" s="6">
        <f t="shared" si="479"/>
        <v>0</v>
      </c>
      <c r="E1947" s="6">
        <f t="shared" si="480"/>
        <v>0</v>
      </c>
      <c r="F1947" s="6">
        <f t="shared" si="479"/>
        <v>0</v>
      </c>
      <c r="G1947" s="6">
        <f t="shared" si="479"/>
        <v>0</v>
      </c>
      <c r="H1947" s="7">
        <f t="shared" si="479"/>
        <v>0</v>
      </c>
      <c r="I1947" s="2">
        <f t="shared" si="474"/>
        <v>0</v>
      </c>
    </row>
    <row r="1948" spans="1:9" s="1" customFormat="1" hidden="1" x14ac:dyDescent="0.2">
      <c r="A1948" s="5" t="s">
        <v>42</v>
      </c>
      <c r="B1948" s="41" t="s">
        <v>53</v>
      </c>
      <c r="C1948" s="6">
        <v>0</v>
      </c>
      <c r="D1948" s="6">
        <f t="shared" si="479"/>
        <v>0</v>
      </c>
      <c r="E1948" s="6">
        <f t="shared" si="480"/>
        <v>0</v>
      </c>
      <c r="F1948" s="6">
        <f t="shared" si="479"/>
        <v>0</v>
      </c>
      <c r="G1948" s="6">
        <f t="shared" si="479"/>
        <v>0</v>
      </c>
      <c r="H1948" s="7">
        <f t="shared" si="479"/>
        <v>0</v>
      </c>
      <c r="I1948" s="2">
        <f t="shared" si="474"/>
        <v>0</v>
      </c>
    </row>
    <row r="1949" spans="1:9" s="1" customFormat="1" hidden="1" x14ac:dyDescent="0.2">
      <c r="A1949" s="57"/>
      <c r="B1949" s="66"/>
      <c r="C1949" s="6"/>
      <c r="D1949" s="6"/>
      <c r="E1949" s="6"/>
      <c r="F1949" s="6"/>
      <c r="G1949" s="6"/>
      <c r="H1949" s="7"/>
      <c r="I1949" s="2">
        <f t="shared" si="474"/>
        <v>0</v>
      </c>
    </row>
    <row r="1950" spans="1:9" s="1" customFormat="1" hidden="1" x14ac:dyDescent="0.2">
      <c r="A1950" s="143" t="s">
        <v>119</v>
      </c>
      <c r="B1950" s="35">
        <v>20</v>
      </c>
      <c r="C1950" s="9">
        <v>0</v>
      </c>
      <c r="D1950" s="9">
        <f t="shared" ref="D1950:H1950" si="481">SUM(D1951)</f>
        <v>0</v>
      </c>
      <c r="E1950" s="9">
        <f t="shared" si="481"/>
        <v>0</v>
      </c>
      <c r="F1950" s="9">
        <f t="shared" si="481"/>
        <v>0</v>
      </c>
      <c r="G1950" s="9">
        <f t="shared" si="481"/>
        <v>0</v>
      </c>
      <c r="H1950" s="10">
        <f t="shared" si="481"/>
        <v>0</v>
      </c>
      <c r="I1950" s="2">
        <f t="shared" si="474"/>
        <v>0</v>
      </c>
    </row>
    <row r="1951" spans="1:9" s="1" customFormat="1" hidden="1" x14ac:dyDescent="0.2">
      <c r="A1951" s="144" t="s">
        <v>120</v>
      </c>
      <c r="B1951" s="36" t="s">
        <v>121</v>
      </c>
      <c r="C1951" s="6">
        <v>0</v>
      </c>
      <c r="D1951" s="6">
        <f>D2004</f>
        <v>0</v>
      </c>
      <c r="E1951" s="6">
        <f>C1951+D1951</f>
        <v>0</v>
      </c>
      <c r="F1951" s="6">
        <f t="shared" ref="F1951:H1951" si="482">F2004</f>
        <v>0</v>
      </c>
      <c r="G1951" s="6">
        <f t="shared" si="482"/>
        <v>0</v>
      </c>
      <c r="H1951" s="7">
        <f t="shared" si="482"/>
        <v>0</v>
      </c>
      <c r="I1951" s="2">
        <f t="shared" si="474"/>
        <v>0</v>
      </c>
    </row>
    <row r="1952" spans="1:9" s="1" customFormat="1" hidden="1" x14ac:dyDescent="0.2">
      <c r="A1952" s="57"/>
      <c r="B1952" s="66"/>
      <c r="C1952" s="6"/>
      <c r="D1952" s="6"/>
      <c r="E1952" s="6"/>
      <c r="F1952" s="6"/>
      <c r="G1952" s="6"/>
      <c r="H1952" s="7"/>
      <c r="I1952" s="2">
        <f t="shared" si="474"/>
        <v>0</v>
      </c>
    </row>
    <row r="1953" spans="1:11" s="1" customFormat="1" hidden="1" x14ac:dyDescent="0.2">
      <c r="A1953" s="11" t="s">
        <v>134</v>
      </c>
      <c r="B1953" s="43" t="s">
        <v>133</v>
      </c>
      <c r="C1953" s="9">
        <v>0</v>
      </c>
      <c r="D1953" s="9">
        <f t="shared" ref="D1953" si="483">D2006</f>
        <v>0</v>
      </c>
      <c r="E1953" s="9">
        <f>C1953+D1953</f>
        <v>0</v>
      </c>
      <c r="F1953" s="9">
        <f t="shared" ref="F1953:H1953" si="484">F2006</f>
        <v>0</v>
      </c>
      <c r="G1953" s="9">
        <f t="shared" si="484"/>
        <v>0</v>
      </c>
      <c r="H1953" s="10">
        <f t="shared" si="484"/>
        <v>0</v>
      </c>
      <c r="I1953" s="2">
        <f t="shared" si="474"/>
        <v>0</v>
      </c>
    </row>
    <row r="1954" spans="1:11" s="1" customFormat="1" hidden="1" x14ac:dyDescent="0.2">
      <c r="A1954" s="59"/>
      <c r="B1954" s="67"/>
      <c r="C1954" s="60"/>
      <c r="D1954" s="60"/>
      <c r="E1954" s="60"/>
      <c r="F1954" s="60"/>
      <c r="G1954" s="60"/>
      <c r="H1954" s="61"/>
      <c r="I1954" s="2">
        <f t="shared" si="474"/>
        <v>0</v>
      </c>
    </row>
    <row r="1955" spans="1:11" s="107" customFormat="1" ht="25.5" x14ac:dyDescent="0.2">
      <c r="A1955" s="117" t="s">
        <v>108</v>
      </c>
      <c r="B1955" s="118"/>
      <c r="C1955" s="119">
        <f t="shared" ref="C1955:H1955" si="485">C1956</f>
        <v>10107</v>
      </c>
      <c r="D1955" s="119">
        <f t="shared" si="485"/>
        <v>0</v>
      </c>
      <c r="E1955" s="119">
        <f t="shared" si="485"/>
        <v>10107</v>
      </c>
      <c r="F1955" s="119">
        <f t="shared" si="485"/>
        <v>15000</v>
      </c>
      <c r="G1955" s="119">
        <f t="shared" si="485"/>
        <v>5520.5</v>
      </c>
      <c r="H1955" s="120">
        <f t="shared" si="485"/>
        <v>0</v>
      </c>
      <c r="I1955" s="84">
        <f t="shared" si="474"/>
        <v>30627.5</v>
      </c>
    </row>
    <row r="1956" spans="1:11" s="126" customFormat="1" x14ac:dyDescent="0.2">
      <c r="A1956" s="131" t="s">
        <v>59</v>
      </c>
      <c r="B1956" s="132"/>
      <c r="C1956" s="133">
        <f t="shared" ref="C1956" si="486">SUM(C1957,C1958,C1959,C1963)</f>
        <v>10107</v>
      </c>
      <c r="D1956" s="133">
        <f t="shared" ref="D1956:H1956" si="487">SUM(D1957,D1958,D1959,D1963)</f>
        <v>0</v>
      </c>
      <c r="E1956" s="133">
        <f t="shared" si="487"/>
        <v>10107</v>
      </c>
      <c r="F1956" s="133">
        <f t="shared" si="487"/>
        <v>15000</v>
      </c>
      <c r="G1956" s="133">
        <f t="shared" si="487"/>
        <v>5520.5</v>
      </c>
      <c r="H1956" s="134">
        <f t="shared" si="487"/>
        <v>0</v>
      </c>
      <c r="I1956" s="84">
        <f t="shared" si="474"/>
        <v>30627.5</v>
      </c>
    </row>
    <row r="1957" spans="1:11" x14ac:dyDescent="0.2">
      <c r="A1957" s="5" t="s">
        <v>6</v>
      </c>
      <c r="B1957" s="28"/>
      <c r="C1957" s="69"/>
      <c r="D1957" s="69"/>
      <c r="E1957" s="69">
        <f>SUM(C1957,D1957)</f>
        <v>0</v>
      </c>
      <c r="F1957" s="69"/>
      <c r="G1957" s="69">
        <v>1805.8</v>
      </c>
      <c r="H1957" s="108"/>
      <c r="I1957" s="84">
        <f t="shared" si="474"/>
        <v>1805.8</v>
      </c>
    </row>
    <row r="1958" spans="1:11" s="1" customFormat="1" hidden="1" x14ac:dyDescent="0.2">
      <c r="A1958" s="5" t="s">
        <v>7</v>
      </c>
      <c r="B1958" s="65"/>
      <c r="C1958" s="6">
        <v>0</v>
      </c>
      <c r="D1958" s="6"/>
      <c r="E1958" s="6">
        <f t="shared" ref="E1958" si="488">SUM(C1958,D1958)</f>
        <v>0</v>
      </c>
      <c r="F1958" s="6"/>
      <c r="G1958" s="6"/>
      <c r="H1958" s="7"/>
      <c r="I1958" s="2">
        <f t="shared" si="474"/>
        <v>0</v>
      </c>
    </row>
    <row r="1959" spans="1:11" x14ac:dyDescent="0.2">
      <c r="A1959" s="8" t="s">
        <v>104</v>
      </c>
      <c r="B1959" s="29" t="s">
        <v>96</v>
      </c>
      <c r="C1959" s="9">
        <f>SUM(C1960:C1962)</f>
        <v>10107</v>
      </c>
      <c r="D1959" s="9">
        <f>SUM(D1960:D1962)</f>
        <v>0</v>
      </c>
      <c r="E1959" s="9">
        <f>SUM(C1959,D1959)</f>
        <v>10107</v>
      </c>
      <c r="F1959" s="9">
        <f t="shared" ref="F1959:H1959" si="489">SUM(F1960:F1962)</f>
        <v>15000</v>
      </c>
      <c r="G1959" s="9">
        <f t="shared" si="489"/>
        <v>3714.7</v>
      </c>
      <c r="H1959" s="10">
        <f t="shared" si="489"/>
        <v>0</v>
      </c>
      <c r="I1959" s="84">
        <f t="shared" si="474"/>
        <v>28821.7</v>
      </c>
    </row>
    <row r="1960" spans="1:11" x14ac:dyDescent="0.2">
      <c r="A1960" s="77" t="s">
        <v>97</v>
      </c>
      <c r="B1960" s="28" t="s">
        <v>98</v>
      </c>
      <c r="C1960" s="69">
        <f>proiecte!C44</f>
        <v>8493.2999999999993</v>
      </c>
      <c r="D1960" s="69"/>
      <c r="E1960" s="69">
        <f t="shared" ref="E1960:E1962" si="490">SUM(C1960,D1960)</f>
        <v>8493.2999999999993</v>
      </c>
      <c r="F1960" s="69">
        <f>proiecte!C46</f>
        <v>12605</v>
      </c>
      <c r="G1960" s="69">
        <f>proiecte!C50</f>
        <v>3121.6000000000004</v>
      </c>
      <c r="H1960" s="108"/>
      <c r="I1960" s="84">
        <f t="shared" si="474"/>
        <v>24219.9</v>
      </c>
      <c r="J1960" s="82">
        <f>100/119</f>
        <v>0.84033613445378152</v>
      </c>
      <c r="K1960" s="82">
        <v>9241.7000000000007</v>
      </c>
    </row>
    <row r="1961" spans="1:11" s="1" customFormat="1" hidden="1" x14ac:dyDescent="0.2">
      <c r="A1961" s="77" t="s">
        <v>99</v>
      </c>
      <c r="B1961" s="28" t="s">
        <v>100</v>
      </c>
      <c r="C1961" s="6">
        <v>0</v>
      </c>
      <c r="D1961" s="6"/>
      <c r="E1961" s="6">
        <f t="shared" si="490"/>
        <v>0</v>
      </c>
      <c r="F1961" s="6"/>
      <c r="G1961" s="6"/>
      <c r="H1961" s="7"/>
      <c r="I1961" s="2">
        <f t="shared" si="474"/>
        <v>0</v>
      </c>
    </row>
    <row r="1962" spans="1:11" x14ac:dyDescent="0.2">
      <c r="A1962" s="77" t="s">
        <v>101</v>
      </c>
      <c r="B1962" s="28" t="s">
        <v>102</v>
      </c>
      <c r="C1962" s="69">
        <f>proiecte!D44</f>
        <v>1613.7000000000003</v>
      </c>
      <c r="D1962" s="69"/>
      <c r="E1962" s="69">
        <f t="shared" si="490"/>
        <v>1613.7000000000003</v>
      </c>
      <c r="F1962" s="69">
        <f>proiecte!D46</f>
        <v>2395</v>
      </c>
      <c r="G1962" s="69">
        <f>proiecte!D50</f>
        <v>593.09999999999968</v>
      </c>
      <c r="H1962" s="108"/>
      <c r="I1962" s="84">
        <f t="shared" si="474"/>
        <v>4601.8</v>
      </c>
      <c r="J1962" s="82">
        <f>19/119</f>
        <v>0.15966386554621848</v>
      </c>
    </row>
    <row r="1963" spans="1:11" s="1" customFormat="1" ht="25.5" hidden="1" x14ac:dyDescent="0.2">
      <c r="A1963" s="8" t="s">
        <v>9</v>
      </c>
      <c r="B1963" s="29" t="s">
        <v>10</v>
      </c>
      <c r="C1963" s="9">
        <v>0</v>
      </c>
      <c r="D1963" s="9">
        <f t="shared" ref="D1963:H1963" si="491">SUM(D1964,D1968,D1972)</f>
        <v>0</v>
      </c>
      <c r="E1963" s="9">
        <f t="shared" si="491"/>
        <v>0</v>
      </c>
      <c r="F1963" s="9">
        <f t="shared" si="491"/>
        <v>0</v>
      </c>
      <c r="G1963" s="9">
        <f t="shared" si="491"/>
        <v>0</v>
      </c>
      <c r="H1963" s="10">
        <f t="shared" si="491"/>
        <v>0</v>
      </c>
      <c r="I1963" s="2">
        <f t="shared" si="474"/>
        <v>0</v>
      </c>
    </row>
    <row r="1964" spans="1:11" s="1" customFormat="1" hidden="1" x14ac:dyDescent="0.2">
      <c r="A1964" s="11" t="s">
        <v>11</v>
      </c>
      <c r="B1964" s="30" t="s">
        <v>12</v>
      </c>
      <c r="C1964" s="9">
        <v>0</v>
      </c>
      <c r="D1964" s="9">
        <f t="shared" ref="D1964:H1964" si="492">SUM(D1965:D1967)</f>
        <v>0</v>
      </c>
      <c r="E1964" s="9">
        <f t="shared" si="492"/>
        <v>0</v>
      </c>
      <c r="F1964" s="9">
        <f t="shared" si="492"/>
        <v>0</v>
      </c>
      <c r="G1964" s="9">
        <f t="shared" si="492"/>
        <v>0</v>
      </c>
      <c r="H1964" s="10">
        <f t="shared" si="492"/>
        <v>0</v>
      </c>
      <c r="I1964" s="2">
        <f t="shared" si="474"/>
        <v>0</v>
      </c>
    </row>
    <row r="1965" spans="1:11" s="1" customFormat="1" hidden="1" x14ac:dyDescent="0.2">
      <c r="A1965" s="12" t="s">
        <v>13</v>
      </c>
      <c r="B1965" s="31" t="s">
        <v>14</v>
      </c>
      <c r="C1965" s="6">
        <v>0</v>
      </c>
      <c r="D1965" s="6"/>
      <c r="E1965" s="6">
        <f t="shared" ref="E1965:E1967" si="493">SUM(C1965,D1965)</f>
        <v>0</v>
      </c>
      <c r="F1965" s="6"/>
      <c r="G1965" s="6"/>
      <c r="H1965" s="7"/>
      <c r="I1965" s="2">
        <f t="shared" si="474"/>
        <v>0</v>
      </c>
    </row>
    <row r="1966" spans="1:11" s="1" customFormat="1" hidden="1" x14ac:dyDescent="0.2">
      <c r="A1966" s="12" t="s">
        <v>15</v>
      </c>
      <c r="B1966" s="32" t="s">
        <v>16</v>
      </c>
      <c r="C1966" s="6">
        <v>0</v>
      </c>
      <c r="D1966" s="6"/>
      <c r="E1966" s="6">
        <f t="shared" si="493"/>
        <v>0</v>
      </c>
      <c r="F1966" s="6"/>
      <c r="G1966" s="6"/>
      <c r="H1966" s="7"/>
      <c r="I1966" s="2">
        <f t="shared" si="474"/>
        <v>0</v>
      </c>
    </row>
    <row r="1967" spans="1:11" s="1" customFormat="1" hidden="1" x14ac:dyDescent="0.2">
      <c r="A1967" s="12" t="s">
        <v>17</v>
      </c>
      <c r="B1967" s="32" t="s">
        <v>18</v>
      </c>
      <c r="C1967" s="6">
        <v>0</v>
      </c>
      <c r="D1967" s="6"/>
      <c r="E1967" s="6">
        <f t="shared" si="493"/>
        <v>0</v>
      </c>
      <c r="F1967" s="6"/>
      <c r="G1967" s="6"/>
      <c r="H1967" s="7"/>
      <c r="I1967" s="2">
        <f t="shared" si="474"/>
        <v>0</v>
      </c>
    </row>
    <row r="1968" spans="1:11" s="1" customFormat="1" hidden="1" x14ac:dyDescent="0.2">
      <c r="A1968" s="11" t="s">
        <v>19</v>
      </c>
      <c r="B1968" s="33" t="s">
        <v>20</v>
      </c>
      <c r="C1968" s="9">
        <v>0</v>
      </c>
      <c r="D1968" s="9">
        <f t="shared" ref="D1968:H1968" si="494">SUM(D1969:D1971)</f>
        <v>0</v>
      </c>
      <c r="E1968" s="9">
        <f t="shared" si="494"/>
        <v>0</v>
      </c>
      <c r="F1968" s="9">
        <f t="shared" si="494"/>
        <v>0</v>
      </c>
      <c r="G1968" s="9">
        <f t="shared" si="494"/>
        <v>0</v>
      </c>
      <c r="H1968" s="10">
        <f t="shared" si="494"/>
        <v>0</v>
      </c>
      <c r="I1968" s="2">
        <f t="shared" si="474"/>
        <v>0</v>
      </c>
    </row>
    <row r="1969" spans="1:9" s="1" customFormat="1" hidden="1" x14ac:dyDescent="0.2">
      <c r="A1969" s="12" t="s">
        <v>13</v>
      </c>
      <c r="B1969" s="32" t="s">
        <v>21</v>
      </c>
      <c r="C1969" s="6">
        <v>0</v>
      </c>
      <c r="D1969" s="6"/>
      <c r="E1969" s="6">
        <f t="shared" ref="E1969:E1971" si="495">SUM(C1969,D1969)</f>
        <v>0</v>
      </c>
      <c r="F1969" s="6"/>
      <c r="G1969" s="6"/>
      <c r="H1969" s="7"/>
      <c r="I1969" s="2">
        <f t="shared" si="474"/>
        <v>0</v>
      </c>
    </row>
    <row r="1970" spans="1:9" s="1" customFormat="1" hidden="1" x14ac:dyDescent="0.2">
      <c r="A1970" s="12" t="s">
        <v>15</v>
      </c>
      <c r="B1970" s="32" t="s">
        <v>22</v>
      </c>
      <c r="C1970" s="6">
        <v>0</v>
      </c>
      <c r="D1970" s="6"/>
      <c r="E1970" s="6">
        <f t="shared" si="495"/>
        <v>0</v>
      </c>
      <c r="F1970" s="6"/>
      <c r="G1970" s="6"/>
      <c r="H1970" s="7"/>
      <c r="I1970" s="2">
        <f t="shared" si="474"/>
        <v>0</v>
      </c>
    </row>
    <row r="1971" spans="1:9" s="1" customFormat="1" hidden="1" x14ac:dyDescent="0.2">
      <c r="A1971" s="12" t="s">
        <v>17</v>
      </c>
      <c r="B1971" s="32" t="s">
        <v>23</v>
      </c>
      <c r="C1971" s="6">
        <v>0</v>
      </c>
      <c r="D1971" s="6"/>
      <c r="E1971" s="6">
        <f t="shared" si="495"/>
        <v>0</v>
      </c>
      <c r="F1971" s="6"/>
      <c r="G1971" s="6"/>
      <c r="H1971" s="7"/>
      <c r="I1971" s="2">
        <f t="shared" si="474"/>
        <v>0</v>
      </c>
    </row>
    <row r="1972" spans="1:9" s="1" customFormat="1" hidden="1" x14ac:dyDescent="0.2">
      <c r="A1972" s="11" t="s">
        <v>24</v>
      </c>
      <c r="B1972" s="33" t="s">
        <v>25</v>
      </c>
      <c r="C1972" s="9">
        <v>0</v>
      </c>
      <c r="D1972" s="9">
        <f t="shared" ref="D1972:H1972" si="496">SUM(D1973:D1975)</f>
        <v>0</v>
      </c>
      <c r="E1972" s="9">
        <f t="shared" si="496"/>
        <v>0</v>
      </c>
      <c r="F1972" s="9">
        <f t="shared" si="496"/>
        <v>0</v>
      </c>
      <c r="G1972" s="9">
        <f t="shared" si="496"/>
        <v>0</v>
      </c>
      <c r="H1972" s="10">
        <f t="shared" si="496"/>
        <v>0</v>
      </c>
      <c r="I1972" s="2">
        <f t="shared" si="474"/>
        <v>0</v>
      </c>
    </row>
    <row r="1973" spans="1:9" s="1" customFormat="1" hidden="1" x14ac:dyDescent="0.2">
      <c r="A1973" s="12" t="s">
        <v>13</v>
      </c>
      <c r="B1973" s="32" t="s">
        <v>26</v>
      </c>
      <c r="C1973" s="6">
        <v>0</v>
      </c>
      <c r="D1973" s="6"/>
      <c r="E1973" s="6">
        <f t="shared" ref="E1973:E1975" si="497">SUM(C1973,D1973)</f>
        <v>0</v>
      </c>
      <c r="F1973" s="6"/>
      <c r="G1973" s="6"/>
      <c r="H1973" s="7"/>
      <c r="I1973" s="2">
        <f t="shared" si="474"/>
        <v>0</v>
      </c>
    </row>
    <row r="1974" spans="1:9" s="1" customFormat="1" hidden="1" x14ac:dyDescent="0.2">
      <c r="A1974" s="12" t="s">
        <v>15</v>
      </c>
      <c r="B1974" s="32" t="s">
        <v>27</v>
      </c>
      <c r="C1974" s="6">
        <v>0</v>
      </c>
      <c r="D1974" s="6"/>
      <c r="E1974" s="6">
        <f t="shared" si="497"/>
        <v>0</v>
      </c>
      <c r="F1974" s="6"/>
      <c r="G1974" s="6"/>
      <c r="H1974" s="7"/>
      <c r="I1974" s="2">
        <f t="shared" si="474"/>
        <v>0</v>
      </c>
    </row>
    <row r="1975" spans="1:9" s="1" customFormat="1" hidden="1" x14ac:dyDescent="0.2">
      <c r="A1975" s="12" t="s">
        <v>17</v>
      </c>
      <c r="B1975" s="32" t="s">
        <v>28</v>
      </c>
      <c r="C1975" s="6">
        <v>0</v>
      </c>
      <c r="D1975" s="6"/>
      <c r="E1975" s="6">
        <f t="shared" si="497"/>
        <v>0</v>
      </c>
      <c r="F1975" s="6"/>
      <c r="G1975" s="6"/>
      <c r="H1975" s="7"/>
      <c r="I1975" s="2">
        <f t="shared" si="474"/>
        <v>0</v>
      </c>
    </row>
    <row r="1976" spans="1:9" s="126" customFormat="1" x14ac:dyDescent="0.2">
      <c r="A1976" s="121" t="s">
        <v>76</v>
      </c>
      <c r="B1976" s="122"/>
      <c r="C1976" s="123">
        <f>SUM(C1977,C1980,C2006,C2003)</f>
        <v>10107</v>
      </c>
      <c r="D1976" s="123">
        <f>SUM(D1977,D1980,D2006,D2003)</f>
        <v>0</v>
      </c>
      <c r="E1976" s="123">
        <f t="shared" ref="E1976:H1976" si="498">SUM(E1977,E1980,E2006,E2003)</f>
        <v>10107</v>
      </c>
      <c r="F1976" s="123">
        <f t="shared" si="498"/>
        <v>15000</v>
      </c>
      <c r="G1976" s="123">
        <f t="shared" si="498"/>
        <v>5520.5</v>
      </c>
      <c r="H1976" s="124">
        <f t="shared" si="498"/>
        <v>0</v>
      </c>
      <c r="I1976" s="84">
        <f t="shared" si="474"/>
        <v>30627.5</v>
      </c>
    </row>
    <row r="1977" spans="1:9" hidden="1" x14ac:dyDescent="0.2">
      <c r="A1977" s="16" t="s">
        <v>30</v>
      </c>
      <c r="B1977" s="35">
        <v>20</v>
      </c>
      <c r="C1977" s="9">
        <f t="shared" ref="C1977:H1977" si="499">SUM(C1978)</f>
        <v>0</v>
      </c>
      <c r="D1977" s="9">
        <f t="shared" si="499"/>
        <v>0</v>
      </c>
      <c r="E1977" s="9">
        <f t="shared" si="499"/>
        <v>0</v>
      </c>
      <c r="F1977" s="9">
        <f t="shared" si="499"/>
        <v>0</v>
      </c>
      <c r="G1977" s="9">
        <f t="shared" si="499"/>
        <v>0</v>
      </c>
      <c r="H1977" s="10">
        <f t="shared" si="499"/>
        <v>0</v>
      </c>
      <c r="I1977" s="84">
        <f t="shared" si="474"/>
        <v>0</v>
      </c>
    </row>
    <row r="1978" spans="1:9" hidden="1" x14ac:dyDescent="0.2">
      <c r="A1978" s="12" t="s">
        <v>117</v>
      </c>
      <c r="B1978" s="36" t="s">
        <v>118</v>
      </c>
      <c r="C1978" s="69"/>
      <c r="D1978" s="69"/>
      <c r="E1978" s="69">
        <f>C1978+D1978</f>
        <v>0</v>
      </c>
      <c r="F1978" s="69"/>
      <c r="G1978" s="69"/>
      <c r="H1978" s="108"/>
      <c r="I1978" s="84">
        <f t="shared" si="474"/>
        <v>0</v>
      </c>
    </row>
    <row r="1979" spans="1:9" s="1" customFormat="1" hidden="1" x14ac:dyDescent="0.2">
      <c r="A1979" s="12"/>
      <c r="B1979" s="31"/>
      <c r="C1979" s="6"/>
      <c r="D1979" s="6"/>
      <c r="E1979" s="6"/>
      <c r="F1979" s="6"/>
      <c r="G1979" s="6"/>
      <c r="H1979" s="7"/>
      <c r="I1979" s="2">
        <f t="shared" si="474"/>
        <v>0</v>
      </c>
    </row>
    <row r="1980" spans="1:9" ht="25.5" x14ac:dyDescent="0.2">
      <c r="A1980" s="78" t="s">
        <v>105</v>
      </c>
      <c r="B1980" s="37">
        <v>60</v>
      </c>
      <c r="C1980" s="9">
        <f t="shared" ref="C1980" si="500">SUM(C1981,C1988,C1995)</f>
        <v>10107</v>
      </c>
      <c r="D1980" s="9">
        <f t="shared" ref="D1980:H1980" si="501">SUM(D1981,D1988,D1995)</f>
        <v>0</v>
      </c>
      <c r="E1980" s="9">
        <f t="shared" si="501"/>
        <v>10107</v>
      </c>
      <c r="F1980" s="9">
        <f t="shared" si="501"/>
        <v>15000</v>
      </c>
      <c r="G1980" s="9">
        <f t="shared" si="501"/>
        <v>5520.5</v>
      </c>
      <c r="H1980" s="10">
        <f t="shared" si="501"/>
        <v>0</v>
      </c>
      <c r="I1980" s="84">
        <f t="shared" si="474"/>
        <v>30627.5</v>
      </c>
    </row>
    <row r="1981" spans="1:9" ht="25.5" x14ac:dyDescent="0.2">
      <c r="A1981" s="16" t="s">
        <v>106</v>
      </c>
      <c r="B1981" s="38">
        <v>60</v>
      </c>
      <c r="C1981" s="9">
        <f t="shared" ref="C1981" si="502">SUM(C1985,C1986,C1987)</f>
        <v>10107</v>
      </c>
      <c r="D1981" s="9">
        <f t="shared" ref="D1981:H1981" si="503">SUM(D1985,D1986,D1987)</f>
        <v>0</v>
      </c>
      <c r="E1981" s="9">
        <f t="shared" si="503"/>
        <v>10107</v>
      </c>
      <c r="F1981" s="9">
        <f t="shared" si="503"/>
        <v>15000</v>
      </c>
      <c r="G1981" s="9">
        <f t="shared" si="503"/>
        <v>5520.5</v>
      </c>
      <c r="H1981" s="10">
        <f t="shared" si="503"/>
        <v>0</v>
      </c>
      <c r="I1981" s="84">
        <f t="shared" si="474"/>
        <v>30627.5</v>
      </c>
    </row>
    <row r="1982" spans="1:9" s="1" customFormat="1" hidden="1" x14ac:dyDescent="0.2">
      <c r="A1982" s="17" t="s">
        <v>1</v>
      </c>
      <c r="B1982" s="39"/>
      <c r="C1982" s="9"/>
      <c r="D1982" s="9"/>
      <c r="E1982" s="9"/>
      <c r="F1982" s="9"/>
      <c r="G1982" s="9"/>
      <c r="H1982" s="10"/>
      <c r="I1982" s="2">
        <f t="shared" si="474"/>
        <v>0</v>
      </c>
    </row>
    <row r="1983" spans="1:9" x14ac:dyDescent="0.2">
      <c r="A1983" s="17" t="s">
        <v>36</v>
      </c>
      <c r="B1983" s="39"/>
      <c r="C1983" s="9">
        <f t="shared" ref="C1983:H1983" si="504">C1985+C1986+C1987-C1984</f>
        <v>7</v>
      </c>
      <c r="D1983" s="9">
        <f t="shared" si="504"/>
        <v>0</v>
      </c>
      <c r="E1983" s="9">
        <f t="shared" si="504"/>
        <v>7</v>
      </c>
      <c r="F1983" s="9">
        <f t="shared" si="504"/>
        <v>0</v>
      </c>
      <c r="G1983" s="9">
        <f t="shared" si="504"/>
        <v>0</v>
      </c>
      <c r="H1983" s="10">
        <f t="shared" si="504"/>
        <v>0</v>
      </c>
      <c r="I1983" s="84">
        <f t="shared" si="474"/>
        <v>7</v>
      </c>
    </row>
    <row r="1984" spans="1:9" x14ac:dyDescent="0.2">
      <c r="A1984" s="17" t="s">
        <v>37</v>
      </c>
      <c r="B1984" s="39"/>
      <c r="C1984" s="9">
        <f>SUM(C1985:C1987)-7</f>
        <v>10100</v>
      </c>
      <c r="D1984" s="9"/>
      <c r="E1984" s="9">
        <f t="shared" ref="E1984:E1987" si="505">C1984+D1984</f>
        <v>10100</v>
      </c>
      <c r="F1984" s="9">
        <v>15000</v>
      </c>
      <c r="G1984" s="9">
        <v>5520.5</v>
      </c>
      <c r="H1984" s="10"/>
      <c r="I1984" s="84">
        <f t="shared" si="474"/>
        <v>30620.5</v>
      </c>
    </row>
    <row r="1985" spans="1:11" x14ac:dyDescent="0.2">
      <c r="A1985" s="5" t="s">
        <v>107</v>
      </c>
      <c r="B1985" s="40" t="s">
        <v>113</v>
      </c>
      <c r="C1985" s="69">
        <f>proiecte!C44</f>
        <v>8493.2999999999993</v>
      </c>
      <c r="D1985" s="69"/>
      <c r="E1985" s="69">
        <f t="shared" si="505"/>
        <v>8493.2999999999993</v>
      </c>
      <c r="F1985" s="69">
        <f>proiecte!C46</f>
        <v>12605</v>
      </c>
      <c r="G1985" s="69">
        <f>proiecte!C48</f>
        <v>4639.1000000000004</v>
      </c>
      <c r="H1985" s="108"/>
      <c r="I1985" s="84">
        <f t="shared" si="474"/>
        <v>25737.4</v>
      </c>
      <c r="J1985" s="82">
        <f>100/119</f>
        <v>0.84033613445378152</v>
      </c>
      <c r="K1985" s="82">
        <v>9241.7000000000007</v>
      </c>
    </row>
    <row r="1986" spans="1:11" s="1" customFormat="1" hidden="1" x14ac:dyDescent="0.2">
      <c r="A1986" s="5" t="s">
        <v>99</v>
      </c>
      <c r="B1986" s="40" t="s">
        <v>116</v>
      </c>
      <c r="C1986" s="6">
        <v>0</v>
      </c>
      <c r="D1986" s="6"/>
      <c r="E1986" s="6">
        <f t="shared" si="505"/>
        <v>0</v>
      </c>
      <c r="F1986" s="6"/>
      <c r="G1986" s="6"/>
      <c r="H1986" s="7"/>
      <c r="I1986" s="2">
        <f t="shared" si="474"/>
        <v>0</v>
      </c>
    </row>
    <row r="1987" spans="1:11" x14ac:dyDescent="0.2">
      <c r="A1987" s="5" t="s">
        <v>101</v>
      </c>
      <c r="B1987" s="41" t="s">
        <v>114</v>
      </c>
      <c r="C1987" s="69">
        <f>proiecte!D44</f>
        <v>1613.7000000000003</v>
      </c>
      <c r="D1987" s="69"/>
      <c r="E1987" s="69">
        <f t="shared" si="505"/>
        <v>1613.7000000000003</v>
      </c>
      <c r="F1987" s="69">
        <f>proiecte!D46</f>
        <v>2395</v>
      </c>
      <c r="G1987" s="69">
        <f>proiecte!D48</f>
        <v>881.39999999999964</v>
      </c>
      <c r="H1987" s="108"/>
      <c r="I1987" s="84">
        <f t="shared" si="474"/>
        <v>4890.1000000000004</v>
      </c>
      <c r="J1987" s="82">
        <f>19/119</f>
        <v>0.15966386554621848</v>
      </c>
    </row>
    <row r="1988" spans="1:11" s="1" customFormat="1" hidden="1" x14ac:dyDescent="0.2">
      <c r="A1988" s="16" t="s">
        <v>44</v>
      </c>
      <c r="B1988" s="42" t="s">
        <v>45</v>
      </c>
      <c r="C1988" s="9">
        <v>0</v>
      </c>
      <c r="D1988" s="9">
        <f t="shared" ref="D1988:H1988" si="506">SUM(D1992,D1993,D1994)</f>
        <v>0</v>
      </c>
      <c r="E1988" s="9">
        <f t="shared" si="506"/>
        <v>0</v>
      </c>
      <c r="F1988" s="9">
        <f t="shared" si="506"/>
        <v>0</v>
      </c>
      <c r="G1988" s="9">
        <f t="shared" si="506"/>
        <v>0</v>
      </c>
      <c r="H1988" s="10">
        <f t="shared" si="506"/>
        <v>0</v>
      </c>
      <c r="I1988" s="2">
        <f t="shared" si="474"/>
        <v>0</v>
      </c>
    </row>
    <row r="1989" spans="1:11" s="1" customFormat="1" hidden="1" x14ac:dyDescent="0.2">
      <c r="A1989" s="56" t="s">
        <v>1</v>
      </c>
      <c r="B1989" s="42"/>
      <c r="C1989" s="9"/>
      <c r="D1989" s="9"/>
      <c r="E1989" s="9"/>
      <c r="F1989" s="9"/>
      <c r="G1989" s="9"/>
      <c r="H1989" s="10"/>
      <c r="I1989" s="2">
        <f t="shared" si="474"/>
        <v>0</v>
      </c>
    </row>
    <row r="1990" spans="1:11" s="1" customFormat="1" hidden="1" x14ac:dyDescent="0.2">
      <c r="A1990" s="17" t="s">
        <v>36</v>
      </c>
      <c r="B1990" s="39"/>
      <c r="C1990" s="9">
        <v>0</v>
      </c>
      <c r="D1990" s="9">
        <f t="shared" ref="D1990:H1990" si="507">D1992+D1993+D1994-D1991</f>
        <v>0</v>
      </c>
      <c r="E1990" s="9">
        <f t="shared" si="507"/>
        <v>0</v>
      </c>
      <c r="F1990" s="9">
        <f t="shared" si="507"/>
        <v>0</v>
      </c>
      <c r="G1990" s="9">
        <f t="shared" si="507"/>
        <v>0</v>
      </c>
      <c r="H1990" s="10">
        <f t="shared" si="507"/>
        <v>0</v>
      </c>
      <c r="I1990" s="2">
        <f t="shared" si="474"/>
        <v>0</v>
      </c>
    </row>
    <row r="1991" spans="1:11" s="1" customFormat="1" hidden="1" x14ac:dyDescent="0.2">
      <c r="A1991" s="17" t="s">
        <v>37</v>
      </c>
      <c r="B1991" s="39"/>
      <c r="C1991" s="9">
        <v>0</v>
      </c>
      <c r="D1991" s="9"/>
      <c r="E1991" s="9">
        <f t="shared" ref="E1991:E1994" si="508">C1991+D1991</f>
        <v>0</v>
      </c>
      <c r="F1991" s="9"/>
      <c r="G1991" s="9"/>
      <c r="H1991" s="10"/>
      <c r="I1991" s="2">
        <f t="shared" si="474"/>
        <v>0</v>
      </c>
    </row>
    <row r="1992" spans="1:11" s="1" customFormat="1" hidden="1" x14ac:dyDescent="0.2">
      <c r="A1992" s="5" t="s">
        <v>38</v>
      </c>
      <c r="B1992" s="41" t="s">
        <v>46</v>
      </c>
      <c r="C1992" s="6">
        <v>0</v>
      </c>
      <c r="D1992" s="6"/>
      <c r="E1992" s="6">
        <f t="shared" si="508"/>
        <v>0</v>
      </c>
      <c r="F1992" s="6"/>
      <c r="G1992" s="6"/>
      <c r="H1992" s="7"/>
      <c r="I1992" s="2">
        <f t="shared" si="474"/>
        <v>0</v>
      </c>
    </row>
    <row r="1993" spans="1:11" s="1" customFormat="1" hidden="1" x14ac:dyDescent="0.2">
      <c r="A1993" s="5" t="s">
        <v>40</v>
      </c>
      <c r="B1993" s="41" t="s">
        <v>47</v>
      </c>
      <c r="C1993" s="6">
        <v>0</v>
      </c>
      <c r="D1993" s="6"/>
      <c r="E1993" s="6">
        <f t="shared" si="508"/>
        <v>0</v>
      </c>
      <c r="F1993" s="6"/>
      <c r="G1993" s="6"/>
      <c r="H1993" s="7"/>
      <c r="I1993" s="2">
        <f t="shared" si="474"/>
        <v>0</v>
      </c>
    </row>
    <row r="1994" spans="1:11" s="1" customFormat="1" hidden="1" x14ac:dyDescent="0.2">
      <c r="A1994" s="5" t="s">
        <v>42</v>
      </c>
      <c r="B1994" s="41" t="s">
        <v>48</v>
      </c>
      <c r="C1994" s="6">
        <v>0</v>
      </c>
      <c r="D1994" s="6"/>
      <c r="E1994" s="6">
        <f t="shared" si="508"/>
        <v>0</v>
      </c>
      <c r="F1994" s="6"/>
      <c r="G1994" s="6"/>
      <c r="H1994" s="7"/>
      <c r="I1994" s="2">
        <f t="shared" si="474"/>
        <v>0</v>
      </c>
    </row>
    <row r="1995" spans="1:11" s="1" customFormat="1" hidden="1" x14ac:dyDescent="0.2">
      <c r="A1995" s="16" t="s">
        <v>49</v>
      </c>
      <c r="B1995" s="43" t="s">
        <v>50</v>
      </c>
      <c r="C1995" s="9">
        <v>0</v>
      </c>
      <c r="D1995" s="9">
        <f t="shared" ref="D1995:H1995" si="509">SUM(D1999,D2000,D2001)</f>
        <v>0</v>
      </c>
      <c r="E1995" s="9">
        <f t="shared" si="509"/>
        <v>0</v>
      </c>
      <c r="F1995" s="9">
        <f t="shared" si="509"/>
        <v>0</v>
      </c>
      <c r="G1995" s="9">
        <f t="shared" si="509"/>
        <v>0</v>
      </c>
      <c r="H1995" s="10">
        <f t="shared" si="509"/>
        <v>0</v>
      </c>
      <c r="I1995" s="2">
        <f t="shared" si="474"/>
        <v>0</v>
      </c>
    </row>
    <row r="1996" spans="1:11" s="1" customFormat="1" hidden="1" x14ac:dyDescent="0.2">
      <c r="A1996" s="56" t="s">
        <v>1</v>
      </c>
      <c r="B1996" s="43"/>
      <c r="C1996" s="9"/>
      <c r="D1996" s="9"/>
      <c r="E1996" s="9"/>
      <c r="F1996" s="9"/>
      <c r="G1996" s="9"/>
      <c r="H1996" s="10"/>
      <c r="I1996" s="2">
        <f t="shared" si="474"/>
        <v>0</v>
      </c>
    </row>
    <row r="1997" spans="1:11" s="1" customFormat="1" hidden="1" x14ac:dyDescent="0.2">
      <c r="A1997" s="17" t="s">
        <v>36</v>
      </c>
      <c r="B1997" s="39"/>
      <c r="C1997" s="9">
        <v>0</v>
      </c>
      <c r="D1997" s="9">
        <f t="shared" ref="D1997:H1997" si="510">D1999+D2000+D2001-D1998</f>
        <v>0</v>
      </c>
      <c r="E1997" s="9">
        <f t="shared" si="510"/>
        <v>0</v>
      </c>
      <c r="F1997" s="9">
        <f t="shared" si="510"/>
        <v>0</v>
      </c>
      <c r="G1997" s="9">
        <f t="shared" si="510"/>
        <v>0</v>
      </c>
      <c r="H1997" s="10">
        <f t="shared" si="510"/>
        <v>0</v>
      </c>
      <c r="I1997" s="2">
        <f t="shared" si="474"/>
        <v>0</v>
      </c>
    </row>
    <row r="1998" spans="1:11" s="1" customFormat="1" hidden="1" x14ac:dyDescent="0.2">
      <c r="A1998" s="17" t="s">
        <v>37</v>
      </c>
      <c r="B1998" s="39"/>
      <c r="C1998" s="9"/>
      <c r="D1998" s="9"/>
      <c r="E1998" s="9"/>
      <c r="F1998" s="9"/>
      <c r="G1998" s="9"/>
      <c r="H1998" s="10"/>
      <c r="I1998" s="2">
        <f t="shared" si="474"/>
        <v>0</v>
      </c>
    </row>
    <row r="1999" spans="1:11" s="1" customFormat="1" hidden="1" x14ac:dyDescent="0.2">
      <c r="A1999" s="5" t="s">
        <v>38</v>
      </c>
      <c r="B1999" s="41" t="s">
        <v>51</v>
      </c>
      <c r="C1999" s="6">
        <v>0</v>
      </c>
      <c r="D1999" s="6"/>
      <c r="E1999" s="6">
        <f t="shared" ref="E1999:E2001" si="511">C1999+D1999</f>
        <v>0</v>
      </c>
      <c r="F1999" s="6"/>
      <c r="G1999" s="6"/>
      <c r="H1999" s="7"/>
      <c r="I1999" s="2">
        <f t="shared" si="474"/>
        <v>0</v>
      </c>
    </row>
    <row r="2000" spans="1:11" s="1" customFormat="1" hidden="1" x14ac:dyDescent="0.2">
      <c r="A2000" s="5" t="s">
        <v>40</v>
      </c>
      <c r="B2000" s="41" t="s">
        <v>52</v>
      </c>
      <c r="C2000" s="6">
        <v>0</v>
      </c>
      <c r="D2000" s="6"/>
      <c r="E2000" s="6">
        <f t="shared" si="511"/>
        <v>0</v>
      </c>
      <c r="F2000" s="6"/>
      <c r="G2000" s="6"/>
      <c r="H2000" s="7"/>
      <c r="I2000" s="2">
        <f t="shared" si="474"/>
        <v>0</v>
      </c>
    </row>
    <row r="2001" spans="1:9" s="1" customFormat="1" hidden="1" x14ac:dyDescent="0.2">
      <c r="A2001" s="5" t="s">
        <v>42</v>
      </c>
      <c r="B2001" s="41" t="s">
        <v>53</v>
      </c>
      <c r="C2001" s="6">
        <v>0</v>
      </c>
      <c r="D2001" s="6"/>
      <c r="E2001" s="6">
        <f t="shared" si="511"/>
        <v>0</v>
      </c>
      <c r="F2001" s="6"/>
      <c r="G2001" s="6"/>
      <c r="H2001" s="7"/>
      <c r="I2001" s="2">
        <f t="shared" si="474"/>
        <v>0</v>
      </c>
    </row>
    <row r="2002" spans="1:9" s="1" customFormat="1" hidden="1" x14ac:dyDescent="0.2">
      <c r="A2002" s="57"/>
      <c r="B2002" s="66"/>
      <c r="C2002" s="6"/>
      <c r="D2002" s="6"/>
      <c r="E2002" s="6"/>
      <c r="F2002" s="6"/>
      <c r="G2002" s="6"/>
      <c r="H2002" s="7"/>
      <c r="I2002" s="2">
        <f t="shared" si="474"/>
        <v>0</v>
      </c>
    </row>
    <row r="2003" spans="1:9" s="1" customFormat="1" hidden="1" x14ac:dyDescent="0.2">
      <c r="A2003" s="16" t="s">
        <v>119</v>
      </c>
      <c r="B2003" s="35">
        <v>71</v>
      </c>
      <c r="C2003" s="9">
        <v>0</v>
      </c>
      <c r="D2003" s="9">
        <f t="shared" ref="D2003:H2003" si="512">SUM(D2004)</f>
        <v>0</v>
      </c>
      <c r="E2003" s="9">
        <f t="shared" si="512"/>
        <v>0</v>
      </c>
      <c r="F2003" s="9">
        <f t="shared" si="512"/>
        <v>0</v>
      </c>
      <c r="G2003" s="9">
        <f t="shared" si="512"/>
        <v>0</v>
      </c>
      <c r="H2003" s="10">
        <f t="shared" si="512"/>
        <v>0</v>
      </c>
      <c r="I2003" s="2">
        <f t="shared" si="474"/>
        <v>0</v>
      </c>
    </row>
    <row r="2004" spans="1:9" s="1" customFormat="1" hidden="1" x14ac:dyDescent="0.2">
      <c r="A2004" s="12" t="s">
        <v>120</v>
      </c>
      <c r="B2004" s="36" t="s">
        <v>121</v>
      </c>
      <c r="C2004" s="6">
        <v>0</v>
      </c>
      <c r="D2004" s="6"/>
      <c r="E2004" s="6">
        <f>C2004+D2004</f>
        <v>0</v>
      </c>
      <c r="F2004" s="6"/>
      <c r="G2004" s="6"/>
      <c r="H2004" s="7"/>
      <c r="I2004" s="2">
        <f t="shared" si="474"/>
        <v>0</v>
      </c>
    </row>
    <row r="2005" spans="1:9" s="1" customFormat="1" hidden="1" x14ac:dyDescent="0.2">
      <c r="A2005" s="57"/>
      <c r="B2005" s="66"/>
      <c r="C2005" s="6"/>
      <c r="D2005" s="6"/>
      <c r="E2005" s="6"/>
      <c r="F2005" s="6"/>
      <c r="G2005" s="6"/>
      <c r="H2005" s="7"/>
      <c r="I2005" s="2">
        <f t="shared" si="474"/>
        <v>0</v>
      </c>
    </row>
    <row r="2006" spans="1:9" s="1" customFormat="1" hidden="1" x14ac:dyDescent="0.2">
      <c r="A2006" s="11" t="s">
        <v>134</v>
      </c>
      <c r="B2006" s="43" t="s">
        <v>133</v>
      </c>
      <c r="C2006" s="9">
        <v>0</v>
      </c>
      <c r="D2006" s="9"/>
      <c r="E2006" s="9">
        <f>C2006+D2006</f>
        <v>0</v>
      </c>
      <c r="F2006" s="9"/>
      <c r="G2006" s="9"/>
      <c r="H2006" s="10"/>
      <c r="I2006" s="2">
        <f t="shared" si="474"/>
        <v>0</v>
      </c>
    </row>
    <row r="2007" spans="1:9" s="1" customFormat="1" hidden="1" x14ac:dyDescent="0.2">
      <c r="A2007" s="57"/>
      <c r="B2007" s="66"/>
      <c r="C2007" s="6"/>
      <c r="D2007" s="6"/>
      <c r="E2007" s="6"/>
      <c r="F2007" s="6"/>
      <c r="G2007" s="6"/>
      <c r="H2007" s="7"/>
      <c r="I2007" s="2">
        <f t="shared" ref="I2007:I2161" si="513">SUM(E2007:H2007)</f>
        <v>0</v>
      </c>
    </row>
    <row r="2008" spans="1:9" hidden="1" x14ac:dyDescent="0.2">
      <c r="A2008" s="11" t="s">
        <v>54</v>
      </c>
      <c r="B2008" s="43"/>
      <c r="C2008" s="9">
        <v>0</v>
      </c>
      <c r="D2008" s="9">
        <f t="shared" ref="D2008:H2008" si="514">D1955-D1976</f>
        <v>0</v>
      </c>
      <c r="E2008" s="9">
        <f t="shared" si="514"/>
        <v>0</v>
      </c>
      <c r="F2008" s="9">
        <f t="shared" si="514"/>
        <v>0</v>
      </c>
      <c r="G2008" s="9">
        <f t="shared" si="514"/>
        <v>0</v>
      </c>
      <c r="H2008" s="10">
        <f t="shared" si="514"/>
        <v>0</v>
      </c>
      <c r="I2008" s="84">
        <f t="shared" si="513"/>
        <v>0</v>
      </c>
    </row>
    <row r="2009" spans="1:9" s="1" customFormat="1" hidden="1" x14ac:dyDescent="0.2">
      <c r="A2009" s="55"/>
      <c r="B2009" s="66"/>
      <c r="C2009" s="6"/>
      <c r="D2009" s="6"/>
      <c r="E2009" s="6"/>
      <c r="F2009" s="6"/>
      <c r="G2009" s="6"/>
      <c r="H2009" s="7"/>
      <c r="I2009" s="2">
        <f t="shared" si="513"/>
        <v>0</v>
      </c>
    </row>
    <row r="2010" spans="1:9" s="107" customFormat="1" x14ac:dyDescent="0.2">
      <c r="A2010" s="109" t="s">
        <v>130</v>
      </c>
      <c r="B2010" s="110" t="s">
        <v>129</v>
      </c>
      <c r="C2010" s="111">
        <f t="shared" ref="C2010" si="515">SUM(C2043)</f>
        <v>2603.8000000000002</v>
      </c>
      <c r="D2010" s="111">
        <f t="shared" ref="D2010:H2010" si="516">SUM(D2043)</f>
        <v>0</v>
      </c>
      <c r="E2010" s="111">
        <f t="shared" si="516"/>
        <v>2603.8000000000002</v>
      </c>
      <c r="F2010" s="111">
        <f t="shared" si="516"/>
        <v>0</v>
      </c>
      <c r="G2010" s="111">
        <f t="shared" si="516"/>
        <v>0</v>
      </c>
      <c r="H2010" s="112">
        <f t="shared" si="516"/>
        <v>0</v>
      </c>
      <c r="I2010" s="84">
        <f t="shared" ref="I2010:I2024" si="517">SUM(E2010:H2010)</f>
        <v>2603.8000000000002</v>
      </c>
    </row>
    <row r="2011" spans="1:9" x14ac:dyDescent="0.2">
      <c r="A2011" s="113" t="s">
        <v>76</v>
      </c>
      <c r="B2011" s="114"/>
      <c r="C2011" s="115">
        <f t="shared" ref="C2011:H2011" si="518">SUM(C2012,C2015,C2041)</f>
        <v>2603.8000000000002</v>
      </c>
      <c r="D2011" s="115">
        <f t="shared" si="518"/>
        <v>0</v>
      </c>
      <c r="E2011" s="115">
        <f t="shared" si="518"/>
        <v>2603.8000000000002</v>
      </c>
      <c r="F2011" s="115">
        <f t="shared" si="518"/>
        <v>0</v>
      </c>
      <c r="G2011" s="115">
        <f t="shared" si="518"/>
        <v>0</v>
      </c>
      <c r="H2011" s="116">
        <f t="shared" si="518"/>
        <v>0</v>
      </c>
      <c r="I2011" s="84">
        <f t="shared" si="517"/>
        <v>2603.8000000000002</v>
      </c>
    </row>
    <row r="2012" spans="1:9" hidden="1" x14ac:dyDescent="0.2">
      <c r="A2012" s="16" t="s">
        <v>30</v>
      </c>
      <c r="B2012" s="35">
        <v>20</v>
      </c>
      <c r="C2012" s="9">
        <v>0</v>
      </c>
      <c r="D2012" s="79">
        <f t="shared" ref="D2012:H2012" si="519">SUM(D2013)</f>
        <v>0</v>
      </c>
      <c r="E2012" s="9">
        <f t="shared" si="519"/>
        <v>0</v>
      </c>
      <c r="F2012" s="9">
        <f t="shared" si="519"/>
        <v>0</v>
      </c>
      <c r="G2012" s="9">
        <f t="shared" si="519"/>
        <v>0</v>
      </c>
      <c r="H2012" s="10">
        <f t="shared" si="519"/>
        <v>0</v>
      </c>
      <c r="I2012" s="84">
        <f t="shared" si="517"/>
        <v>0</v>
      </c>
    </row>
    <row r="2013" spans="1:9" hidden="1" x14ac:dyDescent="0.2">
      <c r="A2013" s="12" t="s">
        <v>117</v>
      </c>
      <c r="B2013" s="36" t="s">
        <v>118</v>
      </c>
      <c r="C2013" s="69">
        <v>0</v>
      </c>
      <c r="D2013" s="142">
        <f>D2066</f>
        <v>0</v>
      </c>
      <c r="E2013" s="69">
        <f>C2013+D2013</f>
        <v>0</v>
      </c>
      <c r="F2013" s="69">
        <f t="shared" ref="F2013:H2013" si="520">F2066</f>
        <v>0</v>
      </c>
      <c r="G2013" s="69">
        <f t="shared" si="520"/>
        <v>0</v>
      </c>
      <c r="H2013" s="108">
        <f t="shared" si="520"/>
        <v>0</v>
      </c>
      <c r="I2013" s="84">
        <f t="shared" si="517"/>
        <v>0</v>
      </c>
    </row>
    <row r="2014" spans="1:9" s="1" customFormat="1" hidden="1" x14ac:dyDescent="0.2">
      <c r="A2014" s="12"/>
      <c r="B2014" s="31"/>
      <c r="C2014" s="6"/>
      <c r="D2014" s="6"/>
      <c r="E2014" s="6"/>
      <c r="F2014" s="6"/>
      <c r="G2014" s="6"/>
      <c r="H2014" s="7"/>
      <c r="I2014" s="2">
        <f t="shared" si="517"/>
        <v>0</v>
      </c>
    </row>
    <row r="2015" spans="1:9" ht="25.5" x14ac:dyDescent="0.2">
      <c r="A2015" s="78" t="s">
        <v>105</v>
      </c>
      <c r="B2015" s="37">
        <v>60</v>
      </c>
      <c r="C2015" s="9">
        <f t="shared" ref="C2015:D2015" si="521">SUM(C2016,C2023,C2030)</f>
        <v>2603.8000000000002</v>
      </c>
      <c r="D2015" s="9">
        <f t="shared" si="521"/>
        <v>0</v>
      </c>
      <c r="E2015" s="9">
        <f t="shared" ref="E2015:H2015" si="522">SUM(E2016,E2023,E2030)</f>
        <v>2603.8000000000002</v>
      </c>
      <c r="F2015" s="9">
        <f t="shared" si="522"/>
        <v>0</v>
      </c>
      <c r="G2015" s="9">
        <f t="shared" si="522"/>
        <v>0</v>
      </c>
      <c r="H2015" s="10">
        <f t="shared" si="522"/>
        <v>0</v>
      </c>
      <c r="I2015" s="84">
        <f t="shared" si="517"/>
        <v>2603.8000000000002</v>
      </c>
    </row>
    <row r="2016" spans="1:9" ht="25.5" x14ac:dyDescent="0.2">
      <c r="A2016" s="16" t="s">
        <v>106</v>
      </c>
      <c r="B2016" s="38">
        <v>60</v>
      </c>
      <c r="C2016" s="9">
        <f t="shared" ref="C2016:D2016" si="523">SUM(C2020,C2021,C2022)</f>
        <v>2603.8000000000002</v>
      </c>
      <c r="D2016" s="9">
        <f t="shared" si="523"/>
        <v>0</v>
      </c>
      <c r="E2016" s="9">
        <f t="shared" ref="E2016:H2016" si="524">SUM(E2020,E2021,E2022)</f>
        <v>2603.8000000000002</v>
      </c>
      <c r="F2016" s="9">
        <f t="shared" si="524"/>
        <v>0</v>
      </c>
      <c r="G2016" s="9">
        <f t="shared" si="524"/>
        <v>0</v>
      </c>
      <c r="H2016" s="10">
        <f t="shared" si="524"/>
        <v>0</v>
      </c>
      <c r="I2016" s="84">
        <f t="shared" si="517"/>
        <v>2603.8000000000002</v>
      </c>
    </row>
    <row r="2017" spans="1:9" s="1" customFormat="1" hidden="1" x14ac:dyDescent="0.2">
      <c r="A2017" s="17" t="s">
        <v>1</v>
      </c>
      <c r="B2017" s="39"/>
      <c r="C2017" s="9"/>
      <c r="D2017" s="9"/>
      <c r="E2017" s="9"/>
      <c r="F2017" s="9"/>
      <c r="G2017" s="9"/>
      <c r="H2017" s="10"/>
      <c r="I2017" s="2">
        <f t="shared" si="517"/>
        <v>0</v>
      </c>
    </row>
    <row r="2018" spans="1:9" hidden="1" x14ac:dyDescent="0.2">
      <c r="A2018" s="17" t="s">
        <v>36</v>
      </c>
      <c r="B2018" s="39"/>
      <c r="C2018" s="9">
        <f t="shared" ref="C2018" si="525">C2020+C2021+C2022-C2019</f>
        <v>0</v>
      </c>
      <c r="D2018" s="9">
        <f t="shared" ref="D2018:H2018" si="526">D2020+D2021+D2022-D2019</f>
        <v>0</v>
      </c>
      <c r="E2018" s="9">
        <f t="shared" si="526"/>
        <v>0</v>
      </c>
      <c r="F2018" s="9">
        <f t="shared" si="526"/>
        <v>0</v>
      </c>
      <c r="G2018" s="9">
        <f t="shared" si="526"/>
        <v>0</v>
      </c>
      <c r="H2018" s="10">
        <f t="shared" si="526"/>
        <v>0</v>
      </c>
      <c r="I2018" s="84">
        <f t="shared" si="517"/>
        <v>0</v>
      </c>
    </row>
    <row r="2019" spans="1:9" x14ac:dyDescent="0.2">
      <c r="A2019" s="17" t="s">
        <v>37</v>
      </c>
      <c r="B2019" s="39"/>
      <c r="C2019" s="9">
        <f t="shared" ref="C2019" si="527">C2072</f>
        <v>2603.8000000000002</v>
      </c>
      <c r="D2019" s="9">
        <f t="shared" ref="C2019:H2022" si="528">D2072</f>
        <v>0</v>
      </c>
      <c r="E2019" s="9">
        <f t="shared" si="528"/>
        <v>2603.8000000000002</v>
      </c>
      <c r="F2019" s="9">
        <f t="shared" si="528"/>
        <v>0</v>
      </c>
      <c r="G2019" s="9">
        <f t="shared" si="528"/>
        <v>0</v>
      </c>
      <c r="H2019" s="10">
        <f t="shared" si="528"/>
        <v>0</v>
      </c>
      <c r="I2019" s="84">
        <f t="shared" si="517"/>
        <v>2603.8000000000002</v>
      </c>
    </row>
    <row r="2020" spans="1:9" x14ac:dyDescent="0.2">
      <c r="A2020" s="5" t="s">
        <v>107</v>
      </c>
      <c r="B2020" s="40" t="s">
        <v>113</v>
      </c>
      <c r="C2020" s="69">
        <f t="shared" ref="C2020" si="529">C2073</f>
        <v>2188.1</v>
      </c>
      <c r="D2020" s="69">
        <f t="shared" si="528"/>
        <v>0</v>
      </c>
      <c r="E2020" s="69">
        <f t="shared" si="528"/>
        <v>2188.1</v>
      </c>
      <c r="F2020" s="69">
        <f t="shared" si="528"/>
        <v>0</v>
      </c>
      <c r="G2020" s="69">
        <f t="shared" si="528"/>
        <v>0</v>
      </c>
      <c r="H2020" s="108">
        <f t="shared" si="528"/>
        <v>0</v>
      </c>
      <c r="I2020" s="84">
        <f t="shared" si="517"/>
        <v>2188.1</v>
      </c>
    </row>
    <row r="2021" spans="1:9" s="1" customFormat="1" hidden="1" x14ac:dyDescent="0.2">
      <c r="A2021" s="5" t="s">
        <v>99</v>
      </c>
      <c r="B2021" s="40" t="s">
        <v>116</v>
      </c>
      <c r="C2021" s="6">
        <v>0</v>
      </c>
      <c r="D2021" s="6">
        <f t="shared" si="528"/>
        <v>0</v>
      </c>
      <c r="E2021" s="6">
        <f t="shared" ref="E2021" si="530">C2021+D2021</f>
        <v>0</v>
      </c>
      <c r="F2021" s="6">
        <f t="shared" si="528"/>
        <v>0</v>
      </c>
      <c r="G2021" s="6">
        <f t="shared" si="528"/>
        <v>0</v>
      </c>
      <c r="H2021" s="7">
        <f t="shared" si="528"/>
        <v>0</v>
      </c>
      <c r="I2021" s="2">
        <f t="shared" si="517"/>
        <v>0</v>
      </c>
    </row>
    <row r="2022" spans="1:9" x14ac:dyDescent="0.2">
      <c r="A2022" s="5" t="s">
        <v>101</v>
      </c>
      <c r="B2022" s="41" t="s">
        <v>114</v>
      </c>
      <c r="C2022" s="142">
        <f t="shared" si="528"/>
        <v>415.70000000000027</v>
      </c>
      <c r="D2022" s="69">
        <f t="shared" si="528"/>
        <v>0</v>
      </c>
      <c r="E2022" s="69">
        <f>E2075</f>
        <v>415.70000000000027</v>
      </c>
      <c r="F2022" s="69">
        <f t="shared" si="528"/>
        <v>0</v>
      </c>
      <c r="G2022" s="69">
        <f t="shared" si="528"/>
        <v>0</v>
      </c>
      <c r="H2022" s="108">
        <f t="shared" si="528"/>
        <v>0</v>
      </c>
      <c r="I2022" s="84">
        <f t="shared" si="517"/>
        <v>415.70000000000027</v>
      </c>
    </row>
    <row r="2023" spans="1:9" s="1" customFormat="1" hidden="1" x14ac:dyDescent="0.2">
      <c r="A2023" s="16" t="s">
        <v>44</v>
      </c>
      <c r="B2023" s="42" t="s">
        <v>45</v>
      </c>
      <c r="C2023" s="9">
        <v>0</v>
      </c>
      <c r="D2023" s="9">
        <f t="shared" ref="D2023:H2023" si="531">SUM(D2027,D2028,D2029)</f>
        <v>0</v>
      </c>
      <c r="E2023" s="9">
        <f t="shared" si="531"/>
        <v>0</v>
      </c>
      <c r="F2023" s="9">
        <f t="shared" si="531"/>
        <v>0</v>
      </c>
      <c r="G2023" s="9">
        <f t="shared" si="531"/>
        <v>0</v>
      </c>
      <c r="H2023" s="10">
        <f t="shared" si="531"/>
        <v>0</v>
      </c>
      <c r="I2023" s="2">
        <f t="shared" si="517"/>
        <v>0</v>
      </c>
    </row>
    <row r="2024" spans="1:9" s="1" customFormat="1" hidden="1" x14ac:dyDescent="0.2">
      <c r="A2024" s="56" t="s">
        <v>1</v>
      </c>
      <c r="B2024" s="42"/>
      <c r="C2024" s="9"/>
      <c r="D2024" s="9"/>
      <c r="E2024" s="9"/>
      <c r="F2024" s="9"/>
      <c r="G2024" s="9"/>
      <c r="H2024" s="10"/>
      <c r="I2024" s="2">
        <f t="shared" si="517"/>
        <v>0</v>
      </c>
    </row>
    <row r="2025" spans="1:9" s="1" customFormat="1" hidden="1" x14ac:dyDescent="0.2">
      <c r="A2025" s="17" t="s">
        <v>36</v>
      </c>
      <c r="B2025" s="39"/>
      <c r="C2025" s="9">
        <v>0</v>
      </c>
      <c r="D2025" s="9">
        <f t="shared" ref="D2025:H2025" si="532">D2027+D2028+D2029-D2026</f>
        <v>0</v>
      </c>
      <c r="E2025" s="9">
        <f t="shared" si="532"/>
        <v>0</v>
      </c>
      <c r="F2025" s="9">
        <f t="shared" si="532"/>
        <v>0</v>
      </c>
      <c r="G2025" s="9">
        <f t="shared" si="532"/>
        <v>0</v>
      </c>
      <c r="H2025" s="10">
        <f t="shared" si="532"/>
        <v>0</v>
      </c>
      <c r="I2025" s="2">
        <f t="shared" ref="I2025:I2094" si="533">SUM(E2025:H2025)</f>
        <v>0</v>
      </c>
    </row>
    <row r="2026" spans="1:9" s="1" customFormat="1" hidden="1" x14ac:dyDescent="0.2">
      <c r="A2026" s="17" t="s">
        <v>37</v>
      </c>
      <c r="B2026" s="39"/>
      <c r="C2026" s="9">
        <v>0</v>
      </c>
      <c r="D2026" s="9">
        <f t="shared" ref="D2026:H2029" si="534">D2079</f>
        <v>0</v>
      </c>
      <c r="E2026" s="9">
        <f t="shared" si="534"/>
        <v>0</v>
      </c>
      <c r="F2026" s="9">
        <f t="shared" si="534"/>
        <v>0</v>
      </c>
      <c r="G2026" s="9">
        <f t="shared" si="534"/>
        <v>0</v>
      </c>
      <c r="H2026" s="10">
        <f t="shared" si="534"/>
        <v>0</v>
      </c>
      <c r="I2026" s="2">
        <f t="shared" si="533"/>
        <v>0</v>
      </c>
    </row>
    <row r="2027" spans="1:9" s="1" customFormat="1" hidden="1" x14ac:dyDescent="0.2">
      <c r="A2027" s="5" t="s">
        <v>38</v>
      </c>
      <c r="B2027" s="41" t="s">
        <v>46</v>
      </c>
      <c r="C2027" s="6">
        <v>0</v>
      </c>
      <c r="D2027" s="6">
        <f t="shared" si="534"/>
        <v>0</v>
      </c>
      <c r="E2027" s="6">
        <f t="shared" ref="E2027:E2029" si="535">C2027+D2027</f>
        <v>0</v>
      </c>
      <c r="F2027" s="6">
        <f t="shared" si="534"/>
        <v>0</v>
      </c>
      <c r="G2027" s="6">
        <f t="shared" si="534"/>
        <v>0</v>
      </c>
      <c r="H2027" s="7">
        <f t="shared" si="534"/>
        <v>0</v>
      </c>
      <c r="I2027" s="2">
        <f t="shared" si="533"/>
        <v>0</v>
      </c>
    </row>
    <row r="2028" spans="1:9" s="1" customFormat="1" hidden="1" x14ac:dyDescent="0.2">
      <c r="A2028" s="5" t="s">
        <v>40</v>
      </c>
      <c r="B2028" s="41" t="s">
        <v>47</v>
      </c>
      <c r="C2028" s="6">
        <v>0</v>
      </c>
      <c r="D2028" s="6">
        <f t="shared" si="534"/>
        <v>0</v>
      </c>
      <c r="E2028" s="6">
        <f t="shared" si="535"/>
        <v>0</v>
      </c>
      <c r="F2028" s="6">
        <f t="shared" si="534"/>
        <v>0</v>
      </c>
      <c r="G2028" s="6">
        <f t="shared" si="534"/>
        <v>0</v>
      </c>
      <c r="H2028" s="7">
        <f t="shared" si="534"/>
        <v>0</v>
      </c>
      <c r="I2028" s="2">
        <f t="shared" si="533"/>
        <v>0</v>
      </c>
    </row>
    <row r="2029" spans="1:9" s="1" customFormat="1" hidden="1" x14ac:dyDescent="0.2">
      <c r="A2029" s="5" t="s">
        <v>42</v>
      </c>
      <c r="B2029" s="41" t="s">
        <v>48</v>
      </c>
      <c r="C2029" s="6">
        <v>0</v>
      </c>
      <c r="D2029" s="6">
        <f t="shared" si="534"/>
        <v>0</v>
      </c>
      <c r="E2029" s="6">
        <f t="shared" si="535"/>
        <v>0</v>
      </c>
      <c r="F2029" s="6">
        <f t="shared" si="534"/>
        <v>0</v>
      </c>
      <c r="G2029" s="6">
        <f t="shared" si="534"/>
        <v>0</v>
      </c>
      <c r="H2029" s="7">
        <f t="shared" si="534"/>
        <v>0</v>
      </c>
      <c r="I2029" s="2">
        <f t="shared" si="533"/>
        <v>0</v>
      </c>
    </row>
    <row r="2030" spans="1:9" s="1" customFormat="1" hidden="1" x14ac:dyDescent="0.2">
      <c r="A2030" s="16" t="s">
        <v>49</v>
      </c>
      <c r="B2030" s="43" t="s">
        <v>50</v>
      </c>
      <c r="C2030" s="9">
        <v>0</v>
      </c>
      <c r="D2030" s="9">
        <f t="shared" ref="D2030:H2030" si="536">SUM(D2034,D2035,D2036)</f>
        <v>0</v>
      </c>
      <c r="E2030" s="9">
        <f t="shared" si="536"/>
        <v>0</v>
      </c>
      <c r="F2030" s="9">
        <f t="shared" si="536"/>
        <v>0</v>
      </c>
      <c r="G2030" s="9">
        <f t="shared" si="536"/>
        <v>0</v>
      </c>
      <c r="H2030" s="10">
        <f t="shared" si="536"/>
        <v>0</v>
      </c>
      <c r="I2030" s="2">
        <f t="shared" si="533"/>
        <v>0</v>
      </c>
    </row>
    <row r="2031" spans="1:9" s="1" customFormat="1" hidden="1" x14ac:dyDescent="0.2">
      <c r="A2031" s="56" t="s">
        <v>1</v>
      </c>
      <c r="B2031" s="43"/>
      <c r="C2031" s="9"/>
      <c r="D2031" s="9"/>
      <c r="E2031" s="9"/>
      <c r="F2031" s="9"/>
      <c r="G2031" s="9"/>
      <c r="H2031" s="10"/>
      <c r="I2031" s="2">
        <f t="shared" si="533"/>
        <v>0</v>
      </c>
    </row>
    <row r="2032" spans="1:9" s="1" customFormat="1" hidden="1" x14ac:dyDescent="0.2">
      <c r="A2032" s="17" t="s">
        <v>36</v>
      </c>
      <c r="B2032" s="39"/>
      <c r="C2032" s="9">
        <v>0</v>
      </c>
      <c r="D2032" s="9">
        <f t="shared" ref="D2032:H2032" si="537">D2034+D2035+D2036-D2033</f>
        <v>0</v>
      </c>
      <c r="E2032" s="9">
        <f t="shared" si="537"/>
        <v>0</v>
      </c>
      <c r="F2032" s="9">
        <f t="shared" si="537"/>
        <v>0</v>
      </c>
      <c r="G2032" s="9">
        <f t="shared" si="537"/>
        <v>0</v>
      </c>
      <c r="H2032" s="10">
        <f t="shared" si="537"/>
        <v>0</v>
      </c>
      <c r="I2032" s="2">
        <f t="shared" si="533"/>
        <v>0</v>
      </c>
    </row>
    <row r="2033" spans="1:11" s="1" customFormat="1" hidden="1" x14ac:dyDescent="0.2">
      <c r="A2033" s="17" t="s">
        <v>37</v>
      </c>
      <c r="B2033" s="39"/>
      <c r="C2033" s="9">
        <v>0</v>
      </c>
      <c r="D2033" s="9">
        <f t="shared" ref="D2033:H2036" si="538">D2086</f>
        <v>0</v>
      </c>
      <c r="E2033" s="9">
        <f t="shared" si="538"/>
        <v>0</v>
      </c>
      <c r="F2033" s="9">
        <f t="shared" si="538"/>
        <v>0</v>
      </c>
      <c r="G2033" s="9">
        <f t="shared" si="538"/>
        <v>0</v>
      </c>
      <c r="H2033" s="10">
        <f t="shared" si="538"/>
        <v>0</v>
      </c>
      <c r="I2033" s="2">
        <f t="shared" si="533"/>
        <v>0</v>
      </c>
    </row>
    <row r="2034" spans="1:11" s="1" customFormat="1" hidden="1" x14ac:dyDescent="0.2">
      <c r="A2034" s="5" t="s">
        <v>38</v>
      </c>
      <c r="B2034" s="41" t="s">
        <v>51</v>
      </c>
      <c r="C2034" s="6">
        <v>0</v>
      </c>
      <c r="D2034" s="6">
        <f t="shared" si="538"/>
        <v>0</v>
      </c>
      <c r="E2034" s="6">
        <f t="shared" ref="E2034:E2036" si="539">C2034+D2034</f>
        <v>0</v>
      </c>
      <c r="F2034" s="6">
        <f t="shared" si="538"/>
        <v>0</v>
      </c>
      <c r="G2034" s="6">
        <f t="shared" si="538"/>
        <v>0</v>
      </c>
      <c r="H2034" s="7">
        <f t="shared" si="538"/>
        <v>0</v>
      </c>
      <c r="I2034" s="2">
        <f t="shared" si="533"/>
        <v>0</v>
      </c>
    </row>
    <row r="2035" spans="1:11" s="1" customFormat="1" hidden="1" x14ac:dyDescent="0.2">
      <c r="A2035" s="5" t="s">
        <v>40</v>
      </c>
      <c r="B2035" s="41" t="s">
        <v>52</v>
      </c>
      <c r="C2035" s="6">
        <v>0</v>
      </c>
      <c r="D2035" s="6">
        <f t="shared" si="538"/>
        <v>0</v>
      </c>
      <c r="E2035" s="6">
        <f t="shared" si="539"/>
        <v>0</v>
      </c>
      <c r="F2035" s="6">
        <f t="shared" si="538"/>
        <v>0</v>
      </c>
      <c r="G2035" s="6">
        <f t="shared" si="538"/>
        <v>0</v>
      </c>
      <c r="H2035" s="7">
        <f t="shared" si="538"/>
        <v>0</v>
      </c>
      <c r="I2035" s="2">
        <f t="shared" si="533"/>
        <v>0</v>
      </c>
    </row>
    <row r="2036" spans="1:11" s="1" customFormat="1" hidden="1" x14ac:dyDescent="0.2">
      <c r="A2036" s="5" t="s">
        <v>42</v>
      </c>
      <c r="B2036" s="41" t="s">
        <v>53</v>
      </c>
      <c r="C2036" s="6">
        <v>0</v>
      </c>
      <c r="D2036" s="6">
        <f t="shared" si="538"/>
        <v>0</v>
      </c>
      <c r="E2036" s="6">
        <f t="shared" si="539"/>
        <v>0</v>
      </c>
      <c r="F2036" s="6">
        <f t="shared" si="538"/>
        <v>0</v>
      </c>
      <c r="G2036" s="6">
        <f t="shared" si="538"/>
        <v>0</v>
      </c>
      <c r="H2036" s="7">
        <f t="shared" si="538"/>
        <v>0</v>
      </c>
      <c r="I2036" s="2">
        <f t="shared" si="533"/>
        <v>0</v>
      </c>
    </row>
    <row r="2037" spans="1:11" s="1" customFormat="1" hidden="1" x14ac:dyDescent="0.2">
      <c r="A2037" s="57"/>
      <c r="B2037" s="66"/>
      <c r="C2037" s="6"/>
      <c r="D2037" s="6"/>
      <c r="E2037" s="6"/>
      <c r="F2037" s="6"/>
      <c r="G2037" s="6"/>
      <c r="H2037" s="7"/>
      <c r="I2037" s="2">
        <f t="shared" si="533"/>
        <v>0</v>
      </c>
    </row>
    <row r="2038" spans="1:11" s="1" customFormat="1" hidden="1" x14ac:dyDescent="0.2">
      <c r="A2038" s="143" t="s">
        <v>119</v>
      </c>
      <c r="B2038" s="35">
        <v>20</v>
      </c>
      <c r="C2038" s="9">
        <v>0</v>
      </c>
      <c r="D2038" s="9">
        <f t="shared" ref="D2038:H2038" si="540">SUM(D2039)</f>
        <v>0</v>
      </c>
      <c r="E2038" s="9">
        <f t="shared" si="540"/>
        <v>0</v>
      </c>
      <c r="F2038" s="9">
        <f t="shared" si="540"/>
        <v>0</v>
      </c>
      <c r="G2038" s="9">
        <f t="shared" si="540"/>
        <v>0</v>
      </c>
      <c r="H2038" s="10">
        <f t="shared" si="540"/>
        <v>0</v>
      </c>
      <c r="I2038" s="2">
        <f t="shared" si="533"/>
        <v>0</v>
      </c>
    </row>
    <row r="2039" spans="1:11" s="1" customFormat="1" hidden="1" x14ac:dyDescent="0.2">
      <c r="A2039" s="144" t="s">
        <v>120</v>
      </c>
      <c r="B2039" s="36" t="s">
        <v>121</v>
      </c>
      <c r="C2039" s="6">
        <v>0</v>
      </c>
      <c r="D2039" s="6">
        <f>D2092</f>
        <v>0</v>
      </c>
      <c r="E2039" s="6">
        <f>C2039+D2039</f>
        <v>0</v>
      </c>
      <c r="F2039" s="6">
        <f t="shared" ref="F2039:H2039" si="541">F2092</f>
        <v>0</v>
      </c>
      <c r="G2039" s="6">
        <f t="shared" si="541"/>
        <v>0</v>
      </c>
      <c r="H2039" s="7">
        <f t="shared" si="541"/>
        <v>0</v>
      </c>
      <c r="I2039" s="2">
        <f t="shared" si="533"/>
        <v>0</v>
      </c>
    </row>
    <row r="2040" spans="1:11" s="1" customFormat="1" hidden="1" x14ac:dyDescent="0.2">
      <c r="A2040" s="57"/>
      <c r="B2040" s="66"/>
      <c r="C2040" s="6"/>
      <c r="D2040" s="6"/>
      <c r="E2040" s="6"/>
      <c r="F2040" s="6"/>
      <c r="G2040" s="6"/>
      <c r="H2040" s="7"/>
      <c r="I2040" s="2">
        <f t="shared" si="533"/>
        <v>0</v>
      </c>
    </row>
    <row r="2041" spans="1:11" s="1" customFormat="1" hidden="1" x14ac:dyDescent="0.2">
      <c r="A2041" s="11" t="s">
        <v>134</v>
      </c>
      <c r="B2041" s="43" t="s">
        <v>133</v>
      </c>
      <c r="C2041" s="9">
        <v>0</v>
      </c>
      <c r="D2041" s="9">
        <f t="shared" ref="D2041" si="542">D2094</f>
        <v>0</v>
      </c>
      <c r="E2041" s="9">
        <f>C2041+D2041</f>
        <v>0</v>
      </c>
      <c r="F2041" s="9">
        <f t="shared" ref="F2041:H2041" si="543">F2094</f>
        <v>0</v>
      </c>
      <c r="G2041" s="9">
        <f t="shared" si="543"/>
        <v>0</v>
      </c>
      <c r="H2041" s="10">
        <f t="shared" si="543"/>
        <v>0</v>
      </c>
      <c r="I2041" s="2">
        <f t="shared" si="533"/>
        <v>0</v>
      </c>
    </row>
    <row r="2042" spans="1:11" s="1" customFormat="1" hidden="1" x14ac:dyDescent="0.2">
      <c r="A2042" s="59"/>
      <c r="B2042" s="67"/>
      <c r="C2042" s="60"/>
      <c r="D2042" s="60"/>
      <c r="E2042" s="60"/>
      <c r="F2042" s="60"/>
      <c r="G2042" s="60"/>
      <c r="H2042" s="61"/>
      <c r="I2042" s="2">
        <f t="shared" si="533"/>
        <v>0</v>
      </c>
    </row>
    <row r="2043" spans="1:11" s="107" customFormat="1" ht="38.25" x14ac:dyDescent="0.2">
      <c r="A2043" s="117" t="s">
        <v>200</v>
      </c>
      <c r="B2043" s="118"/>
      <c r="C2043" s="119">
        <f t="shared" ref="C2043:H2043" si="544">C2044</f>
        <v>2603.8000000000002</v>
      </c>
      <c r="D2043" s="119">
        <f t="shared" si="544"/>
        <v>0</v>
      </c>
      <c r="E2043" s="119">
        <f t="shared" si="544"/>
        <v>2603.8000000000002</v>
      </c>
      <c r="F2043" s="119">
        <f t="shared" si="544"/>
        <v>0</v>
      </c>
      <c r="G2043" s="119">
        <f t="shared" si="544"/>
        <v>0</v>
      </c>
      <c r="H2043" s="120">
        <f t="shared" si="544"/>
        <v>0</v>
      </c>
      <c r="I2043" s="84">
        <f t="shared" si="533"/>
        <v>2603.8000000000002</v>
      </c>
    </row>
    <row r="2044" spans="1:11" s="126" customFormat="1" x14ac:dyDescent="0.2">
      <c r="A2044" s="131" t="s">
        <v>59</v>
      </c>
      <c r="B2044" s="132"/>
      <c r="C2044" s="133">
        <f t="shared" ref="C2044" si="545">SUM(C2045,C2046,C2047,C2051)</f>
        <v>2603.8000000000002</v>
      </c>
      <c r="D2044" s="133">
        <f t="shared" ref="D2044:H2044" si="546">SUM(D2045,D2046,D2047,D2051)</f>
        <v>0</v>
      </c>
      <c r="E2044" s="133">
        <f t="shared" si="546"/>
        <v>2603.8000000000002</v>
      </c>
      <c r="F2044" s="133">
        <f t="shared" si="546"/>
        <v>0</v>
      </c>
      <c r="G2044" s="133">
        <f t="shared" si="546"/>
        <v>0</v>
      </c>
      <c r="H2044" s="134">
        <f t="shared" si="546"/>
        <v>0</v>
      </c>
      <c r="I2044" s="84">
        <f t="shared" si="533"/>
        <v>2603.8000000000002</v>
      </c>
    </row>
    <row r="2045" spans="1:11" hidden="1" x14ac:dyDescent="0.2">
      <c r="A2045" s="5" t="s">
        <v>6</v>
      </c>
      <c r="B2045" s="28"/>
      <c r="C2045" s="69">
        <v>0</v>
      </c>
      <c r="D2045" s="142"/>
      <c r="E2045" s="69">
        <f>SUM(C2045,D2045)</f>
        <v>0</v>
      </c>
      <c r="F2045" s="69"/>
      <c r="G2045" s="69"/>
      <c r="H2045" s="108"/>
      <c r="I2045" s="84">
        <f t="shared" si="533"/>
        <v>0</v>
      </c>
    </row>
    <row r="2046" spans="1:11" s="1" customFormat="1" hidden="1" x14ac:dyDescent="0.2">
      <c r="A2046" s="5" t="s">
        <v>7</v>
      </c>
      <c r="B2046" s="65"/>
      <c r="C2046" s="6">
        <v>0</v>
      </c>
      <c r="D2046" s="6"/>
      <c r="E2046" s="6">
        <f t="shared" ref="E2046" si="547">SUM(C2046,D2046)</f>
        <v>0</v>
      </c>
      <c r="F2046" s="6"/>
      <c r="G2046" s="6"/>
      <c r="H2046" s="7"/>
      <c r="I2046" s="2">
        <f t="shared" si="533"/>
        <v>0</v>
      </c>
    </row>
    <row r="2047" spans="1:11" x14ac:dyDescent="0.2">
      <c r="A2047" s="8" t="s">
        <v>104</v>
      </c>
      <c r="B2047" s="29" t="s">
        <v>96</v>
      </c>
      <c r="C2047" s="9">
        <f>SUM(C2048:C2050)</f>
        <v>2603.8000000000002</v>
      </c>
      <c r="D2047" s="9">
        <f>SUM(D2048:D2050)</f>
        <v>0</v>
      </c>
      <c r="E2047" s="9">
        <f>SUM(C2047,D2047)</f>
        <v>2603.8000000000002</v>
      </c>
      <c r="F2047" s="9">
        <f t="shared" ref="F2047:H2047" si="548">SUM(F2048:F2050)</f>
        <v>0</v>
      </c>
      <c r="G2047" s="9">
        <f t="shared" si="548"/>
        <v>0</v>
      </c>
      <c r="H2047" s="10">
        <f t="shared" si="548"/>
        <v>0</v>
      </c>
      <c r="I2047" s="84">
        <f t="shared" si="533"/>
        <v>2603.8000000000002</v>
      </c>
    </row>
    <row r="2048" spans="1:11" x14ac:dyDescent="0.2">
      <c r="A2048" s="77" t="s">
        <v>97</v>
      </c>
      <c r="B2048" s="28" t="s">
        <v>98</v>
      </c>
      <c r="C2048" s="69">
        <f>ROUND(2603.8*100/119,1)</f>
        <v>2188.1</v>
      </c>
      <c r="D2048" s="69"/>
      <c r="E2048" s="69">
        <f t="shared" ref="E2048:E2050" si="549">SUM(C2048,D2048)</f>
        <v>2188.1</v>
      </c>
      <c r="F2048" s="69"/>
      <c r="G2048" s="69"/>
      <c r="H2048" s="108"/>
      <c r="I2048" s="84">
        <f t="shared" si="533"/>
        <v>2188.1</v>
      </c>
      <c r="J2048" s="82">
        <f>100/119</f>
        <v>0.84033613445378152</v>
      </c>
      <c r="K2048" s="82">
        <v>9241.7000000000007</v>
      </c>
    </row>
    <row r="2049" spans="1:10" s="1" customFormat="1" hidden="1" x14ac:dyDescent="0.2">
      <c r="A2049" s="77" t="s">
        <v>99</v>
      </c>
      <c r="B2049" s="28" t="s">
        <v>100</v>
      </c>
      <c r="C2049" s="6">
        <v>0</v>
      </c>
      <c r="D2049" s="6"/>
      <c r="E2049" s="6">
        <f t="shared" si="549"/>
        <v>0</v>
      </c>
      <c r="F2049" s="6"/>
      <c r="G2049" s="6"/>
      <c r="H2049" s="7"/>
      <c r="I2049" s="2">
        <f t="shared" si="533"/>
        <v>0</v>
      </c>
    </row>
    <row r="2050" spans="1:10" x14ac:dyDescent="0.2">
      <c r="A2050" s="77" t="s">
        <v>101</v>
      </c>
      <c r="B2050" s="28" t="s">
        <v>102</v>
      </c>
      <c r="C2050" s="69">
        <f>2603.8-C2048</f>
        <v>415.70000000000027</v>
      </c>
      <c r="D2050" s="142"/>
      <c r="E2050" s="69">
        <f t="shared" si="549"/>
        <v>415.70000000000027</v>
      </c>
      <c r="F2050" s="69"/>
      <c r="G2050" s="69"/>
      <c r="H2050" s="108"/>
      <c r="I2050" s="84">
        <f t="shared" si="533"/>
        <v>415.70000000000027</v>
      </c>
      <c r="J2050" s="82">
        <f>19/119</f>
        <v>0.15966386554621848</v>
      </c>
    </row>
    <row r="2051" spans="1:10" s="1" customFormat="1" ht="25.5" hidden="1" x14ac:dyDescent="0.2">
      <c r="A2051" s="8" t="s">
        <v>9</v>
      </c>
      <c r="B2051" s="29" t="s">
        <v>10</v>
      </c>
      <c r="C2051" s="9">
        <v>0</v>
      </c>
      <c r="D2051" s="9">
        <f t="shared" ref="D2051:H2051" si="550">SUM(D2052,D2056,D2060)</f>
        <v>0</v>
      </c>
      <c r="E2051" s="9">
        <f t="shared" si="550"/>
        <v>0</v>
      </c>
      <c r="F2051" s="9">
        <f t="shared" si="550"/>
        <v>0</v>
      </c>
      <c r="G2051" s="9">
        <f t="shared" si="550"/>
        <v>0</v>
      </c>
      <c r="H2051" s="10">
        <f t="shared" si="550"/>
        <v>0</v>
      </c>
      <c r="I2051" s="2">
        <f t="shared" si="533"/>
        <v>0</v>
      </c>
    </row>
    <row r="2052" spans="1:10" s="1" customFormat="1" hidden="1" x14ac:dyDescent="0.2">
      <c r="A2052" s="11" t="s">
        <v>11</v>
      </c>
      <c r="B2052" s="30" t="s">
        <v>12</v>
      </c>
      <c r="C2052" s="9">
        <v>0</v>
      </c>
      <c r="D2052" s="9">
        <f t="shared" ref="D2052:H2052" si="551">SUM(D2053:D2055)</f>
        <v>0</v>
      </c>
      <c r="E2052" s="9">
        <f t="shared" si="551"/>
        <v>0</v>
      </c>
      <c r="F2052" s="9">
        <f t="shared" si="551"/>
        <v>0</v>
      </c>
      <c r="G2052" s="9">
        <f t="shared" si="551"/>
        <v>0</v>
      </c>
      <c r="H2052" s="10">
        <f t="shared" si="551"/>
        <v>0</v>
      </c>
      <c r="I2052" s="2">
        <f t="shared" si="533"/>
        <v>0</v>
      </c>
    </row>
    <row r="2053" spans="1:10" s="1" customFormat="1" hidden="1" x14ac:dyDescent="0.2">
      <c r="A2053" s="12" t="s">
        <v>13</v>
      </c>
      <c r="B2053" s="31" t="s">
        <v>14</v>
      </c>
      <c r="C2053" s="6">
        <v>0</v>
      </c>
      <c r="D2053" s="6"/>
      <c r="E2053" s="6">
        <f t="shared" ref="E2053:E2055" si="552">SUM(C2053,D2053)</f>
        <v>0</v>
      </c>
      <c r="F2053" s="6"/>
      <c r="G2053" s="6"/>
      <c r="H2053" s="7"/>
      <c r="I2053" s="2">
        <f t="shared" si="533"/>
        <v>0</v>
      </c>
    </row>
    <row r="2054" spans="1:10" s="1" customFormat="1" hidden="1" x14ac:dyDescent="0.2">
      <c r="A2054" s="12" t="s">
        <v>15</v>
      </c>
      <c r="B2054" s="32" t="s">
        <v>16</v>
      </c>
      <c r="C2054" s="6">
        <v>0</v>
      </c>
      <c r="D2054" s="6"/>
      <c r="E2054" s="6">
        <f t="shared" si="552"/>
        <v>0</v>
      </c>
      <c r="F2054" s="6"/>
      <c r="G2054" s="6"/>
      <c r="H2054" s="7"/>
      <c r="I2054" s="2">
        <f t="shared" si="533"/>
        <v>0</v>
      </c>
    </row>
    <row r="2055" spans="1:10" s="1" customFormat="1" hidden="1" x14ac:dyDescent="0.2">
      <c r="A2055" s="12" t="s">
        <v>17</v>
      </c>
      <c r="B2055" s="32" t="s">
        <v>18</v>
      </c>
      <c r="C2055" s="6">
        <v>0</v>
      </c>
      <c r="D2055" s="6"/>
      <c r="E2055" s="6">
        <f t="shared" si="552"/>
        <v>0</v>
      </c>
      <c r="F2055" s="6"/>
      <c r="G2055" s="6"/>
      <c r="H2055" s="7"/>
      <c r="I2055" s="2">
        <f t="shared" si="533"/>
        <v>0</v>
      </c>
    </row>
    <row r="2056" spans="1:10" s="1" customFormat="1" hidden="1" x14ac:dyDescent="0.2">
      <c r="A2056" s="11" t="s">
        <v>19</v>
      </c>
      <c r="B2056" s="33" t="s">
        <v>20</v>
      </c>
      <c r="C2056" s="9">
        <v>0</v>
      </c>
      <c r="D2056" s="9">
        <f t="shared" ref="D2056:H2056" si="553">SUM(D2057:D2059)</f>
        <v>0</v>
      </c>
      <c r="E2056" s="9">
        <f t="shared" si="553"/>
        <v>0</v>
      </c>
      <c r="F2056" s="9">
        <f t="shared" si="553"/>
        <v>0</v>
      </c>
      <c r="G2056" s="9">
        <f t="shared" si="553"/>
        <v>0</v>
      </c>
      <c r="H2056" s="10">
        <f t="shared" si="553"/>
        <v>0</v>
      </c>
      <c r="I2056" s="2">
        <f t="shared" si="533"/>
        <v>0</v>
      </c>
    </row>
    <row r="2057" spans="1:10" s="1" customFormat="1" hidden="1" x14ac:dyDescent="0.2">
      <c r="A2057" s="12" t="s">
        <v>13</v>
      </c>
      <c r="B2057" s="32" t="s">
        <v>21</v>
      </c>
      <c r="C2057" s="6">
        <v>0</v>
      </c>
      <c r="D2057" s="6"/>
      <c r="E2057" s="6">
        <f t="shared" ref="E2057:E2059" si="554">SUM(C2057,D2057)</f>
        <v>0</v>
      </c>
      <c r="F2057" s="6"/>
      <c r="G2057" s="6"/>
      <c r="H2057" s="7"/>
      <c r="I2057" s="2">
        <f t="shared" si="533"/>
        <v>0</v>
      </c>
    </row>
    <row r="2058" spans="1:10" s="1" customFormat="1" hidden="1" x14ac:dyDescent="0.2">
      <c r="A2058" s="12" t="s">
        <v>15</v>
      </c>
      <c r="B2058" s="32" t="s">
        <v>22</v>
      </c>
      <c r="C2058" s="6">
        <v>0</v>
      </c>
      <c r="D2058" s="6"/>
      <c r="E2058" s="6">
        <f t="shared" si="554"/>
        <v>0</v>
      </c>
      <c r="F2058" s="6"/>
      <c r="G2058" s="6"/>
      <c r="H2058" s="7"/>
      <c r="I2058" s="2">
        <f t="shared" si="533"/>
        <v>0</v>
      </c>
    </row>
    <row r="2059" spans="1:10" s="1" customFormat="1" hidden="1" x14ac:dyDescent="0.2">
      <c r="A2059" s="12" t="s">
        <v>17</v>
      </c>
      <c r="B2059" s="32" t="s">
        <v>23</v>
      </c>
      <c r="C2059" s="6">
        <v>0</v>
      </c>
      <c r="D2059" s="6"/>
      <c r="E2059" s="6">
        <f t="shared" si="554"/>
        <v>0</v>
      </c>
      <c r="F2059" s="6"/>
      <c r="G2059" s="6"/>
      <c r="H2059" s="7"/>
      <c r="I2059" s="2">
        <f t="shared" si="533"/>
        <v>0</v>
      </c>
    </row>
    <row r="2060" spans="1:10" s="1" customFormat="1" hidden="1" x14ac:dyDescent="0.2">
      <c r="A2060" s="11" t="s">
        <v>24</v>
      </c>
      <c r="B2060" s="33" t="s">
        <v>25</v>
      </c>
      <c r="C2060" s="9">
        <v>0</v>
      </c>
      <c r="D2060" s="9">
        <f t="shared" ref="D2060:H2060" si="555">SUM(D2061:D2063)</f>
        <v>0</v>
      </c>
      <c r="E2060" s="9">
        <f t="shared" si="555"/>
        <v>0</v>
      </c>
      <c r="F2060" s="9">
        <f t="shared" si="555"/>
        <v>0</v>
      </c>
      <c r="G2060" s="9">
        <f t="shared" si="555"/>
        <v>0</v>
      </c>
      <c r="H2060" s="10">
        <f t="shared" si="555"/>
        <v>0</v>
      </c>
      <c r="I2060" s="2">
        <f t="shared" si="533"/>
        <v>0</v>
      </c>
    </row>
    <row r="2061" spans="1:10" s="1" customFormat="1" hidden="1" x14ac:dyDescent="0.2">
      <c r="A2061" s="12" t="s">
        <v>13</v>
      </c>
      <c r="B2061" s="32" t="s">
        <v>26</v>
      </c>
      <c r="C2061" s="6">
        <v>0</v>
      </c>
      <c r="D2061" s="6"/>
      <c r="E2061" s="6">
        <f t="shared" ref="E2061:E2063" si="556">SUM(C2061,D2061)</f>
        <v>0</v>
      </c>
      <c r="F2061" s="6"/>
      <c r="G2061" s="6"/>
      <c r="H2061" s="7"/>
      <c r="I2061" s="2">
        <f t="shared" si="533"/>
        <v>0</v>
      </c>
    </row>
    <row r="2062" spans="1:10" s="1" customFormat="1" hidden="1" x14ac:dyDescent="0.2">
      <c r="A2062" s="12" t="s">
        <v>15</v>
      </c>
      <c r="B2062" s="32" t="s">
        <v>27</v>
      </c>
      <c r="C2062" s="6">
        <v>0</v>
      </c>
      <c r="D2062" s="6"/>
      <c r="E2062" s="6">
        <f t="shared" si="556"/>
        <v>0</v>
      </c>
      <c r="F2062" s="6"/>
      <c r="G2062" s="6"/>
      <c r="H2062" s="7"/>
      <c r="I2062" s="2">
        <f t="shared" si="533"/>
        <v>0</v>
      </c>
    </row>
    <row r="2063" spans="1:10" s="1" customFormat="1" hidden="1" x14ac:dyDescent="0.2">
      <c r="A2063" s="12" t="s">
        <v>17</v>
      </c>
      <c r="B2063" s="32" t="s">
        <v>28</v>
      </c>
      <c r="C2063" s="6">
        <v>0</v>
      </c>
      <c r="D2063" s="6"/>
      <c r="E2063" s="6">
        <f t="shared" si="556"/>
        <v>0</v>
      </c>
      <c r="F2063" s="6"/>
      <c r="G2063" s="6"/>
      <c r="H2063" s="7"/>
      <c r="I2063" s="2">
        <f t="shared" si="533"/>
        <v>0</v>
      </c>
    </row>
    <row r="2064" spans="1:10" s="126" customFormat="1" x14ac:dyDescent="0.2">
      <c r="A2064" s="121" t="s">
        <v>76</v>
      </c>
      <c r="B2064" s="122"/>
      <c r="C2064" s="123">
        <f>SUM(C2065,C2068,C2094,C2091)</f>
        <v>2603.8000000000002</v>
      </c>
      <c r="D2064" s="123">
        <f>SUM(D2065,D2068,D2094,D2091)</f>
        <v>0</v>
      </c>
      <c r="E2064" s="123">
        <f t="shared" ref="E2064:H2064" si="557">SUM(E2065,E2068,E2094,E2091)</f>
        <v>2603.8000000000002</v>
      </c>
      <c r="F2064" s="123">
        <f t="shared" si="557"/>
        <v>0</v>
      </c>
      <c r="G2064" s="123">
        <f t="shared" si="557"/>
        <v>0</v>
      </c>
      <c r="H2064" s="124">
        <f t="shared" si="557"/>
        <v>0</v>
      </c>
      <c r="I2064" s="84">
        <f t="shared" si="533"/>
        <v>2603.8000000000002</v>
      </c>
    </row>
    <row r="2065" spans="1:11" hidden="1" x14ac:dyDescent="0.2">
      <c r="A2065" s="16" t="s">
        <v>30</v>
      </c>
      <c r="B2065" s="35">
        <v>20</v>
      </c>
      <c r="C2065" s="9">
        <v>0</v>
      </c>
      <c r="D2065" s="79">
        <f t="shared" ref="D2065:H2065" si="558">SUM(D2066)</f>
        <v>0</v>
      </c>
      <c r="E2065" s="9">
        <f t="shared" si="558"/>
        <v>0</v>
      </c>
      <c r="F2065" s="9">
        <f t="shared" si="558"/>
        <v>0</v>
      </c>
      <c r="G2065" s="9">
        <f t="shared" si="558"/>
        <v>0</v>
      </c>
      <c r="H2065" s="10">
        <f t="shared" si="558"/>
        <v>0</v>
      </c>
      <c r="I2065" s="84">
        <f t="shared" si="533"/>
        <v>0</v>
      </c>
    </row>
    <row r="2066" spans="1:11" hidden="1" x14ac:dyDescent="0.2">
      <c r="A2066" s="12" t="s">
        <v>117</v>
      </c>
      <c r="B2066" s="36" t="s">
        <v>118</v>
      </c>
      <c r="C2066" s="69">
        <v>0</v>
      </c>
      <c r="D2066" s="142"/>
      <c r="E2066" s="69">
        <f>C2066+D2066</f>
        <v>0</v>
      </c>
      <c r="F2066" s="69"/>
      <c r="G2066" s="69"/>
      <c r="H2066" s="108"/>
      <c r="I2066" s="84">
        <f t="shared" si="533"/>
        <v>0</v>
      </c>
    </row>
    <row r="2067" spans="1:11" s="1" customFormat="1" hidden="1" x14ac:dyDescent="0.2">
      <c r="A2067" s="12"/>
      <c r="B2067" s="31"/>
      <c r="C2067" s="6"/>
      <c r="D2067" s="6"/>
      <c r="E2067" s="6"/>
      <c r="F2067" s="6"/>
      <c r="G2067" s="6"/>
      <c r="H2067" s="7"/>
      <c r="I2067" s="2">
        <f t="shared" si="533"/>
        <v>0</v>
      </c>
    </row>
    <row r="2068" spans="1:11" ht="25.5" x14ac:dyDescent="0.2">
      <c r="A2068" s="78" t="s">
        <v>105</v>
      </c>
      <c r="B2068" s="37">
        <v>60</v>
      </c>
      <c r="C2068" s="9">
        <f t="shared" ref="C2068" si="559">SUM(C2069,C2076,C2083)</f>
        <v>2603.8000000000002</v>
      </c>
      <c r="D2068" s="9">
        <f t="shared" ref="D2068:H2068" si="560">SUM(D2069,D2076,D2083)</f>
        <v>0</v>
      </c>
      <c r="E2068" s="9">
        <f t="shared" si="560"/>
        <v>2603.8000000000002</v>
      </c>
      <c r="F2068" s="9">
        <f t="shared" si="560"/>
        <v>0</v>
      </c>
      <c r="G2068" s="9">
        <f t="shared" si="560"/>
        <v>0</v>
      </c>
      <c r="H2068" s="10">
        <f t="shared" si="560"/>
        <v>0</v>
      </c>
      <c r="I2068" s="84">
        <f t="shared" si="533"/>
        <v>2603.8000000000002</v>
      </c>
    </row>
    <row r="2069" spans="1:11" ht="25.5" x14ac:dyDescent="0.2">
      <c r="A2069" s="16" t="s">
        <v>106</v>
      </c>
      <c r="B2069" s="38">
        <v>60</v>
      </c>
      <c r="C2069" s="9">
        <f t="shared" ref="C2069" si="561">SUM(C2073,C2074,C2075)</f>
        <v>2603.8000000000002</v>
      </c>
      <c r="D2069" s="9">
        <f t="shared" ref="D2069:H2069" si="562">SUM(D2073,D2074,D2075)</f>
        <v>0</v>
      </c>
      <c r="E2069" s="9">
        <f t="shared" si="562"/>
        <v>2603.8000000000002</v>
      </c>
      <c r="F2069" s="9">
        <f t="shared" si="562"/>
        <v>0</v>
      </c>
      <c r="G2069" s="9">
        <f t="shared" si="562"/>
        <v>0</v>
      </c>
      <c r="H2069" s="10">
        <f t="shared" si="562"/>
        <v>0</v>
      </c>
      <c r="I2069" s="84">
        <f t="shared" si="533"/>
        <v>2603.8000000000002</v>
      </c>
    </row>
    <row r="2070" spans="1:11" s="1" customFormat="1" hidden="1" x14ac:dyDescent="0.2">
      <c r="A2070" s="17" t="s">
        <v>1</v>
      </c>
      <c r="B2070" s="39"/>
      <c r="C2070" s="9"/>
      <c r="D2070" s="9"/>
      <c r="E2070" s="9"/>
      <c r="F2070" s="9"/>
      <c r="G2070" s="9"/>
      <c r="H2070" s="10"/>
      <c r="I2070" s="2">
        <f t="shared" si="533"/>
        <v>0</v>
      </c>
    </row>
    <row r="2071" spans="1:11" hidden="1" x14ac:dyDescent="0.2">
      <c r="A2071" s="17" t="s">
        <v>36</v>
      </c>
      <c r="B2071" s="39"/>
      <c r="C2071" s="9">
        <f t="shared" ref="C2071" si="563">C2073+C2074+C2075-C2072</f>
        <v>0</v>
      </c>
      <c r="D2071" s="9">
        <f t="shared" ref="D2071:H2071" si="564">D2073+D2074+D2075-D2072</f>
        <v>0</v>
      </c>
      <c r="E2071" s="9">
        <f t="shared" si="564"/>
        <v>0</v>
      </c>
      <c r="F2071" s="9">
        <f t="shared" si="564"/>
        <v>0</v>
      </c>
      <c r="G2071" s="9">
        <f t="shared" si="564"/>
        <v>0</v>
      </c>
      <c r="H2071" s="10">
        <f t="shared" si="564"/>
        <v>0</v>
      </c>
      <c r="I2071" s="84">
        <f t="shared" si="533"/>
        <v>0</v>
      </c>
    </row>
    <row r="2072" spans="1:11" x14ac:dyDescent="0.2">
      <c r="A2072" s="17" t="s">
        <v>37</v>
      </c>
      <c r="B2072" s="39"/>
      <c r="C2072" s="9">
        <v>2603.8000000000002</v>
      </c>
      <c r="D2072" s="9"/>
      <c r="E2072" s="9">
        <f t="shared" ref="E2072:E2075" si="565">C2072+D2072</f>
        <v>2603.8000000000002</v>
      </c>
      <c r="F2072" s="9"/>
      <c r="G2072" s="9"/>
      <c r="H2072" s="10"/>
      <c r="I2072" s="84">
        <f t="shared" si="533"/>
        <v>2603.8000000000002</v>
      </c>
    </row>
    <row r="2073" spans="1:11" x14ac:dyDescent="0.2">
      <c r="A2073" s="5" t="s">
        <v>107</v>
      </c>
      <c r="B2073" s="40" t="s">
        <v>113</v>
      </c>
      <c r="C2073" s="69">
        <f>ROUND(2603.8*100/119,1)</f>
        <v>2188.1</v>
      </c>
      <c r="D2073" s="69"/>
      <c r="E2073" s="69">
        <f t="shared" si="565"/>
        <v>2188.1</v>
      </c>
      <c r="F2073" s="69"/>
      <c r="G2073" s="69"/>
      <c r="H2073" s="108"/>
      <c r="I2073" s="84">
        <f t="shared" si="533"/>
        <v>2188.1</v>
      </c>
      <c r="J2073" s="82">
        <f>100/119</f>
        <v>0.84033613445378152</v>
      </c>
      <c r="K2073" s="82">
        <v>9241.7000000000007</v>
      </c>
    </row>
    <row r="2074" spans="1:11" s="1" customFormat="1" hidden="1" x14ac:dyDescent="0.2">
      <c r="A2074" s="5" t="s">
        <v>99</v>
      </c>
      <c r="B2074" s="40" t="s">
        <v>116</v>
      </c>
      <c r="C2074" s="6">
        <v>0</v>
      </c>
      <c r="D2074" s="6"/>
      <c r="E2074" s="6">
        <f t="shared" si="565"/>
        <v>0</v>
      </c>
      <c r="F2074" s="6"/>
      <c r="G2074" s="6"/>
      <c r="H2074" s="7"/>
      <c r="I2074" s="2">
        <f t="shared" si="533"/>
        <v>0</v>
      </c>
    </row>
    <row r="2075" spans="1:11" x14ac:dyDescent="0.2">
      <c r="A2075" s="5" t="s">
        <v>101</v>
      </c>
      <c r="B2075" s="41" t="s">
        <v>114</v>
      </c>
      <c r="C2075" s="69">
        <f>2603.8-C2073</f>
        <v>415.70000000000027</v>
      </c>
      <c r="D2075" s="142"/>
      <c r="E2075" s="69">
        <f t="shared" si="565"/>
        <v>415.70000000000027</v>
      </c>
      <c r="F2075" s="69"/>
      <c r="G2075" s="69"/>
      <c r="H2075" s="108"/>
      <c r="I2075" s="84">
        <f t="shared" si="533"/>
        <v>415.70000000000027</v>
      </c>
      <c r="J2075" s="82">
        <f>19/119</f>
        <v>0.15966386554621848</v>
      </c>
    </row>
    <row r="2076" spans="1:11" s="1" customFormat="1" hidden="1" x14ac:dyDescent="0.2">
      <c r="A2076" s="16" t="s">
        <v>44</v>
      </c>
      <c r="B2076" s="42" t="s">
        <v>45</v>
      </c>
      <c r="C2076" s="9">
        <v>0</v>
      </c>
      <c r="D2076" s="9">
        <f t="shared" ref="D2076:H2076" si="566">SUM(D2080,D2081,D2082)</f>
        <v>0</v>
      </c>
      <c r="E2076" s="9">
        <f t="shared" si="566"/>
        <v>0</v>
      </c>
      <c r="F2076" s="9">
        <f t="shared" si="566"/>
        <v>0</v>
      </c>
      <c r="G2076" s="9">
        <f t="shared" si="566"/>
        <v>0</v>
      </c>
      <c r="H2076" s="10">
        <f t="shared" si="566"/>
        <v>0</v>
      </c>
      <c r="I2076" s="2">
        <f t="shared" si="533"/>
        <v>0</v>
      </c>
    </row>
    <row r="2077" spans="1:11" s="1" customFormat="1" hidden="1" x14ac:dyDescent="0.2">
      <c r="A2077" s="56" t="s">
        <v>1</v>
      </c>
      <c r="B2077" s="42"/>
      <c r="C2077" s="9"/>
      <c r="D2077" s="9"/>
      <c r="E2077" s="9"/>
      <c r="F2077" s="9"/>
      <c r="G2077" s="9"/>
      <c r="H2077" s="10"/>
      <c r="I2077" s="2">
        <f t="shared" si="533"/>
        <v>0</v>
      </c>
    </row>
    <row r="2078" spans="1:11" s="1" customFormat="1" hidden="1" x14ac:dyDescent="0.2">
      <c r="A2078" s="17" t="s">
        <v>36</v>
      </c>
      <c r="B2078" s="39"/>
      <c r="C2078" s="9">
        <v>0</v>
      </c>
      <c r="D2078" s="9">
        <f t="shared" ref="D2078:H2078" si="567">D2080+D2081+D2082-D2079</f>
        <v>0</v>
      </c>
      <c r="E2078" s="9">
        <f t="shared" si="567"/>
        <v>0</v>
      </c>
      <c r="F2078" s="9">
        <f t="shared" si="567"/>
        <v>0</v>
      </c>
      <c r="G2078" s="9">
        <f t="shared" si="567"/>
        <v>0</v>
      </c>
      <c r="H2078" s="10">
        <f t="shared" si="567"/>
        <v>0</v>
      </c>
      <c r="I2078" s="2">
        <f t="shared" si="533"/>
        <v>0</v>
      </c>
    </row>
    <row r="2079" spans="1:11" s="1" customFormat="1" hidden="1" x14ac:dyDescent="0.2">
      <c r="A2079" s="17" t="s">
        <v>37</v>
      </c>
      <c r="B2079" s="39"/>
      <c r="C2079" s="9">
        <v>0</v>
      </c>
      <c r="D2079" s="9"/>
      <c r="E2079" s="9">
        <f t="shared" ref="E2079:E2082" si="568">C2079+D2079</f>
        <v>0</v>
      </c>
      <c r="F2079" s="9"/>
      <c r="G2079" s="9"/>
      <c r="H2079" s="10"/>
      <c r="I2079" s="2">
        <f t="shared" si="533"/>
        <v>0</v>
      </c>
    </row>
    <row r="2080" spans="1:11" s="1" customFormat="1" hidden="1" x14ac:dyDescent="0.2">
      <c r="A2080" s="5" t="s">
        <v>38</v>
      </c>
      <c r="B2080" s="41" t="s">
        <v>46</v>
      </c>
      <c r="C2080" s="6">
        <v>0</v>
      </c>
      <c r="D2080" s="6"/>
      <c r="E2080" s="6">
        <f t="shared" si="568"/>
        <v>0</v>
      </c>
      <c r="F2080" s="6"/>
      <c r="G2080" s="6"/>
      <c r="H2080" s="7"/>
      <c r="I2080" s="2">
        <f t="shared" si="533"/>
        <v>0</v>
      </c>
    </row>
    <row r="2081" spans="1:9" s="1" customFormat="1" hidden="1" x14ac:dyDescent="0.2">
      <c r="A2081" s="5" t="s">
        <v>40</v>
      </c>
      <c r="B2081" s="41" t="s">
        <v>47</v>
      </c>
      <c r="C2081" s="6">
        <v>0</v>
      </c>
      <c r="D2081" s="6"/>
      <c r="E2081" s="6">
        <f t="shared" si="568"/>
        <v>0</v>
      </c>
      <c r="F2081" s="6"/>
      <c r="G2081" s="6"/>
      <c r="H2081" s="7"/>
      <c r="I2081" s="2">
        <f t="shared" si="533"/>
        <v>0</v>
      </c>
    </row>
    <row r="2082" spans="1:9" s="1" customFormat="1" hidden="1" x14ac:dyDescent="0.2">
      <c r="A2082" s="5" t="s">
        <v>42</v>
      </c>
      <c r="B2082" s="41" t="s">
        <v>48</v>
      </c>
      <c r="C2082" s="6">
        <v>0</v>
      </c>
      <c r="D2082" s="6"/>
      <c r="E2082" s="6">
        <f t="shared" si="568"/>
        <v>0</v>
      </c>
      <c r="F2082" s="6"/>
      <c r="G2082" s="6"/>
      <c r="H2082" s="7"/>
      <c r="I2082" s="2">
        <f t="shared" si="533"/>
        <v>0</v>
      </c>
    </row>
    <row r="2083" spans="1:9" s="1" customFormat="1" hidden="1" x14ac:dyDescent="0.2">
      <c r="A2083" s="16" t="s">
        <v>49</v>
      </c>
      <c r="B2083" s="43" t="s">
        <v>50</v>
      </c>
      <c r="C2083" s="9">
        <v>0</v>
      </c>
      <c r="D2083" s="9">
        <f t="shared" ref="D2083:H2083" si="569">SUM(D2087,D2088,D2089)</f>
        <v>0</v>
      </c>
      <c r="E2083" s="9">
        <f t="shared" si="569"/>
        <v>0</v>
      </c>
      <c r="F2083" s="9">
        <f t="shared" si="569"/>
        <v>0</v>
      </c>
      <c r="G2083" s="9">
        <f t="shared" si="569"/>
        <v>0</v>
      </c>
      <c r="H2083" s="10">
        <f t="shared" si="569"/>
        <v>0</v>
      </c>
      <c r="I2083" s="2">
        <f t="shared" si="533"/>
        <v>0</v>
      </c>
    </row>
    <row r="2084" spans="1:9" s="1" customFormat="1" hidden="1" x14ac:dyDescent="0.2">
      <c r="A2084" s="56" t="s">
        <v>1</v>
      </c>
      <c r="B2084" s="43"/>
      <c r="C2084" s="9"/>
      <c r="D2084" s="9"/>
      <c r="E2084" s="9"/>
      <c r="F2084" s="9"/>
      <c r="G2084" s="9"/>
      <c r="H2084" s="10"/>
      <c r="I2084" s="2">
        <f t="shared" si="533"/>
        <v>0</v>
      </c>
    </row>
    <row r="2085" spans="1:9" s="1" customFormat="1" hidden="1" x14ac:dyDescent="0.2">
      <c r="A2085" s="17" t="s">
        <v>36</v>
      </c>
      <c r="B2085" s="39"/>
      <c r="C2085" s="9">
        <v>0</v>
      </c>
      <c r="D2085" s="9">
        <f t="shared" ref="D2085:H2085" si="570">D2087+D2088+D2089-D2086</f>
        <v>0</v>
      </c>
      <c r="E2085" s="9">
        <f t="shared" si="570"/>
        <v>0</v>
      </c>
      <c r="F2085" s="9">
        <f t="shared" si="570"/>
        <v>0</v>
      </c>
      <c r="G2085" s="9">
        <f t="shared" si="570"/>
        <v>0</v>
      </c>
      <c r="H2085" s="10">
        <f t="shared" si="570"/>
        <v>0</v>
      </c>
      <c r="I2085" s="2">
        <f t="shared" si="533"/>
        <v>0</v>
      </c>
    </row>
    <row r="2086" spans="1:9" s="1" customFormat="1" hidden="1" x14ac:dyDescent="0.2">
      <c r="A2086" s="17" t="s">
        <v>37</v>
      </c>
      <c r="B2086" s="39"/>
      <c r="C2086" s="9"/>
      <c r="D2086" s="9"/>
      <c r="E2086" s="9"/>
      <c r="F2086" s="9"/>
      <c r="G2086" s="9"/>
      <c r="H2086" s="10"/>
      <c r="I2086" s="2">
        <f t="shared" si="533"/>
        <v>0</v>
      </c>
    </row>
    <row r="2087" spans="1:9" s="1" customFormat="1" hidden="1" x14ac:dyDescent="0.2">
      <c r="A2087" s="5" t="s">
        <v>38</v>
      </c>
      <c r="B2087" s="41" t="s">
        <v>51</v>
      </c>
      <c r="C2087" s="6">
        <v>0</v>
      </c>
      <c r="D2087" s="6"/>
      <c r="E2087" s="6">
        <f t="shared" ref="E2087:E2089" si="571">C2087+D2087</f>
        <v>0</v>
      </c>
      <c r="F2087" s="6"/>
      <c r="G2087" s="6"/>
      <c r="H2087" s="7"/>
      <c r="I2087" s="2">
        <f t="shared" si="533"/>
        <v>0</v>
      </c>
    </row>
    <row r="2088" spans="1:9" s="1" customFormat="1" hidden="1" x14ac:dyDescent="0.2">
      <c r="A2088" s="5" t="s">
        <v>40</v>
      </c>
      <c r="B2088" s="41" t="s">
        <v>52</v>
      </c>
      <c r="C2088" s="6">
        <v>0</v>
      </c>
      <c r="D2088" s="6"/>
      <c r="E2088" s="6">
        <f t="shared" si="571"/>
        <v>0</v>
      </c>
      <c r="F2088" s="6"/>
      <c r="G2088" s="6"/>
      <c r="H2088" s="7"/>
      <c r="I2088" s="2">
        <f t="shared" si="533"/>
        <v>0</v>
      </c>
    </row>
    <row r="2089" spans="1:9" s="1" customFormat="1" hidden="1" x14ac:dyDescent="0.2">
      <c r="A2089" s="5" t="s">
        <v>42</v>
      </c>
      <c r="B2089" s="41" t="s">
        <v>53</v>
      </c>
      <c r="C2089" s="6">
        <v>0</v>
      </c>
      <c r="D2089" s="6"/>
      <c r="E2089" s="6">
        <f t="shared" si="571"/>
        <v>0</v>
      </c>
      <c r="F2089" s="6"/>
      <c r="G2089" s="6"/>
      <c r="H2089" s="7"/>
      <c r="I2089" s="2">
        <f t="shared" si="533"/>
        <v>0</v>
      </c>
    </row>
    <row r="2090" spans="1:9" s="1" customFormat="1" hidden="1" x14ac:dyDescent="0.2">
      <c r="A2090" s="57"/>
      <c r="B2090" s="66"/>
      <c r="C2090" s="6"/>
      <c r="D2090" s="6"/>
      <c r="E2090" s="6"/>
      <c r="F2090" s="6"/>
      <c r="G2090" s="6"/>
      <c r="H2090" s="7"/>
      <c r="I2090" s="2">
        <f t="shared" si="533"/>
        <v>0</v>
      </c>
    </row>
    <row r="2091" spans="1:9" s="1" customFormat="1" hidden="1" x14ac:dyDescent="0.2">
      <c r="A2091" s="16" t="s">
        <v>119</v>
      </c>
      <c r="B2091" s="35">
        <v>71</v>
      </c>
      <c r="C2091" s="9">
        <v>0</v>
      </c>
      <c r="D2091" s="9">
        <f t="shared" ref="D2091:H2091" si="572">SUM(D2092)</f>
        <v>0</v>
      </c>
      <c r="E2091" s="9">
        <f t="shared" si="572"/>
        <v>0</v>
      </c>
      <c r="F2091" s="9">
        <f t="shared" si="572"/>
        <v>0</v>
      </c>
      <c r="G2091" s="9">
        <f t="shared" si="572"/>
        <v>0</v>
      </c>
      <c r="H2091" s="10">
        <f t="shared" si="572"/>
        <v>0</v>
      </c>
      <c r="I2091" s="2">
        <f t="shared" si="533"/>
        <v>0</v>
      </c>
    </row>
    <row r="2092" spans="1:9" s="1" customFormat="1" hidden="1" x14ac:dyDescent="0.2">
      <c r="A2092" s="12" t="s">
        <v>120</v>
      </c>
      <c r="B2092" s="36" t="s">
        <v>121</v>
      </c>
      <c r="C2092" s="6">
        <v>0</v>
      </c>
      <c r="D2092" s="6"/>
      <c r="E2092" s="6">
        <f>C2092+D2092</f>
        <v>0</v>
      </c>
      <c r="F2092" s="6"/>
      <c r="G2092" s="6"/>
      <c r="H2092" s="7"/>
      <c r="I2092" s="2">
        <f t="shared" si="533"/>
        <v>0</v>
      </c>
    </row>
    <row r="2093" spans="1:9" s="1" customFormat="1" hidden="1" x14ac:dyDescent="0.2">
      <c r="A2093" s="57"/>
      <c r="B2093" s="66"/>
      <c r="C2093" s="6"/>
      <c r="D2093" s="6"/>
      <c r="E2093" s="6"/>
      <c r="F2093" s="6"/>
      <c r="G2093" s="6"/>
      <c r="H2093" s="7"/>
      <c r="I2093" s="2">
        <f t="shared" si="533"/>
        <v>0</v>
      </c>
    </row>
    <row r="2094" spans="1:9" s="1" customFormat="1" hidden="1" x14ac:dyDescent="0.2">
      <c r="A2094" s="11" t="s">
        <v>134</v>
      </c>
      <c r="B2094" s="43" t="s">
        <v>133</v>
      </c>
      <c r="C2094" s="9">
        <v>0</v>
      </c>
      <c r="D2094" s="9"/>
      <c r="E2094" s="9">
        <f>C2094+D2094</f>
        <v>0</v>
      </c>
      <c r="F2094" s="9"/>
      <c r="G2094" s="9"/>
      <c r="H2094" s="10"/>
      <c r="I2094" s="2">
        <f t="shared" si="533"/>
        <v>0</v>
      </c>
    </row>
    <row r="2095" spans="1:9" s="1" customFormat="1" hidden="1" x14ac:dyDescent="0.2">
      <c r="A2095" s="57"/>
      <c r="B2095" s="66"/>
      <c r="C2095" s="6"/>
      <c r="D2095" s="6"/>
      <c r="E2095" s="6"/>
      <c r="F2095" s="6"/>
      <c r="G2095" s="6"/>
      <c r="H2095" s="7"/>
      <c r="I2095" s="2">
        <f t="shared" ref="I2095:I2097" si="573">SUM(E2095:H2095)</f>
        <v>0</v>
      </c>
    </row>
    <row r="2096" spans="1:9" hidden="1" x14ac:dyDescent="0.2">
      <c r="A2096" s="11" t="s">
        <v>54</v>
      </c>
      <c r="B2096" s="43"/>
      <c r="C2096" s="9">
        <v>0</v>
      </c>
      <c r="D2096" s="9">
        <f t="shared" ref="D2096:H2096" si="574">D2043-D2064</f>
        <v>0</v>
      </c>
      <c r="E2096" s="9">
        <f t="shared" si="574"/>
        <v>0</v>
      </c>
      <c r="F2096" s="9">
        <f t="shared" si="574"/>
        <v>0</v>
      </c>
      <c r="G2096" s="9">
        <f t="shared" si="574"/>
        <v>0</v>
      </c>
      <c r="H2096" s="10">
        <f t="shared" si="574"/>
        <v>0</v>
      </c>
      <c r="I2096" s="84">
        <f t="shared" si="573"/>
        <v>0</v>
      </c>
    </row>
    <row r="2097" spans="1:9" s="1" customFormat="1" hidden="1" x14ac:dyDescent="0.2">
      <c r="A2097" s="55"/>
      <c r="B2097" s="66"/>
      <c r="C2097" s="6"/>
      <c r="D2097" s="6"/>
      <c r="E2097" s="6"/>
      <c r="F2097" s="6"/>
      <c r="G2097" s="6"/>
      <c r="H2097" s="7"/>
      <c r="I2097" s="2">
        <f t="shared" si="573"/>
        <v>0</v>
      </c>
    </row>
    <row r="2098" spans="1:9" s="107" customFormat="1" x14ac:dyDescent="0.2">
      <c r="A2098" s="109" t="s">
        <v>60</v>
      </c>
      <c r="B2098" s="110" t="s">
        <v>2</v>
      </c>
      <c r="C2098" s="111">
        <f t="shared" ref="C2098" si="575">SUM(C2131,C2185,C2240)</f>
        <v>25942.1</v>
      </c>
      <c r="D2098" s="111">
        <f t="shared" ref="D2098:H2098" si="576">SUM(D2131,D2185,D2240)</f>
        <v>0</v>
      </c>
      <c r="E2098" s="111">
        <f t="shared" si="576"/>
        <v>25942.1</v>
      </c>
      <c r="F2098" s="111">
        <f t="shared" si="576"/>
        <v>34662.800000000003</v>
      </c>
      <c r="G2098" s="111">
        <f t="shared" si="576"/>
        <v>13685.4</v>
      </c>
      <c r="H2098" s="112">
        <f t="shared" si="576"/>
        <v>0</v>
      </c>
      <c r="I2098" s="84">
        <f t="shared" si="513"/>
        <v>74290.3</v>
      </c>
    </row>
    <row r="2099" spans="1:9" x14ac:dyDescent="0.2">
      <c r="A2099" s="113" t="s">
        <v>76</v>
      </c>
      <c r="B2099" s="114"/>
      <c r="C2099" s="123">
        <f>SUM(C2100,C2103,C2129,C2126)</f>
        <v>25942.1</v>
      </c>
      <c r="D2099" s="123">
        <f>SUM(D2100,D2103,D2129,D2126)</f>
        <v>0</v>
      </c>
      <c r="E2099" s="123">
        <f t="shared" ref="E2099:H2099" si="577">SUM(E2100,E2103,E2129,E2126)</f>
        <v>25942.1</v>
      </c>
      <c r="F2099" s="123">
        <f t="shared" si="577"/>
        <v>34662.800000000003</v>
      </c>
      <c r="G2099" s="123">
        <f t="shared" si="577"/>
        <v>13685.4</v>
      </c>
      <c r="H2099" s="124">
        <f t="shared" si="577"/>
        <v>0</v>
      </c>
      <c r="I2099" s="84">
        <f t="shared" si="513"/>
        <v>74290.3</v>
      </c>
    </row>
    <row r="2100" spans="1:9" hidden="1" x14ac:dyDescent="0.2">
      <c r="A2100" s="16" t="s">
        <v>30</v>
      </c>
      <c r="B2100" s="35">
        <v>20</v>
      </c>
      <c r="C2100" s="9">
        <f t="shared" ref="C2100:H2100" si="578">SUM(C2101)</f>
        <v>0</v>
      </c>
      <c r="D2100" s="9">
        <f t="shared" si="578"/>
        <v>0</v>
      </c>
      <c r="E2100" s="9">
        <f t="shared" si="578"/>
        <v>0</v>
      </c>
      <c r="F2100" s="9">
        <f t="shared" si="578"/>
        <v>0</v>
      </c>
      <c r="G2100" s="9">
        <f t="shared" si="578"/>
        <v>0</v>
      </c>
      <c r="H2100" s="10">
        <f t="shared" si="578"/>
        <v>0</v>
      </c>
      <c r="I2100" s="84">
        <f t="shared" si="513"/>
        <v>0</v>
      </c>
    </row>
    <row r="2101" spans="1:9" hidden="1" x14ac:dyDescent="0.2">
      <c r="A2101" s="12" t="s">
        <v>117</v>
      </c>
      <c r="B2101" s="36" t="s">
        <v>118</v>
      </c>
      <c r="C2101" s="69">
        <f>SUM(C2154,C2208,C2263)</f>
        <v>0</v>
      </c>
      <c r="D2101" s="69">
        <f>SUM(D2154,D2208,D2263)</f>
        <v>0</v>
      </c>
      <c r="E2101" s="69">
        <f>C2101+D2101</f>
        <v>0</v>
      </c>
      <c r="F2101" s="69">
        <f>SUM(F2154,F2208,F2263)</f>
        <v>0</v>
      </c>
      <c r="G2101" s="69">
        <f>SUM(G2154,G2208,G2263)</f>
        <v>0</v>
      </c>
      <c r="H2101" s="108">
        <f>SUM(H2154,H2208,H2263)</f>
        <v>0</v>
      </c>
      <c r="I2101" s="84">
        <f t="shared" si="513"/>
        <v>0</v>
      </c>
    </row>
    <row r="2102" spans="1:9" s="1" customFormat="1" hidden="1" x14ac:dyDescent="0.2">
      <c r="A2102" s="12"/>
      <c r="B2102" s="31"/>
      <c r="C2102" s="6"/>
      <c r="D2102" s="6"/>
      <c r="E2102" s="6"/>
      <c r="F2102" s="6"/>
      <c r="G2102" s="6"/>
      <c r="H2102" s="7"/>
      <c r="I2102" s="2">
        <f t="shared" si="513"/>
        <v>0</v>
      </c>
    </row>
    <row r="2103" spans="1:9" ht="25.5" x14ac:dyDescent="0.2">
      <c r="A2103" s="78" t="s">
        <v>105</v>
      </c>
      <c r="B2103" s="37">
        <v>60</v>
      </c>
      <c r="C2103" s="9">
        <f t="shared" ref="C2103" si="579">SUM(C2104,C2111,C2118)</f>
        <v>25918.3</v>
      </c>
      <c r="D2103" s="9">
        <f t="shared" ref="D2103:H2103" si="580">SUM(D2104,D2111,D2118)</f>
        <v>0</v>
      </c>
      <c r="E2103" s="9">
        <f t="shared" si="580"/>
        <v>25918.3</v>
      </c>
      <c r="F2103" s="9">
        <f t="shared" si="580"/>
        <v>34662.800000000003</v>
      </c>
      <c r="G2103" s="9">
        <f t="shared" si="580"/>
        <v>13685.4</v>
      </c>
      <c r="H2103" s="10">
        <f t="shared" si="580"/>
        <v>0</v>
      </c>
      <c r="I2103" s="84">
        <f t="shared" si="513"/>
        <v>74266.5</v>
      </c>
    </row>
    <row r="2104" spans="1:9" ht="25.5" x14ac:dyDescent="0.2">
      <c r="A2104" s="16" t="s">
        <v>106</v>
      </c>
      <c r="B2104" s="38">
        <v>60</v>
      </c>
      <c r="C2104" s="9">
        <f t="shared" ref="C2104" si="581">SUM(C2108,C2109,C2110)</f>
        <v>25918.3</v>
      </c>
      <c r="D2104" s="9">
        <f t="shared" ref="D2104:H2104" si="582">SUM(D2108,D2109,D2110)</f>
        <v>0</v>
      </c>
      <c r="E2104" s="9">
        <f t="shared" si="582"/>
        <v>25918.3</v>
      </c>
      <c r="F2104" s="9">
        <f t="shared" si="582"/>
        <v>34662.800000000003</v>
      </c>
      <c r="G2104" s="9">
        <f t="shared" si="582"/>
        <v>13685.4</v>
      </c>
      <c r="H2104" s="10">
        <f t="shared" si="582"/>
        <v>0</v>
      </c>
      <c r="I2104" s="84">
        <f t="shared" si="513"/>
        <v>74266.5</v>
      </c>
    </row>
    <row r="2105" spans="1:9" s="1" customFormat="1" hidden="1" x14ac:dyDescent="0.2">
      <c r="A2105" s="17" t="s">
        <v>1</v>
      </c>
      <c r="B2105" s="39"/>
      <c r="C2105" s="9"/>
      <c r="D2105" s="9"/>
      <c r="E2105" s="9"/>
      <c r="F2105" s="9"/>
      <c r="G2105" s="9"/>
      <c r="H2105" s="10"/>
      <c r="I2105" s="2">
        <f t="shared" si="513"/>
        <v>0</v>
      </c>
    </row>
    <row r="2106" spans="1:9" x14ac:dyDescent="0.2">
      <c r="A2106" s="17" t="s">
        <v>36</v>
      </c>
      <c r="B2106" s="39"/>
      <c r="C2106" s="9">
        <f t="shared" ref="C2106" si="583">C2108+C2109+C2110-C2107</f>
        <v>29.5</v>
      </c>
      <c r="D2106" s="9">
        <f t="shared" ref="D2106:H2106" si="584">D2108+D2109+D2110-D2107</f>
        <v>0</v>
      </c>
      <c r="E2106" s="9">
        <f t="shared" si="584"/>
        <v>29.5</v>
      </c>
      <c r="F2106" s="9">
        <f t="shared" si="584"/>
        <v>0</v>
      </c>
      <c r="G2106" s="9">
        <f t="shared" si="584"/>
        <v>0</v>
      </c>
      <c r="H2106" s="10">
        <f t="shared" si="584"/>
        <v>0</v>
      </c>
      <c r="I2106" s="84">
        <f t="shared" si="513"/>
        <v>29.5</v>
      </c>
    </row>
    <row r="2107" spans="1:9" x14ac:dyDescent="0.2">
      <c r="A2107" s="17" t="s">
        <v>37</v>
      </c>
      <c r="B2107" s="39"/>
      <c r="C2107" s="9">
        <f t="shared" ref="C2107:H2107" si="585">SUM(C2160,C2214,C2269)</f>
        <v>25888.799999999999</v>
      </c>
      <c r="D2107" s="9">
        <f t="shared" si="585"/>
        <v>0</v>
      </c>
      <c r="E2107" s="9">
        <f t="shared" si="585"/>
        <v>25888.799999999999</v>
      </c>
      <c r="F2107" s="9">
        <f t="shared" si="585"/>
        <v>34662.800000000003</v>
      </c>
      <c r="G2107" s="9">
        <f t="shared" si="585"/>
        <v>13685.4</v>
      </c>
      <c r="H2107" s="10">
        <f t="shared" si="585"/>
        <v>0</v>
      </c>
      <c r="I2107" s="84">
        <f t="shared" si="513"/>
        <v>74237</v>
      </c>
    </row>
    <row r="2108" spans="1:9" x14ac:dyDescent="0.2">
      <c r="A2108" s="5" t="s">
        <v>107</v>
      </c>
      <c r="B2108" s="40" t="s">
        <v>113</v>
      </c>
      <c r="C2108" s="69">
        <f>SUM(C2161,C2215,C2270)</f>
        <v>23376.7</v>
      </c>
      <c r="D2108" s="69">
        <f>SUM(D2161,D2215,D2270)</f>
        <v>0</v>
      </c>
      <c r="E2108" s="69">
        <f t="shared" ref="E2108:E2110" si="586">C2108+D2108</f>
        <v>23376.7</v>
      </c>
      <c r="F2108" s="69">
        <f t="shared" ref="F2108:H2110" si="587">SUM(F2161,F2215,F2270)</f>
        <v>34662.800000000003</v>
      </c>
      <c r="G2108" s="69">
        <f t="shared" si="587"/>
        <v>13685.4</v>
      </c>
      <c r="H2108" s="108">
        <f t="shared" si="587"/>
        <v>0</v>
      </c>
      <c r="I2108" s="84">
        <f t="shared" si="513"/>
        <v>71724.899999999994</v>
      </c>
    </row>
    <row r="2109" spans="1:9" s="1" customFormat="1" hidden="1" x14ac:dyDescent="0.2">
      <c r="A2109" s="5" t="s">
        <v>99</v>
      </c>
      <c r="B2109" s="40" t="s">
        <v>116</v>
      </c>
      <c r="C2109" s="6">
        <v>0</v>
      </c>
      <c r="D2109" s="6">
        <f>SUM(D2162,D2216,D2271)</f>
        <v>0</v>
      </c>
      <c r="E2109" s="6">
        <f t="shared" si="586"/>
        <v>0</v>
      </c>
      <c r="F2109" s="6">
        <f t="shared" si="587"/>
        <v>0</v>
      </c>
      <c r="G2109" s="6">
        <f t="shared" si="587"/>
        <v>0</v>
      </c>
      <c r="H2109" s="7">
        <f t="shared" si="587"/>
        <v>0</v>
      </c>
      <c r="I2109" s="2">
        <f t="shared" si="513"/>
        <v>0</v>
      </c>
    </row>
    <row r="2110" spans="1:9" x14ac:dyDescent="0.2">
      <c r="A2110" s="5" t="s">
        <v>101</v>
      </c>
      <c r="B2110" s="41" t="s">
        <v>114</v>
      </c>
      <c r="C2110" s="69">
        <f>SUM(C2163,C2217,C2272)</f>
        <v>2541.5999999999985</v>
      </c>
      <c r="D2110" s="69">
        <f>SUM(D2163,D2217,D2272)</f>
        <v>0</v>
      </c>
      <c r="E2110" s="69">
        <f t="shared" si="586"/>
        <v>2541.5999999999985</v>
      </c>
      <c r="F2110" s="69">
        <f t="shared" si="587"/>
        <v>0</v>
      </c>
      <c r="G2110" s="69">
        <f t="shared" si="587"/>
        <v>0</v>
      </c>
      <c r="H2110" s="108">
        <f t="shared" si="587"/>
        <v>0</v>
      </c>
      <c r="I2110" s="84">
        <f t="shared" si="513"/>
        <v>2541.5999999999985</v>
      </c>
    </row>
    <row r="2111" spans="1:9" s="1" customFormat="1" hidden="1" x14ac:dyDescent="0.2">
      <c r="A2111" s="16" t="s">
        <v>44</v>
      </c>
      <c r="B2111" s="42" t="s">
        <v>45</v>
      </c>
      <c r="C2111" s="9">
        <v>0</v>
      </c>
      <c r="D2111" s="9">
        <f t="shared" ref="D2111:H2111" si="588">SUM(D2115,D2116,D2117)</f>
        <v>0</v>
      </c>
      <c r="E2111" s="9">
        <f t="shared" si="588"/>
        <v>0</v>
      </c>
      <c r="F2111" s="9">
        <f t="shared" si="588"/>
        <v>0</v>
      </c>
      <c r="G2111" s="9">
        <f t="shared" si="588"/>
        <v>0</v>
      </c>
      <c r="H2111" s="10">
        <f t="shared" si="588"/>
        <v>0</v>
      </c>
      <c r="I2111" s="2">
        <f t="shared" si="513"/>
        <v>0</v>
      </c>
    </row>
    <row r="2112" spans="1:9" s="1" customFormat="1" hidden="1" x14ac:dyDescent="0.2">
      <c r="A2112" s="56" t="s">
        <v>1</v>
      </c>
      <c r="B2112" s="42"/>
      <c r="C2112" s="9"/>
      <c r="D2112" s="9"/>
      <c r="E2112" s="9"/>
      <c r="F2112" s="9"/>
      <c r="G2112" s="9"/>
      <c r="H2112" s="10"/>
      <c r="I2112" s="2">
        <f t="shared" si="513"/>
        <v>0</v>
      </c>
    </row>
    <row r="2113" spans="1:9" s="1" customFormat="1" hidden="1" x14ac:dyDescent="0.2">
      <c r="A2113" s="17" t="s">
        <v>36</v>
      </c>
      <c r="B2113" s="39"/>
      <c r="C2113" s="9">
        <v>0</v>
      </c>
      <c r="D2113" s="9">
        <f t="shared" ref="D2113:H2113" si="589">D2115+D2116+D2117-D2114</f>
        <v>0</v>
      </c>
      <c r="E2113" s="9">
        <f t="shared" si="589"/>
        <v>0</v>
      </c>
      <c r="F2113" s="9">
        <f t="shared" si="589"/>
        <v>0</v>
      </c>
      <c r="G2113" s="9">
        <f t="shared" si="589"/>
        <v>0</v>
      </c>
      <c r="H2113" s="10">
        <f t="shared" si="589"/>
        <v>0</v>
      </c>
      <c r="I2113" s="2">
        <f t="shared" si="513"/>
        <v>0</v>
      </c>
    </row>
    <row r="2114" spans="1:9" s="1" customFormat="1" hidden="1" x14ac:dyDescent="0.2">
      <c r="A2114" s="17" t="s">
        <v>37</v>
      </c>
      <c r="B2114" s="39"/>
      <c r="C2114" s="9">
        <v>0</v>
      </c>
      <c r="D2114" s="9">
        <f>SUM(D2167,D2221,D2276)</f>
        <v>0</v>
      </c>
      <c r="E2114" s="9">
        <f>SUM(E2167,E2221,E2276)</f>
        <v>0</v>
      </c>
      <c r="F2114" s="9">
        <f>SUM(F2167,F2221,F2276)</f>
        <v>0</v>
      </c>
      <c r="G2114" s="9">
        <f>SUM(G2167,G2221,G2276)</f>
        <v>0</v>
      </c>
      <c r="H2114" s="10">
        <f>SUM(H2167,H2221,H2276)</f>
        <v>0</v>
      </c>
      <c r="I2114" s="2">
        <f t="shared" si="513"/>
        <v>0</v>
      </c>
    </row>
    <row r="2115" spans="1:9" s="1" customFormat="1" hidden="1" x14ac:dyDescent="0.2">
      <c r="A2115" s="5" t="s">
        <v>38</v>
      </c>
      <c r="B2115" s="41" t="s">
        <v>46</v>
      </c>
      <c r="C2115" s="6">
        <v>0</v>
      </c>
      <c r="D2115" s="6">
        <f>SUM(D2168,D2222,D2277)</f>
        <v>0</v>
      </c>
      <c r="E2115" s="6">
        <f t="shared" ref="E2115:E2117" si="590">C2115+D2115</f>
        <v>0</v>
      </c>
      <c r="F2115" s="6">
        <f t="shared" ref="F2115:H2117" si="591">SUM(F2168,F2222,F2277)</f>
        <v>0</v>
      </c>
      <c r="G2115" s="6">
        <f t="shared" si="591"/>
        <v>0</v>
      </c>
      <c r="H2115" s="7">
        <f t="shared" si="591"/>
        <v>0</v>
      </c>
      <c r="I2115" s="2">
        <f t="shared" si="513"/>
        <v>0</v>
      </c>
    </row>
    <row r="2116" spans="1:9" s="1" customFormat="1" hidden="1" x14ac:dyDescent="0.2">
      <c r="A2116" s="5" t="s">
        <v>40</v>
      </c>
      <c r="B2116" s="41" t="s">
        <v>47</v>
      </c>
      <c r="C2116" s="6">
        <v>0</v>
      </c>
      <c r="D2116" s="6">
        <f>SUM(D2169,D2223,D2278)</f>
        <v>0</v>
      </c>
      <c r="E2116" s="6">
        <f t="shared" si="590"/>
        <v>0</v>
      </c>
      <c r="F2116" s="6">
        <f t="shared" si="591"/>
        <v>0</v>
      </c>
      <c r="G2116" s="6">
        <f t="shared" si="591"/>
        <v>0</v>
      </c>
      <c r="H2116" s="7">
        <f t="shared" si="591"/>
        <v>0</v>
      </c>
      <c r="I2116" s="2">
        <f t="shared" si="513"/>
        <v>0</v>
      </c>
    </row>
    <row r="2117" spans="1:9" s="1" customFormat="1" hidden="1" x14ac:dyDescent="0.2">
      <c r="A2117" s="5" t="s">
        <v>42</v>
      </c>
      <c r="B2117" s="41" t="s">
        <v>48</v>
      </c>
      <c r="C2117" s="6">
        <v>0</v>
      </c>
      <c r="D2117" s="6">
        <f>SUM(D2170,D2224,D2279)</f>
        <v>0</v>
      </c>
      <c r="E2117" s="6">
        <f t="shared" si="590"/>
        <v>0</v>
      </c>
      <c r="F2117" s="6">
        <f t="shared" si="591"/>
        <v>0</v>
      </c>
      <c r="G2117" s="6">
        <f t="shared" si="591"/>
        <v>0</v>
      </c>
      <c r="H2117" s="7">
        <f t="shared" si="591"/>
        <v>0</v>
      </c>
      <c r="I2117" s="2">
        <f t="shared" si="513"/>
        <v>0</v>
      </c>
    </row>
    <row r="2118" spans="1:9" s="1" customFormat="1" hidden="1" x14ac:dyDescent="0.2">
      <c r="A2118" s="16" t="s">
        <v>49</v>
      </c>
      <c r="B2118" s="43" t="s">
        <v>50</v>
      </c>
      <c r="C2118" s="9">
        <v>0</v>
      </c>
      <c r="D2118" s="9">
        <f t="shared" ref="D2118:H2118" si="592">SUM(D2122,D2123,D2124)</f>
        <v>0</v>
      </c>
      <c r="E2118" s="9">
        <f t="shared" si="592"/>
        <v>0</v>
      </c>
      <c r="F2118" s="9">
        <f t="shared" si="592"/>
        <v>0</v>
      </c>
      <c r="G2118" s="9">
        <f t="shared" si="592"/>
        <v>0</v>
      </c>
      <c r="H2118" s="10">
        <f t="shared" si="592"/>
        <v>0</v>
      </c>
      <c r="I2118" s="2">
        <f t="shared" si="513"/>
        <v>0</v>
      </c>
    </row>
    <row r="2119" spans="1:9" s="1" customFormat="1" hidden="1" x14ac:dyDescent="0.2">
      <c r="A2119" s="56" t="s">
        <v>1</v>
      </c>
      <c r="B2119" s="43"/>
      <c r="C2119" s="9"/>
      <c r="D2119" s="9"/>
      <c r="E2119" s="9"/>
      <c r="F2119" s="9"/>
      <c r="G2119" s="9"/>
      <c r="H2119" s="10"/>
      <c r="I2119" s="2">
        <f t="shared" si="513"/>
        <v>0</v>
      </c>
    </row>
    <row r="2120" spans="1:9" s="1" customFormat="1" hidden="1" x14ac:dyDescent="0.2">
      <c r="A2120" s="17" t="s">
        <v>36</v>
      </c>
      <c r="B2120" s="39"/>
      <c r="C2120" s="9">
        <v>0</v>
      </c>
      <c r="D2120" s="9">
        <f t="shared" ref="D2120:H2120" si="593">D2122+D2123+D2124-D2121</f>
        <v>0</v>
      </c>
      <c r="E2120" s="9">
        <f t="shared" si="593"/>
        <v>0</v>
      </c>
      <c r="F2120" s="9">
        <f t="shared" si="593"/>
        <v>0</v>
      </c>
      <c r="G2120" s="9">
        <f t="shared" si="593"/>
        <v>0</v>
      </c>
      <c r="H2120" s="10">
        <f t="shared" si="593"/>
        <v>0</v>
      </c>
      <c r="I2120" s="2">
        <f t="shared" si="513"/>
        <v>0</v>
      </c>
    </row>
    <row r="2121" spans="1:9" s="1" customFormat="1" hidden="1" x14ac:dyDescent="0.2">
      <c r="A2121" s="17" t="s">
        <v>37</v>
      </c>
      <c r="B2121" s="39"/>
      <c r="C2121" s="9">
        <v>0</v>
      </c>
      <c r="D2121" s="9">
        <f>SUM(D2174,D2228,D2283)</f>
        <v>0</v>
      </c>
      <c r="E2121" s="9">
        <f>SUM(E2174,E2228,E2283)</f>
        <v>0</v>
      </c>
      <c r="F2121" s="9">
        <f>SUM(F2174,F2228,F2283)</f>
        <v>0</v>
      </c>
      <c r="G2121" s="9">
        <f>SUM(G2174,G2228,G2283)</f>
        <v>0</v>
      </c>
      <c r="H2121" s="10">
        <f>SUM(H2174,H2228,H2283)</f>
        <v>0</v>
      </c>
      <c r="I2121" s="2">
        <f t="shared" si="513"/>
        <v>0</v>
      </c>
    </row>
    <row r="2122" spans="1:9" s="1" customFormat="1" hidden="1" x14ac:dyDescent="0.2">
      <c r="A2122" s="5" t="s">
        <v>38</v>
      </c>
      <c r="B2122" s="41" t="s">
        <v>51</v>
      </c>
      <c r="C2122" s="6">
        <v>0</v>
      </c>
      <c r="D2122" s="6">
        <f>SUM(D2175,D2229,D2284)</f>
        <v>0</v>
      </c>
      <c r="E2122" s="6">
        <f t="shared" ref="E2122:E2124" si="594">C2122+D2122</f>
        <v>0</v>
      </c>
      <c r="F2122" s="6">
        <f t="shared" ref="F2122:H2124" si="595">SUM(F2175,F2229,F2284)</f>
        <v>0</v>
      </c>
      <c r="G2122" s="6">
        <f t="shared" si="595"/>
        <v>0</v>
      </c>
      <c r="H2122" s="7">
        <f t="shared" si="595"/>
        <v>0</v>
      </c>
      <c r="I2122" s="2">
        <f t="shared" si="513"/>
        <v>0</v>
      </c>
    </row>
    <row r="2123" spans="1:9" s="1" customFormat="1" hidden="1" x14ac:dyDescent="0.2">
      <c r="A2123" s="5" t="s">
        <v>40</v>
      </c>
      <c r="B2123" s="41" t="s">
        <v>52</v>
      </c>
      <c r="C2123" s="6">
        <v>0</v>
      </c>
      <c r="D2123" s="6">
        <f>SUM(D2176,D2230,D2285)</f>
        <v>0</v>
      </c>
      <c r="E2123" s="6">
        <f t="shared" si="594"/>
        <v>0</v>
      </c>
      <c r="F2123" s="6">
        <f t="shared" si="595"/>
        <v>0</v>
      </c>
      <c r="G2123" s="6">
        <f t="shared" si="595"/>
        <v>0</v>
      </c>
      <c r="H2123" s="7">
        <f t="shared" si="595"/>
        <v>0</v>
      </c>
      <c r="I2123" s="2">
        <f t="shared" si="513"/>
        <v>0</v>
      </c>
    </row>
    <row r="2124" spans="1:9" s="1" customFormat="1" hidden="1" x14ac:dyDescent="0.2">
      <c r="A2124" s="5" t="s">
        <v>42</v>
      </c>
      <c r="B2124" s="41" t="s">
        <v>53</v>
      </c>
      <c r="C2124" s="6">
        <v>0</v>
      </c>
      <c r="D2124" s="6">
        <f>SUM(D2177,D2231,D2286)</f>
        <v>0</v>
      </c>
      <c r="E2124" s="6">
        <f t="shared" si="594"/>
        <v>0</v>
      </c>
      <c r="F2124" s="6">
        <f t="shared" si="595"/>
        <v>0</v>
      </c>
      <c r="G2124" s="6">
        <f t="shared" si="595"/>
        <v>0</v>
      </c>
      <c r="H2124" s="7">
        <f t="shared" si="595"/>
        <v>0</v>
      </c>
      <c r="I2124" s="2">
        <f t="shared" si="513"/>
        <v>0</v>
      </c>
    </row>
    <row r="2125" spans="1:9" s="1" customFormat="1" hidden="1" x14ac:dyDescent="0.2">
      <c r="A2125" s="57"/>
      <c r="B2125" s="66"/>
      <c r="C2125" s="6"/>
      <c r="D2125" s="6"/>
      <c r="E2125" s="6"/>
      <c r="F2125" s="6"/>
      <c r="G2125" s="6"/>
      <c r="H2125" s="7"/>
      <c r="I2125" s="2">
        <f t="shared" si="513"/>
        <v>0</v>
      </c>
    </row>
    <row r="2126" spans="1:9" x14ac:dyDescent="0.2">
      <c r="A2126" s="16" t="s">
        <v>119</v>
      </c>
      <c r="B2126" s="35">
        <v>71</v>
      </c>
      <c r="C2126" s="9">
        <f t="shared" ref="C2126:H2126" si="596">SUM(C2127)</f>
        <v>23.8</v>
      </c>
      <c r="D2126" s="9">
        <f t="shared" si="596"/>
        <v>0</v>
      </c>
      <c r="E2126" s="9">
        <f t="shared" si="596"/>
        <v>23.8</v>
      </c>
      <c r="F2126" s="9">
        <f t="shared" si="596"/>
        <v>0</v>
      </c>
      <c r="G2126" s="9">
        <f t="shared" si="596"/>
        <v>0</v>
      </c>
      <c r="H2126" s="10">
        <f t="shared" si="596"/>
        <v>0</v>
      </c>
      <c r="I2126" s="84">
        <f t="shared" si="513"/>
        <v>23.8</v>
      </c>
    </row>
    <row r="2127" spans="1:9" x14ac:dyDescent="0.2">
      <c r="A2127" s="12" t="s">
        <v>120</v>
      </c>
      <c r="B2127" s="36" t="s">
        <v>121</v>
      </c>
      <c r="C2127" s="69">
        <f>SUM(C2180,C2234,C2289)</f>
        <v>23.8</v>
      </c>
      <c r="D2127" s="69">
        <f>SUM(D2180,D2234,D2289)</f>
        <v>0</v>
      </c>
      <c r="E2127" s="69">
        <f>C2127+D2127</f>
        <v>23.8</v>
      </c>
      <c r="F2127" s="69">
        <f>SUM(F2180,F2234,F2289)</f>
        <v>0</v>
      </c>
      <c r="G2127" s="69">
        <f>SUM(G2180,G2234,G2289)</f>
        <v>0</v>
      </c>
      <c r="H2127" s="108">
        <f>SUM(H2180,H2234,H2289)</f>
        <v>0</v>
      </c>
      <c r="I2127" s="84">
        <f t="shared" si="513"/>
        <v>23.8</v>
      </c>
    </row>
    <row r="2128" spans="1:9" s="1" customFormat="1" hidden="1" x14ac:dyDescent="0.2">
      <c r="A2128" s="57"/>
      <c r="B2128" s="66"/>
      <c r="C2128" s="6"/>
      <c r="D2128" s="6"/>
      <c r="E2128" s="6"/>
      <c r="F2128" s="6"/>
      <c r="G2128" s="6"/>
      <c r="H2128" s="7"/>
      <c r="I2128" s="2">
        <f t="shared" si="513"/>
        <v>0</v>
      </c>
    </row>
    <row r="2129" spans="1:12" s="1" customFormat="1" hidden="1" x14ac:dyDescent="0.2">
      <c r="A2129" s="11" t="s">
        <v>134</v>
      </c>
      <c r="B2129" s="43" t="s">
        <v>133</v>
      </c>
      <c r="C2129" s="9">
        <v>0</v>
      </c>
      <c r="D2129" s="9">
        <f>SUM(D2182,D2236,D2291)</f>
        <v>0</v>
      </c>
      <c r="E2129" s="9">
        <f>C2129+D2129</f>
        <v>0</v>
      </c>
      <c r="F2129" s="9">
        <f>SUM(F2182,F2236,F2291)</f>
        <v>0</v>
      </c>
      <c r="G2129" s="9">
        <f>SUM(G2182,G2236,G2291)</f>
        <v>0</v>
      </c>
      <c r="H2129" s="10">
        <f>SUM(H2182,H2236,H2291)</f>
        <v>0</v>
      </c>
      <c r="I2129" s="2">
        <f t="shared" si="513"/>
        <v>0</v>
      </c>
    </row>
    <row r="2130" spans="1:12" s="1" customFormat="1" hidden="1" x14ac:dyDescent="0.2">
      <c r="A2130" s="55"/>
      <c r="B2130" s="66"/>
      <c r="C2130" s="6"/>
      <c r="D2130" s="6"/>
      <c r="E2130" s="6"/>
      <c r="F2130" s="6"/>
      <c r="G2130" s="6"/>
      <c r="H2130" s="7"/>
      <c r="I2130" s="2">
        <f t="shared" si="513"/>
        <v>0</v>
      </c>
    </row>
    <row r="2131" spans="1:12" s="107" customFormat="1" x14ac:dyDescent="0.2">
      <c r="A2131" s="117" t="s">
        <v>110</v>
      </c>
      <c r="B2131" s="118"/>
      <c r="C2131" s="119">
        <f t="shared" ref="C2131:H2131" si="597">C2132</f>
        <v>14686.599999999999</v>
      </c>
      <c r="D2131" s="119">
        <f t="shared" si="597"/>
        <v>0</v>
      </c>
      <c r="E2131" s="119">
        <f t="shared" si="597"/>
        <v>14686.599999999999</v>
      </c>
      <c r="F2131" s="119">
        <f t="shared" si="597"/>
        <v>14662.800000000001</v>
      </c>
      <c r="G2131" s="119">
        <f t="shared" si="597"/>
        <v>0</v>
      </c>
      <c r="H2131" s="120">
        <f t="shared" si="597"/>
        <v>0</v>
      </c>
      <c r="I2131" s="84">
        <f t="shared" si="513"/>
        <v>29349.4</v>
      </c>
    </row>
    <row r="2132" spans="1:12" s="126" customFormat="1" x14ac:dyDescent="0.2">
      <c r="A2132" s="121" t="s">
        <v>59</v>
      </c>
      <c r="B2132" s="122"/>
      <c r="C2132" s="133">
        <f t="shared" ref="C2132" si="598">SUM(C2133,C2134,C2135,C2139)</f>
        <v>14686.599999999999</v>
      </c>
      <c r="D2132" s="133">
        <f t="shared" ref="D2132:H2132" si="599">SUM(D2133,D2134,D2135,D2139)</f>
        <v>0</v>
      </c>
      <c r="E2132" s="133">
        <f t="shared" si="599"/>
        <v>14686.599999999999</v>
      </c>
      <c r="F2132" s="133">
        <f t="shared" si="599"/>
        <v>14662.800000000001</v>
      </c>
      <c r="G2132" s="133">
        <f t="shared" si="599"/>
        <v>0</v>
      </c>
      <c r="H2132" s="134">
        <f t="shared" si="599"/>
        <v>0</v>
      </c>
      <c r="I2132" s="84">
        <f t="shared" si="513"/>
        <v>29349.4</v>
      </c>
    </row>
    <row r="2133" spans="1:12" x14ac:dyDescent="0.2">
      <c r="A2133" s="5" t="s">
        <v>6</v>
      </c>
      <c r="B2133" s="28"/>
      <c r="C2133" s="69">
        <v>23.8</v>
      </c>
      <c r="D2133" s="69"/>
      <c r="E2133" s="69">
        <f>SUM(C2133,D2133)</f>
        <v>23.8</v>
      </c>
      <c r="F2133" s="69"/>
      <c r="G2133" s="69"/>
      <c r="H2133" s="108"/>
      <c r="I2133" s="84">
        <f t="shared" si="513"/>
        <v>23.8</v>
      </c>
      <c r="K2133" s="82">
        <v>0.50529999999999997</v>
      </c>
    </row>
    <row r="2134" spans="1:12" s="1" customFormat="1" hidden="1" x14ac:dyDescent="0.2">
      <c r="A2134" s="5" t="s">
        <v>7</v>
      </c>
      <c r="B2134" s="65"/>
      <c r="C2134" s="6">
        <v>0</v>
      </c>
      <c r="D2134" s="6"/>
      <c r="E2134" s="6">
        <f t="shared" ref="E2134" si="600">SUM(C2134,D2134)</f>
        <v>0</v>
      </c>
      <c r="F2134" s="6"/>
      <c r="G2134" s="6"/>
      <c r="H2134" s="7"/>
      <c r="I2134" s="2">
        <f t="shared" si="513"/>
        <v>0</v>
      </c>
    </row>
    <row r="2135" spans="1:12" x14ac:dyDescent="0.2">
      <c r="A2135" s="8" t="s">
        <v>104</v>
      </c>
      <c r="B2135" s="29" t="s">
        <v>96</v>
      </c>
      <c r="C2135" s="9">
        <f>SUM(C2136:C2138)</f>
        <v>14662.8</v>
      </c>
      <c r="D2135" s="9">
        <f>SUM(D2136:D2138)</f>
        <v>0</v>
      </c>
      <c r="E2135" s="9">
        <f>SUM(C2135,D2135)</f>
        <v>14662.8</v>
      </c>
      <c r="F2135" s="9">
        <f t="shared" ref="F2135:H2135" si="601">SUM(F2136:F2138)</f>
        <v>14662.800000000001</v>
      </c>
      <c r="G2135" s="9">
        <f t="shared" si="601"/>
        <v>0</v>
      </c>
      <c r="H2135" s="10">
        <f t="shared" si="601"/>
        <v>0</v>
      </c>
      <c r="I2135" s="84">
        <f t="shared" si="513"/>
        <v>29325.599999999999</v>
      </c>
    </row>
    <row r="2136" spans="1:12" x14ac:dyDescent="0.2">
      <c r="A2136" s="77" t="s">
        <v>97</v>
      </c>
      <c r="B2136" s="28" t="s">
        <v>98</v>
      </c>
      <c r="C2136" s="69">
        <f>ROUND(14662.8*100/119,1)</f>
        <v>12321.7</v>
      </c>
      <c r="D2136" s="69"/>
      <c r="E2136" s="69">
        <f t="shared" ref="E2136:E2138" si="602">SUM(C2136,D2136)</f>
        <v>12321.7</v>
      </c>
      <c r="F2136" s="69">
        <f>13954.2+708.6</f>
        <v>14662.800000000001</v>
      </c>
      <c r="G2136" s="69"/>
      <c r="H2136" s="108"/>
      <c r="I2136" s="84">
        <f t="shared" si="513"/>
        <v>26984.5</v>
      </c>
      <c r="J2136" s="82">
        <f>100/119</f>
        <v>0.84033613445378152</v>
      </c>
    </row>
    <row r="2137" spans="1:12" s="1" customFormat="1" hidden="1" x14ac:dyDescent="0.2">
      <c r="A2137" s="77" t="s">
        <v>99</v>
      </c>
      <c r="B2137" s="28" t="s">
        <v>100</v>
      </c>
      <c r="C2137" s="6">
        <v>0</v>
      </c>
      <c r="D2137" s="6"/>
      <c r="E2137" s="6">
        <f t="shared" si="602"/>
        <v>0</v>
      </c>
      <c r="F2137" s="6"/>
      <c r="G2137" s="6"/>
      <c r="H2137" s="7"/>
      <c r="I2137" s="2">
        <f t="shared" si="513"/>
        <v>0</v>
      </c>
    </row>
    <row r="2138" spans="1:12" x14ac:dyDescent="0.2">
      <c r="A2138" s="77" t="s">
        <v>101</v>
      </c>
      <c r="B2138" s="28" t="s">
        <v>102</v>
      </c>
      <c r="C2138" s="69">
        <f>14662.8-C2136</f>
        <v>2341.0999999999985</v>
      </c>
      <c r="D2138" s="69"/>
      <c r="E2138" s="69">
        <f t="shared" si="602"/>
        <v>2341.0999999999985</v>
      </c>
      <c r="F2138" s="69"/>
      <c r="G2138" s="69"/>
      <c r="H2138" s="108"/>
      <c r="I2138" s="84">
        <f t="shared" si="513"/>
        <v>2341.0999999999985</v>
      </c>
      <c r="J2138" s="82">
        <f>19/119</f>
        <v>0.15966386554621848</v>
      </c>
    </row>
    <row r="2139" spans="1:12" s="1" customFormat="1" ht="25.5" hidden="1" x14ac:dyDescent="0.2">
      <c r="A2139" s="8" t="s">
        <v>9</v>
      </c>
      <c r="B2139" s="29" t="s">
        <v>10</v>
      </c>
      <c r="C2139" s="9">
        <v>0</v>
      </c>
      <c r="D2139" s="9">
        <f t="shared" ref="D2139:H2139" si="603">SUM(D2140,D2144,D2148)</f>
        <v>0</v>
      </c>
      <c r="E2139" s="9">
        <f t="shared" si="603"/>
        <v>0</v>
      </c>
      <c r="F2139" s="9">
        <f t="shared" si="603"/>
        <v>0</v>
      </c>
      <c r="G2139" s="9">
        <f t="shared" si="603"/>
        <v>0</v>
      </c>
      <c r="H2139" s="10">
        <f t="shared" si="603"/>
        <v>0</v>
      </c>
      <c r="I2139" s="2">
        <f t="shared" si="513"/>
        <v>0</v>
      </c>
    </row>
    <row r="2140" spans="1:12" s="1" customFormat="1" hidden="1" x14ac:dyDescent="0.2">
      <c r="A2140" s="11" t="s">
        <v>11</v>
      </c>
      <c r="B2140" s="30" t="s">
        <v>12</v>
      </c>
      <c r="C2140" s="9">
        <v>0</v>
      </c>
      <c r="D2140" s="9">
        <f t="shared" ref="D2140:H2140" si="604">SUM(D2141:D2143)</f>
        <v>0</v>
      </c>
      <c r="E2140" s="9">
        <f t="shared" si="604"/>
        <v>0</v>
      </c>
      <c r="F2140" s="9">
        <f t="shared" si="604"/>
        <v>0</v>
      </c>
      <c r="G2140" s="9">
        <f t="shared" si="604"/>
        <v>0</v>
      </c>
      <c r="H2140" s="10">
        <f t="shared" si="604"/>
        <v>0</v>
      </c>
      <c r="I2140" s="2">
        <f t="shared" si="513"/>
        <v>0</v>
      </c>
      <c r="K2140" s="1">
        <v>0.42909999999999998</v>
      </c>
      <c r="L2140" s="1">
        <f>K2140/(K2135+K2140)</f>
        <v>1</v>
      </c>
    </row>
    <row r="2141" spans="1:12" s="1" customFormat="1" hidden="1" x14ac:dyDescent="0.2">
      <c r="A2141" s="12" t="s">
        <v>13</v>
      </c>
      <c r="B2141" s="31" t="s">
        <v>14</v>
      </c>
      <c r="C2141" s="6">
        <v>0</v>
      </c>
      <c r="D2141" s="6"/>
      <c r="E2141" s="6">
        <f t="shared" ref="E2141:E2143" si="605">SUM(C2141,D2141)</f>
        <v>0</v>
      </c>
      <c r="F2141" s="6"/>
      <c r="G2141" s="6"/>
      <c r="H2141" s="7"/>
      <c r="I2141" s="2">
        <f t="shared" si="513"/>
        <v>0</v>
      </c>
    </row>
    <row r="2142" spans="1:12" s="1" customFormat="1" hidden="1" x14ac:dyDescent="0.2">
      <c r="A2142" s="12" t="s">
        <v>15</v>
      </c>
      <c r="B2142" s="32" t="s">
        <v>16</v>
      </c>
      <c r="C2142" s="6">
        <v>0</v>
      </c>
      <c r="D2142" s="6"/>
      <c r="E2142" s="6">
        <f t="shared" si="605"/>
        <v>0</v>
      </c>
      <c r="F2142" s="6"/>
      <c r="G2142" s="6"/>
      <c r="H2142" s="7"/>
      <c r="I2142" s="2">
        <f t="shared" si="513"/>
        <v>0</v>
      </c>
    </row>
    <row r="2143" spans="1:12" s="1" customFormat="1" hidden="1" x14ac:dyDescent="0.2">
      <c r="A2143" s="12" t="s">
        <v>17</v>
      </c>
      <c r="B2143" s="32" t="s">
        <v>18</v>
      </c>
      <c r="C2143" s="6">
        <v>0</v>
      </c>
      <c r="D2143" s="6"/>
      <c r="E2143" s="6">
        <f t="shared" si="605"/>
        <v>0</v>
      </c>
      <c r="F2143" s="6"/>
      <c r="G2143" s="6"/>
      <c r="H2143" s="7"/>
      <c r="I2143" s="2">
        <f t="shared" si="513"/>
        <v>0</v>
      </c>
    </row>
    <row r="2144" spans="1:12" s="1" customFormat="1" hidden="1" x14ac:dyDescent="0.2">
      <c r="A2144" s="11" t="s">
        <v>19</v>
      </c>
      <c r="B2144" s="33" t="s">
        <v>20</v>
      </c>
      <c r="C2144" s="9">
        <v>0</v>
      </c>
      <c r="D2144" s="9">
        <f t="shared" ref="D2144:H2144" si="606">SUM(D2145:D2147)</f>
        <v>0</v>
      </c>
      <c r="E2144" s="9">
        <f t="shared" si="606"/>
        <v>0</v>
      </c>
      <c r="F2144" s="9">
        <f t="shared" si="606"/>
        <v>0</v>
      </c>
      <c r="G2144" s="9">
        <f t="shared" si="606"/>
        <v>0</v>
      </c>
      <c r="H2144" s="10">
        <f t="shared" si="606"/>
        <v>0</v>
      </c>
      <c r="I2144" s="2">
        <f t="shared" si="513"/>
        <v>0</v>
      </c>
    </row>
    <row r="2145" spans="1:9" s="1" customFormat="1" hidden="1" x14ac:dyDescent="0.2">
      <c r="A2145" s="12" t="s">
        <v>13</v>
      </c>
      <c r="B2145" s="32" t="s">
        <v>21</v>
      </c>
      <c r="C2145" s="6">
        <v>0</v>
      </c>
      <c r="D2145" s="6"/>
      <c r="E2145" s="6">
        <f t="shared" ref="E2145:E2147" si="607">SUM(C2145,D2145)</f>
        <v>0</v>
      </c>
      <c r="F2145" s="6"/>
      <c r="G2145" s="6"/>
      <c r="H2145" s="7"/>
      <c r="I2145" s="2">
        <f t="shared" si="513"/>
        <v>0</v>
      </c>
    </row>
    <row r="2146" spans="1:9" s="1" customFormat="1" hidden="1" x14ac:dyDescent="0.2">
      <c r="A2146" s="12" t="s">
        <v>15</v>
      </c>
      <c r="B2146" s="32" t="s">
        <v>22</v>
      </c>
      <c r="C2146" s="6">
        <v>0</v>
      </c>
      <c r="D2146" s="6"/>
      <c r="E2146" s="6">
        <f t="shared" si="607"/>
        <v>0</v>
      </c>
      <c r="F2146" s="6"/>
      <c r="G2146" s="6"/>
      <c r="H2146" s="7"/>
      <c r="I2146" s="2">
        <f t="shared" si="513"/>
        <v>0</v>
      </c>
    </row>
    <row r="2147" spans="1:9" s="1" customFormat="1" hidden="1" x14ac:dyDescent="0.2">
      <c r="A2147" s="12" t="s">
        <v>17</v>
      </c>
      <c r="B2147" s="32" t="s">
        <v>23</v>
      </c>
      <c r="C2147" s="6">
        <v>0</v>
      </c>
      <c r="D2147" s="6"/>
      <c r="E2147" s="6">
        <f t="shared" si="607"/>
        <v>0</v>
      </c>
      <c r="F2147" s="6"/>
      <c r="G2147" s="6"/>
      <c r="H2147" s="7"/>
      <c r="I2147" s="2">
        <f t="shared" si="513"/>
        <v>0</v>
      </c>
    </row>
    <row r="2148" spans="1:9" s="1" customFormat="1" hidden="1" x14ac:dyDescent="0.2">
      <c r="A2148" s="11" t="s">
        <v>24</v>
      </c>
      <c r="B2148" s="33" t="s">
        <v>25</v>
      </c>
      <c r="C2148" s="9">
        <v>0</v>
      </c>
      <c r="D2148" s="9">
        <f t="shared" ref="D2148:H2148" si="608">SUM(D2149:D2151)</f>
        <v>0</v>
      </c>
      <c r="E2148" s="9">
        <f t="shared" si="608"/>
        <v>0</v>
      </c>
      <c r="F2148" s="9">
        <f t="shared" si="608"/>
        <v>0</v>
      </c>
      <c r="G2148" s="9">
        <f t="shared" si="608"/>
        <v>0</v>
      </c>
      <c r="H2148" s="10">
        <f t="shared" si="608"/>
        <v>0</v>
      </c>
      <c r="I2148" s="2">
        <f t="shared" si="513"/>
        <v>0</v>
      </c>
    </row>
    <row r="2149" spans="1:9" s="1" customFormat="1" hidden="1" x14ac:dyDescent="0.2">
      <c r="A2149" s="12" t="s">
        <v>13</v>
      </c>
      <c r="B2149" s="32" t="s">
        <v>26</v>
      </c>
      <c r="C2149" s="6">
        <v>0</v>
      </c>
      <c r="D2149" s="6"/>
      <c r="E2149" s="6">
        <f t="shared" ref="E2149:E2151" si="609">SUM(C2149,D2149)</f>
        <v>0</v>
      </c>
      <c r="F2149" s="6"/>
      <c r="G2149" s="6"/>
      <c r="H2149" s="7"/>
      <c r="I2149" s="2">
        <f t="shared" si="513"/>
        <v>0</v>
      </c>
    </row>
    <row r="2150" spans="1:9" s="1" customFormat="1" hidden="1" x14ac:dyDescent="0.2">
      <c r="A2150" s="12" t="s">
        <v>15</v>
      </c>
      <c r="B2150" s="32" t="s">
        <v>27</v>
      </c>
      <c r="C2150" s="6">
        <v>0</v>
      </c>
      <c r="D2150" s="6"/>
      <c r="E2150" s="6">
        <f t="shared" si="609"/>
        <v>0</v>
      </c>
      <c r="F2150" s="6"/>
      <c r="G2150" s="6"/>
      <c r="H2150" s="7"/>
      <c r="I2150" s="2">
        <f t="shared" si="513"/>
        <v>0</v>
      </c>
    </row>
    <row r="2151" spans="1:9" s="1" customFormat="1" hidden="1" x14ac:dyDescent="0.2">
      <c r="A2151" s="12" t="s">
        <v>17</v>
      </c>
      <c r="B2151" s="32" t="s">
        <v>28</v>
      </c>
      <c r="C2151" s="6">
        <v>0</v>
      </c>
      <c r="D2151" s="6"/>
      <c r="E2151" s="6">
        <f t="shared" si="609"/>
        <v>0</v>
      </c>
      <c r="F2151" s="6"/>
      <c r="G2151" s="6"/>
      <c r="H2151" s="7"/>
      <c r="I2151" s="2">
        <f t="shared" si="513"/>
        <v>0</v>
      </c>
    </row>
    <row r="2152" spans="1:9" s="126" customFormat="1" x14ac:dyDescent="0.2">
      <c r="A2152" s="121" t="s">
        <v>0</v>
      </c>
      <c r="B2152" s="122"/>
      <c r="C2152" s="123">
        <f>SUM(C2153,C2156,C2182,C2179)</f>
        <v>14686.599999999999</v>
      </c>
      <c r="D2152" s="123">
        <f>SUM(D2153,D2156,D2182,D2179)</f>
        <v>0</v>
      </c>
      <c r="E2152" s="123">
        <f t="shared" ref="E2152:H2152" si="610">SUM(E2153,E2156,E2182,E2179)</f>
        <v>14686.599999999999</v>
      </c>
      <c r="F2152" s="123">
        <f t="shared" si="610"/>
        <v>14662.800000000001</v>
      </c>
      <c r="G2152" s="123">
        <f t="shared" si="610"/>
        <v>0</v>
      </c>
      <c r="H2152" s="124">
        <f t="shared" si="610"/>
        <v>0</v>
      </c>
      <c r="I2152" s="84">
        <f t="shared" si="513"/>
        <v>29349.4</v>
      </c>
    </row>
    <row r="2153" spans="1:9" s="1" customFormat="1" hidden="1" x14ac:dyDescent="0.2">
      <c r="A2153" s="16" t="s">
        <v>30</v>
      </c>
      <c r="B2153" s="35">
        <v>20</v>
      </c>
      <c r="C2153" s="9">
        <v>0</v>
      </c>
      <c r="D2153" s="9">
        <f t="shared" ref="D2153:H2153" si="611">SUM(D2154)</f>
        <v>0</v>
      </c>
      <c r="E2153" s="9">
        <f t="shared" si="611"/>
        <v>0</v>
      </c>
      <c r="F2153" s="9">
        <f t="shared" si="611"/>
        <v>0</v>
      </c>
      <c r="G2153" s="9">
        <f t="shared" si="611"/>
        <v>0</v>
      </c>
      <c r="H2153" s="10">
        <f t="shared" si="611"/>
        <v>0</v>
      </c>
      <c r="I2153" s="2">
        <f t="shared" si="513"/>
        <v>0</v>
      </c>
    </row>
    <row r="2154" spans="1:9" s="1" customFormat="1" hidden="1" x14ac:dyDescent="0.2">
      <c r="A2154" s="12" t="s">
        <v>31</v>
      </c>
      <c r="B2154" s="36" t="s">
        <v>32</v>
      </c>
      <c r="C2154" s="6">
        <v>0</v>
      </c>
      <c r="D2154" s="6"/>
      <c r="E2154" s="6">
        <f>C2154+D2154</f>
        <v>0</v>
      </c>
      <c r="F2154" s="6"/>
      <c r="G2154" s="6"/>
      <c r="H2154" s="7"/>
      <c r="I2154" s="2">
        <f t="shared" si="513"/>
        <v>0</v>
      </c>
    </row>
    <row r="2155" spans="1:9" s="1" customFormat="1" hidden="1" x14ac:dyDescent="0.2">
      <c r="A2155" s="12"/>
      <c r="B2155" s="31"/>
      <c r="C2155" s="6"/>
      <c r="D2155" s="6"/>
      <c r="E2155" s="6"/>
      <c r="F2155" s="6"/>
      <c r="G2155" s="6"/>
      <c r="H2155" s="7"/>
      <c r="I2155" s="2">
        <f t="shared" si="513"/>
        <v>0</v>
      </c>
    </row>
    <row r="2156" spans="1:9" ht="25.5" x14ac:dyDescent="0.2">
      <c r="A2156" s="78" t="s">
        <v>105</v>
      </c>
      <c r="B2156" s="37">
        <v>60</v>
      </c>
      <c r="C2156" s="9">
        <f t="shared" ref="C2156" si="612">SUM(C2157,C2164,C2171)</f>
        <v>14662.8</v>
      </c>
      <c r="D2156" s="9">
        <f t="shared" ref="D2156:H2156" si="613">SUM(D2157,D2164,D2171)</f>
        <v>0</v>
      </c>
      <c r="E2156" s="9">
        <f t="shared" si="613"/>
        <v>14662.8</v>
      </c>
      <c r="F2156" s="9">
        <f t="shared" si="613"/>
        <v>14662.800000000001</v>
      </c>
      <c r="G2156" s="9">
        <f t="shared" si="613"/>
        <v>0</v>
      </c>
      <c r="H2156" s="10">
        <f t="shared" si="613"/>
        <v>0</v>
      </c>
      <c r="I2156" s="84">
        <f t="shared" si="513"/>
        <v>29325.599999999999</v>
      </c>
    </row>
    <row r="2157" spans="1:9" ht="25.5" x14ac:dyDescent="0.2">
      <c r="A2157" s="16" t="s">
        <v>106</v>
      </c>
      <c r="B2157" s="38">
        <v>60</v>
      </c>
      <c r="C2157" s="9">
        <f t="shared" ref="C2157" si="614">SUM(C2161,C2162,C2163)</f>
        <v>14662.8</v>
      </c>
      <c r="D2157" s="9">
        <f t="shared" ref="D2157:H2157" si="615">SUM(D2161,D2162,D2163)</f>
        <v>0</v>
      </c>
      <c r="E2157" s="9">
        <f t="shared" si="615"/>
        <v>14662.8</v>
      </c>
      <c r="F2157" s="9">
        <f t="shared" si="615"/>
        <v>14662.800000000001</v>
      </c>
      <c r="G2157" s="9">
        <f t="shared" si="615"/>
        <v>0</v>
      </c>
      <c r="H2157" s="10">
        <f t="shared" si="615"/>
        <v>0</v>
      </c>
      <c r="I2157" s="84">
        <f t="shared" si="513"/>
        <v>29325.599999999999</v>
      </c>
    </row>
    <row r="2158" spans="1:9" s="1" customFormat="1" hidden="1" x14ac:dyDescent="0.2">
      <c r="A2158" s="17" t="s">
        <v>1</v>
      </c>
      <c r="B2158" s="39"/>
      <c r="C2158" s="9"/>
      <c r="D2158" s="9"/>
      <c r="E2158" s="9"/>
      <c r="F2158" s="9"/>
      <c r="G2158" s="9"/>
      <c r="H2158" s="10"/>
      <c r="I2158" s="2">
        <f t="shared" si="513"/>
        <v>0</v>
      </c>
    </row>
    <row r="2159" spans="1:9" x14ac:dyDescent="0.2">
      <c r="A2159" s="17" t="s">
        <v>36</v>
      </c>
      <c r="B2159" s="39"/>
      <c r="C2159" s="9">
        <f>C2161+C2162+C2163-C2160</f>
        <v>17.600000000000364</v>
      </c>
      <c r="D2159" s="9">
        <f>D2161+D2162+D2163-D2160</f>
        <v>0</v>
      </c>
      <c r="E2159" s="9">
        <f t="shared" ref="E2159:H2159" si="616">E2161+E2162+E2163-E2160</f>
        <v>17.600000000000364</v>
      </c>
      <c r="F2159" s="9">
        <f t="shared" si="616"/>
        <v>0</v>
      </c>
      <c r="G2159" s="9">
        <f t="shared" si="616"/>
        <v>0</v>
      </c>
      <c r="H2159" s="10">
        <f t="shared" si="616"/>
        <v>0</v>
      </c>
      <c r="I2159" s="84">
        <f t="shared" si="513"/>
        <v>17.600000000000364</v>
      </c>
    </row>
    <row r="2160" spans="1:9" x14ac:dyDescent="0.2">
      <c r="A2160" s="17" t="s">
        <v>37</v>
      </c>
      <c r="B2160" s="39"/>
      <c r="C2160" s="9">
        <f>SUM(C2161:C2163)-11.6-6</f>
        <v>14645.199999999999</v>
      </c>
      <c r="D2160" s="9">
        <f>SUM(D2161:D2163)</f>
        <v>0</v>
      </c>
      <c r="E2160" s="9">
        <f t="shared" ref="E2160:E2163" si="617">C2160+D2160</f>
        <v>14645.199999999999</v>
      </c>
      <c r="F2160" s="9">
        <f>13954.2+708.6</f>
        <v>14662.800000000001</v>
      </c>
      <c r="G2160" s="9"/>
      <c r="H2160" s="10"/>
      <c r="I2160" s="84">
        <f t="shared" si="513"/>
        <v>29308</v>
      </c>
    </row>
    <row r="2161" spans="1:11" x14ac:dyDescent="0.2">
      <c r="A2161" s="5" t="s">
        <v>107</v>
      </c>
      <c r="B2161" s="40" t="s">
        <v>113</v>
      </c>
      <c r="C2161" s="69">
        <f>ROUND(14662.8*100/119,1)</f>
        <v>12321.7</v>
      </c>
      <c r="D2161" s="69"/>
      <c r="E2161" s="69">
        <f t="shared" si="617"/>
        <v>12321.7</v>
      </c>
      <c r="F2161" s="69">
        <f>13954.2+708.6</f>
        <v>14662.800000000001</v>
      </c>
      <c r="G2161" s="69"/>
      <c r="H2161" s="108"/>
      <c r="I2161" s="84">
        <f t="shared" si="513"/>
        <v>26984.5</v>
      </c>
      <c r="J2161" s="82">
        <f>100/119</f>
        <v>0.84033613445378152</v>
      </c>
      <c r="K2161" s="82">
        <f>7.3+6+11.9</f>
        <v>25.200000000000003</v>
      </c>
    </row>
    <row r="2162" spans="1:11" s="1" customFormat="1" hidden="1" x14ac:dyDescent="0.2">
      <c r="A2162" s="5" t="s">
        <v>99</v>
      </c>
      <c r="B2162" s="40" t="s">
        <v>116</v>
      </c>
      <c r="C2162" s="6">
        <v>0</v>
      </c>
      <c r="D2162" s="6"/>
      <c r="E2162" s="6">
        <f t="shared" si="617"/>
        <v>0</v>
      </c>
      <c r="F2162" s="6"/>
      <c r="G2162" s="6"/>
      <c r="H2162" s="7"/>
      <c r="I2162" s="2">
        <f t="shared" ref="I2162:I2215" si="618">SUM(E2162:H2162)</f>
        <v>0</v>
      </c>
    </row>
    <row r="2163" spans="1:11" x14ac:dyDescent="0.2">
      <c r="A2163" s="5" t="s">
        <v>101</v>
      </c>
      <c r="B2163" s="41" t="s">
        <v>114</v>
      </c>
      <c r="C2163" s="69">
        <f>14662.8-C2161</f>
        <v>2341.0999999999985</v>
      </c>
      <c r="D2163" s="69"/>
      <c r="E2163" s="69">
        <f t="shared" si="617"/>
        <v>2341.0999999999985</v>
      </c>
      <c r="F2163" s="69"/>
      <c r="G2163" s="69"/>
      <c r="H2163" s="108"/>
      <c r="I2163" s="84">
        <f t="shared" si="618"/>
        <v>2341.0999999999985</v>
      </c>
      <c r="J2163" s="82">
        <f>19/119</f>
        <v>0.15966386554621848</v>
      </c>
    </row>
    <row r="2164" spans="1:11" s="1" customFormat="1" hidden="1" x14ac:dyDescent="0.2">
      <c r="A2164" s="16" t="s">
        <v>44</v>
      </c>
      <c r="B2164" s="42" t="s">
        <v>45</v>
      </c>
      <c r="C2164" s="9">
        <v>0</v>
      </c>
      <c r="D2164" s="9">
        <f t="shared" ref="D2164:H2164" si="619">SUM(D2168,D2169,D2170)</f>
        <v>0</v>
      </c>
      <c r="E2164" s="9">
        <f t="shared" si="619"/>
        <v>0</v>
      </c>
      <c r="F2164" s="9">
        <f t="shared" si="619"/>
        <v>0</v>
      </c>
      <c r="G2164" s="9">
        <f t="shared" si="619"/>
        <v>0</v>
      </c>
      <c r="H2164" s="10">
        <f t="shared" si="619"/>
        <v>0</v>
      </c>
      <c r="I2164" s="2">
        <f t="shared" si="618"/>
        <v>0</v>
      </c>
    </row>
    <row r="2165" spans="1:11" s="1" customFormat="1" hidden="1" x14ac:dyDescent="0.2">
      <c r="A2165" s="56" t="s">
        <v>1</v>
      </c>
      <c r="B2165" s="42"/>
      <c r="C2165" s="9"/>
      <c r="D2165" s="9"/>
      <c r="E2165" s="9"/>
      <c r="F2165" s="9"/>
      <c r="G2165" s="9"/>
      <c r="H2165" s="10"/>
      <c r="I2165" s="2">
        <f t="shared" si="618"/>
        <v>0</v>
      </c>
    </row>
    <row r="2166" spans="1:11" s="1" customFormat="1" hidden="1" x14ac:dyDescent="0.2">
      <c r="A2166" s="17" t="s">
        <v>36</v>
      </c>
      <c r="B2166" s="39"/>
      <c r="C2166" s="9">
        <v>0</v>
      </c>
      <c r="D2166" s="9">
        <f t="shared" ref="D2166:H2166" si="620">D2168+D2169+D2170-D2167</f>
        <v>0</v>
      </c>
      <c r="E2166" s="9">
        <f t="shared" si="620"/>
        <v>0</v>
      </c>
      <c r="F2166" s="9">
        <f t="shared" si="620"/>
        <v>0</v>
      </c>
      <c r="G2166" s="9">
        <f t="shared" si="620"/>
        <v>0</v>
      </c>
      <c r="H2166" s="10">
        <f t="shared" si="620"/>
        <v>0</v>
      </c>
      <c r="I2166" s="2">
        <f t="shared" si="618"/>
        <v>0</v>
      </c>
    </row>
    <row r="2167" spans="1:11" s="1" customFormat="1" hidden="1" x14ac:dyDescent="0.2">
      <c r="A2167" s="17" t="s">
        <v>37</v>
      </c>
      <c r="B2167" s="39"/>
      <c r="C2167" s="9"/>
      <c r="D2167" s="9"/>
      <c r="E2167" s="9"/>
      <c r="F2167" s="9"/>
      <c r="G2167" s="9"/>
      <c r="H2167" s="10"/>
      <c r="I2167" s="2">
        <f t="shared" si="618"/>
        <v>0</v>
      </c>
    </row>
    <row r="2168" spans="1:11" s="1" customFormat="1" hidden="1" x14ac:dyDescent="0.2">
      <c r="A2168" s="5" t="s">
        <v>38</v>
      </c>
      <c r="B2168" s="41" t="s">
        <v>46</v>
      </c>
      <c r="C2168" s="6">
        <v>0</v>
      </c>
      <c r="D2168" s="6"/>
      <c r="E2168" s="6">
        <f t="shared" ref="E2168:E2170" si="621">C2168+D2168</f>
        <v>0</v>
      </c>
      <c r="F2168" s="6"/>
      <c r="G2168" s="6"/>
      <c r="H2168" s="7"/>
      <c r="I2168" s="2">
        <f t="shared" si="618"/>
        <v>0</v>
      </c>
    </row>
    <row r="2169" spans="1:11" s="1" customFormat="1" hidden="1" x14ac:dyDescent="0.2">
      <c r="A2169" s="5" t="s">
        <v>40</v>
      </c>
      <c r="B2169" s="41" t="s">
        <v>47</v>
      </c>
      <c r="C2169" s="6">
        <v>0</v>
      </c>
      <c r="D2169" s="6"/>
      <c r="E2169" s="6">
        <f t="shared" si="621"/>
        <v>0</v>
      </c>
      <c r="F2169" s="6"/>
      <c r="G2169" s="6"/>
      <c r="H2169" s="7"/>
      <c r="I2169" s="2">
        <f t="shared" si="618"/>
        <v>0</v>
      </c>
    </row>
    <row r="2170" spans="1:11" s="1" customFormat="1" hidden="1" x14ac:dyDescent="0.2">
      <c r="A2170" s="5" t="s">
        <v>42</v>
      </c>
      <c r="B2170" s="41" t="s">
        <v>48</v>
      </c>
      <c r="C2170" s="6">
        <v>0</v>
      </c>
      <c r="D2170" s="6"/>
      <c r="E2170" s="6">
        <f t="shared" si="621"/>
        <v>0</v>
      </c>
      <c r="F2170" s="6"/>
      <c r="G2170" s="6"/>
      <c r="H2170" s="7"/>
      <c r="I2170" s="2">
        <f t="shared" si="618"/>
        <v>0</v>
      </c>
    </row>
    <row r="2171" spans="1:11" s="1" customFormat="1" hidden="1" x14ac:dyDescent="0.2">
      <c r="A2171" s="16" t="s">
        <v>49</v>
      </c>
      <c r="B2171" s="43" t="s">
        <v>50</v>
      </c>
      <c r="C2171" s="9">
        <v>0</v>
      </c>
      <c r="D2171" s="9">
        <f t="shared" ref="D2171:H2171" si="622">SUM(D2175,D2176,D2177)</f>
        <v>0</v>
      </c>
      <c r="E2171" s="9">
        <f t="shared" si="622"/>
        <v>0</v>
      </c>
      <c r="F2171" s="9">
        <f t="shared" si="622"/>
        <v>0</v>
      </c>
      <c r="G2171" s="9">
        <f t="shared" si="622"/>
        <v>0</v>
      </c>
      <c r="H2171" s="10">
        <f t="shared" si="622"/>
        <v>0</v>
      </c>
      <c r="I2171" s="2">
        <f t="shared" si="618"/>
        <v>0</v>
      </c>
    </row>
    <row r="2172" spans="1:11" s="1" customFormat="1" hidden="1" x14ac:dyDescent="0.2">
      <c r="A2172" s="56" t="s">
        <v>1</v>
      </c>
      <c r="B2172" s="43"/>
      <c r="C2172" s="9"/>
      <c r="D2172" s="9"/>
      <c r="E2172" s="9"/>
      <c r="F2172" s="9"/>
      <c r="G2172" s="9"/>
      <c r="H2172" s="10"/>
      <c r="I2172" s="2">
        <f t="shared" si="618"/>
        <v>0</v>
      </c>
    </row>
    <row r="2173" spans="1:11" s="1" customFormat="1" hidden="1" x14ac:dyDescent="0.2">
      <c r="A2173" s="17" t="s">
        <v>36</v>
      </c>
      <c r="B2173" s="39"/>
      <c r="C2173" s="9">
        <v>0</v>
      </c>
      <c r="D2173" s="9">
        <f t="shared" ref="D2173:H2173" si="623">D2175+D2176+D2177-D2174</f>
        <v>0</v>
      </c>
      <c r="E2173" s="9">
        <f t="shared" si="623"/>
        <v>0</v>
      </c>
      <c r="F2173" s="9">
        <f t="shared" si="623"/>
        <v>0</v>
      </c>
      <c r="G2173" s="9">
        <f t="shared" si="623"/>
        <v>0</v>
      </c>
      <c r="H2173" s="10">
        <f t="shared" si="623"/>
        <v>0</v>
      </c>
      <c r="I2173" s="2">
        <f t="shared" si="618"/>
        <v>0</v>
      </c>
    </row>
    <row r="2174" spans="1:11" s="1" customFormat="1" hidden="1" x14ac:dyDescent="0.2">
      <c r="A2174" s="17" t="s">
        <v>37</v>
      </c>
      <c r="B2174" s="39"/>
      <c r="C2174" s="9"/>
      <c r="D2174" s="9"/>
      <c r="E2174" s="9"/>
      <c r="F2174" s="9"/>
      <c r="G2174" s="9"/>
      <c r="H2174" s="10"/>
      <c r="I2174" s="2">
        <f t="shared" si="618"/>
        <v>0</v>
      </c>
    </row>
    <row r="2175" spans="1:11" s="1" customFormat="1" hidden="1" x14ac:dyDescent="0.2">
      <c r="A2175" s="5" t="s">
        <v>38</v>
      </c>
      <c r="B2175" s="41" t="s">
        <v>51</v>
      </c>
      <c r="C2175" s="6">
        <v>0</v>
      </c>
      <c r="D2175" s="6"/>
      <c r="E2175" s="6">
        <f t="shared" ref="E2175:E2177" si="624">C2175+D2175</f>
        <v>0</v>
      </c>
      <c r="F2175" s="6"/>
      <c r="G2175" s="6"/>
      <c r="H2175" s="7"/>
      <c r="I2175" s="2">
        <f t="shared" si="618"/>
        <v>0</v>
      </c>
    </row>
    <row r="2176" spans="1:11" s="1" customFormat="1" hidden="1" x14ac:dyDescent="0.2">
      <c r="A2176" s="5" t="s">
        <v>40</v>
      </c>
      <c r="B2176" s="41" t="s">
        <v>52</v>
      </c>
      <c r="C2176" s="6">
        <v>0</v>
      </c>
      <c r="D2176" s="6"/>
      <c r="E2176" s="6">
        <f t="shared" si="624"/>
        <v>0</v>
      </c>
      <c r="F2176" s="6"/>
      <c r="G2176" s="6"/>
      <c r="H2176" s="7"/>
      <c r="I2176" s="2">
        <f t="shared" si="618"/>
        <v>0</v>
      </c>
    </row>
    <row r="2177" spans="1:10" s="1" customFormat="1" hidden="1" x14ac:dyDescent="0.2">
      <c r="A2177" s="5" t="s">
        <v>42</v>
      </c>
      <c r="B2177" s="41" t="s">
        <v>53</v>
      </c>
      <c r="C2177" s="6">
        <v>0</v>
      </c>
      <c r="D2177" s="6"/>
      <c r="E2177" s="6">
        <f t="shared" si="624"/>
        <v>0</v>
      </c>
      <c r="F2177" s="6"/>
      <c r="G2177" s="6"/>
      <c r="H2177" s="7"/>
      <c r="I2177" s="2">
        <f t="shared" si="618"/>
        <v>0</v>
      </c>
    </row>
    <row r="2178" spans="1:10" s="1" customFormat="1" hidden="1" x14ac:dyDescent="0.2">
      <c r="A2178" s="57"/>
      <c r="B2178" s="66"/>
      <c r="C2178" s="6"/>
      <c r="D2178" s="6"/>
      <c r="E2178" s="6"/>
      <c r="F2178" s="6"/>
      <c r="G2178" s="6"/>
      <c r="H2178" s="7"/>
      <c r="I2178" s="2">
        <f t="shared" ref="I2178" si="625">SUM(E2178:H2178)</f>
        <v>0</v>
      </c>
    </row>
    <row r="2179" spans="1:10" s="1" customFormat="1" x14ac:dyDescent="0.2">
      <c r="A2179" s="16" t="s">
        <v>119</v>
      </c>
      <c r="B2179" s="35">
        <v>71</v>
      </c>
      <c r="C2179" s="9">
        <f t="shared" ref="C2179:H2179" si="626">SUM(C2180)</f>
        <v>23.8</v>
      </c>
      <c r="D2179" s="9">
        <f t="shared" si="626"/>
        <v>0</v>
      </c>
      <c r="E2179" s="9">
        <f t="shared" si="626"/>
        <v>23.8</v>
      </c>
      <c r="F2179" s="9">
        <f t="shared" si="626"/>
        <v>0</v>
      </c>
      <c r="G2179" s="9">
        <f t="shared" si="626"/>
        <v>0</v>
      </c>
      <c r="H2179" s="10">
        <f t="shared" si="626"/>
        <v>0</v>
      </c>
      <c r="I2179" s="2">
        <f t="shared" ref="I2179:I2180" si="627">SUM(E2179:H2179)</f>
        <v>23.8</v>
      </c>
    </row>
    <row r="2180" spans="1:10" s="1" customFormat="1" x14ac:dyDescent="0.2">
      <c r="A2180" s="12" t="s">
        <v>120</v>
      </c>
      <c r="B2180" s="36" t="s">
        <v>121</v>
      </c>
      <c r="C2180" s="6">
        <v>23.8</v>
      </c>
      <c r="D2180" s="6"/>
      <c r="E2180" s="6">
        <f>C2180+D2180</f>
        <v>23.8</v>
      </c>
      <c r="F2180" s="6"/>
      <c r="G2180" s="6"/>
      <c r="H2180" s="7"/>
      <c r="I2180" s="2">
        <f t="shared" si="627"/>
        <v>23.8</v>
      </c>
    </row>
    <row r="2181" spans="1:10" s="1" customFormat="1" hidden="1" x14ac:dyDescent="0.2">
      <c r="A2181" s="57"/>
      <c r="B2181" s="66"/>
      <c r="C2181" s="6"/>
      <c r="D2181" s="6"/>
      <c r="E2181" s="6"/>
      <c r="F2181" s="6"/>
      <c r="G2181" s="6"/>
      <c r="H2181" s="7"/>
      <c r="I2181" s="2">
        <f t="shared" si="618"/>
        <v>0</v>
      </c>
    </row>
    <row r="2182" spans="1:10" s="1" customFormat="1" hidden="1" x14ac:dyDescent="0.2">
      <c r="A2182" s="11" t="s">
        <v>134</v>
      </c>
      <c r="B2182" s="43" t="s">
        <v>133</v>
      </c>
      <c r="C2182" s="9">
        <v>0</v>
      </c>
      <c r="D2182" s="9"/>
      <c r="E2182" s="9">
        <f>C2182+D2182</f>
        <v>0</v>
      </c>
      <c r="F2182" s="9"/>
      <c r="G2182" s="9"/>
      <c r="H2182" s="10"/>
      <c r="I2182" s="2">
        <f t="shared" si="618"/>
        <v>0</v>
      </c>
    </row>
    <row r="2183" spans="1:10" s="1" customFormat="1" hidden="1" x14ac:dyDescent="0.2">
      <c r="A2183" s="57"/>
      <c r="B2183" s="66"/>
      <c r="C2183" s="6"/>
      <c r="D2183" s="6"/>
      <c r="E2183" s="6"/>
      <c r="F2183" s="6"/>
      <c r="G2183" s="6"/>
      <c r="H2183" s="7"/>
      <c r="I2183" s="2">
        <f t="shared" si="618"/>
        <v>0</v>
      </c>
    </row>
    <row r="2184" spans="1:10" s="1" customFormat="1" hidden="1" x14ac:dyDescent="0.2">
      <c r="A2184" s="11" t="s">
        <v>54</v>
      </c>
      <c r="B2184" s="43"/>
      <c r="C2184" s="9">
        <v>0</v>
      </c>
      <c r="D2184" s="9">
        <f t="shared" ref="D2184:H2184" si="628">D2131-D2152</f>
        <v>0</v>
      </c>
      <c r="E2184" s="9">
        <f t="shared" si="628"/>
        <v>0</v>
      </c>
      <c r="F2184" s="9">
        <f t="shared" si="628"/>
        <v>0</v>
      </c>
      <c r="G2184" s="9">
        <f t="shared" si="628"/>
        <v>0</v>
      </c>
      <c r="H2184" s="10">
        <f t="shared" si="628"/>
        <v>0</v>
      </c>
      <c r="I2184" s="2">
        <f t="shared" si="618"/>
        <v>0</v>
      </c>
    </row>
    <row r="2185" spans="1:10" s="107" customFormat="1" x14ac:dyDescent="0.2">
      <c r="A2185" s="117" t="s">
        <v>111</v>
      </c>
      <c r="B2185" s="118"/>
      <c r="C2185" s="119">
        <f t="shared" ref="C2185:H2185" si="629">C2186</f>
        <v>11255.5</v>
      </c>
      <c r="D2185" s="119">
        <f t="shared" si="629"/>
        <v>0</v>
      </c>
      <c r="E2185" s="119">
        <f t="shared" si="629"/>
        <v>11255.5</v>
      </c>
      <c r="F2185" s="119">
        <f t="shared" si="629"/>
        <v>20000</v>
      </c>
      <c r="G2185" s="119">
        <f t="shared" si="629"/>
        <v>13685.4</v>
      </c>
      <c r="H2185" s="120">
        <f t="shared" si="629"/>
        <v>0</v>
      </c>
      <c r="I2185" s="84">
        <f t="shared" si="618"/>
        <v>44940.9</v>
      </c>
    </row>
    <row r="2186" spans="1:10" s="126" customFormat="1" x14ac:dyDescent="0.2">
      <c r="A2186" s="121" t="s">
        <v>59</v>
      </c>
      <c r="B2186" s="122"/>
      <c r="C2186" s="133">
        <f t="shared" ref="C2186" si="630">SUM(C2187,C2188,C2189,C2193)</f>
        <v>11255.5</v>
      </c>
      <c r="D2186" s="133">
        <f t="shared" ref="D2186:H2186" si="631">SUM(D2187,D2188,D2189,D2193)</f>
        <v>0</v>
      </c>
      <c r="E2186" s="133">
        <f t="shared" si="631"/>
        <v>11255.5</v>
      </c>
      <c r="F2186" s="133">
        <f t="shared" si="631"/>
        <v>20000</v>
      </c>
      <c r="G2186" s="133">
        <f t="shared" si="631"/>
        <v>13685.4</v>
      </c>
      <c r="H2186" s="134">
        <f t="shared" si="631"/>
        <v>0</v>
      </c>
      <c r="I2186" s="84">
        <f t="shared" si="618"/>
        <v>44940.9</v>
      </c>
    </row>
    <row r="2187" spans="1:10" x14ac:dyDescent="0.2">
      <c r="A2187" s="5" t="s">
        <v>6</v>
      </c>
      <c r="B2187" s="28"/>
      <c r="C2187" s="69"/>
      <c r="D2187" s="69"/>
      <c r="E2187" s="69">
        <f>SUM(C2187,D2187)</f>
        <v>0</v>
      </c>
      <c r="F2187" s="69">
        <f>20214.6-G2187</f>
        <v>6529.1999999999989</v>
      </c>
      <c r="G2187" s="69">
        <v>13685.4</v>
      </c>
      <c r="H2187" s="108"/>
      <c r="I2187" s="84">
        <f t="shared" si="618"/>
        <v>20214.599999999999</v>
      </c>
    </row>
    <row r="2188" spans="1:10" s="1" customFormat="1" hidden="1" x14ac:dyDescent="0.2">
      <c r="A2188" s="5" t="s">
        <v>7</v>
      </c>
      <c r="B2188" s="65"/>
      <c r="C2188" s="6">
        <v>0</v>
      </c>
      <c r="D2188" s="6"/>
      <c r="E2188" s="6">
        <f t="shared" ref="E2188" si="632">SUM(C2188,D2188)</f>
        <v>0</v>
      </c>
      <c r="F2188" s="6"/>
      <c r="G2188" s="6"/>
      <c r="H2188" s="7"/>
      <c r="I2188" s="2">
        <f t="shared" si="618"/>
        <v>0</v>
      </c>
    </row>
    <row r="2189" spans="1:10" x14ac:dyDescent="0.2">
      <c r="A2189" s="8" t="s">
        <v>104</v>
      </c>
      <c r="B2189" s="29" t="s">
        <v>96</v>
      </c>
      <c r="C2189" s="9">
        <f>SUM(C2190:C2192)</f>
        <v>11255.5</v>
      </c>
      <c r="D2189" s="9">
        <f>SUM(D2190:D2192)</f>
        <v>0</v>
      </c>
      <c r="E2189" s="9">
        <f>SUM(C2189,D2189)</f>
        <v>11255.5</v>
      </c>
      <c r="F2189" s="9">
        <f t="shared" ref="F2189:H2189" si="633">SUM(F2190:F2192)</f>
        <v>13470.800000000001</v>
      </c>
      <c r="G2189" s="9">
        <f t="shared" si="633"/>
        <v>0</v>
      </c>
      <c r="H2189" s="10">
        <f t="shared" si="633"/>
        <v>0</v>
      </c>
      <c r="I2189" s="84">
        <f t="shared" si="618"/>
        <v>24726.300000000003</v>
      </c>
    </row>
    <row r="2190" spans="1:10" x14ac:dyDescent="0.2">
      <c r="A2190" s="77" t="s">
        <v>97</v>
      </c>
      <c r="B2190" s="28" t="s">
        <v>98</v>
      </c>
      <c r="C2190" s="69">
        <f>proiecte!C18</f>
        <v>11055</v>
      </c>
      <c r="D2190" s="69"/>
      <c r="E2190" s="69">
        <f t="shared" ref="E2190:E2192" si="634">SUM(C2190,D2190)</f>
        <v>11055</v>
      </c>
      <c r="F2190" s="69">
        <f>20000-F2187</f>
        <v>13470.800000000001</v>
      </c>
      <c r="G2190" s="69"/>
      <c r="H2190" s="108"/>
      <c r="I2190" s="84">
        <f t="shared" si="618"/>
        <v>24525.800000000003</v>
      </c>
      <c r="J2190" s="82">
        <f>100/119</f>
        <v>0.84033613445378152</v>
      </c>
    </row>
    <row r="2191" spans="1:10" s="1" customFormat="1" hidden="1" x14ac:dyDescent="0.2">
      <c r="A2191" s="77" t="s">
        <v>99</v>
      </c>
      <c r="B2191" s="28" t="s">
        <v>100</v>
      </c>
      <c r="C2191" s="6">
        <v>0</v>
      </c>
      <c r="D2191" s="6"/>
      <c r="E2191" s="6">
        <f t="shared" si="634"/>
        <v>0</v>
      </c>
      <c r="F2191" s="6"/>
      <c r="G2191" s="6"/>
      <c r="H2191" s="7"/>
      <c r="I2191" s="2">
        <f t="shared" si="618"/>
        <v>0</v>
      </c>
    </row>
    <row r="2192" spans="1:10" x14ac:dyDescent="0.2">
      <c r="A2192" s="77" t="s">
        <v>101</v>
      </c>
      <c r="B2192" s="28" t="s">
        <v>102</v>
      </c>
      <c r="C2192" s="69">
        <f>proiecte!D18</f>
        <v>200.50000000000006</v>
      </c>
      <c r="D2192" s="69"/>
      <c r="E2192" s="69">
        <f t="shared" si="634"/>
        <v>200.50000000000006</v>
      </c>
      <c r="F2192" s="69"/>
      <c r="G2192" s="69"/>
      <c r="H2192" s="108"/>
      <c r="I2192" s="84">
        <f t="shared" si="618"/>
        <v>200.50000000000006</v>
      </c>
      <c r="J2192" s="82">
        <f>19/119</f>
        <v>0.15966386554621848</v>
      </c>
    </row>
    <row r="2193" spans="1:9" s="1" customFormat="1" ht="25.5" hidden="1" x14ac:dyDescent="0.2">
      <c r="A2193" s="8" t="s">
        <v>9</v>
      </c>
      <c r="B2193" s="29" t="s">
        <v>10</v>
      </c>
      <c r="C2193" s="9">
        <v>0</v>
      </c>
      <c r="D2193" s="9">
        <f t="shared" ref="D2193:H2193" si="635">SUM(D2194,D2198,D2202)</f>
        <v>0</v>
      </c>
      <c r="E2193" s="9">
        <f t="shared" si="635"/>
        <v>0</v>
      </c>
      <c r="F2193" s="9">
        <f t="shared" si="635"/>
        <v>0</v>
      </c>
      <c r="G2193" s="9">
        <f t="shared" si="635"/>
        <v>0</v>
      </c>
      <c r="H2193" s="10">
        <f t="shared" si="635"/>
        <v>0</v>
      </c>
      <c r="I2193" s="2">
        <f t="shared" si="618"/>
        <v>0</v>
      </c>
    </row>
    <row r="2194" spans="1:9" s="1" customFormat="1" hidden="1" x14ac:dyDescent="0.2">
      <c r="A2194" s="11" t="s">
        <v>11</v>
      </c>
      <c r="B2194" s="30" t="s">
        <v>12</v>
      </c>
      <c r="C2194" s="9">
        <v>0</v>
      </c>
      <c r="D2194" s="9">
        <f t="shared" ref="D2194:H2194" si="636">SUM(D2195:D2197)</f>
        <v>0</v>
      </c>
      <c r="E2194" s="9">
        <f t="shared" si="636"/>
        <v>0</v>
      </c>
      <c r="F2194" s="9">
        <f t="shared" si="636"/>
        <v>0</v>
      </c>
      <c r="G2194" s="9">
        <f t="shared" si="636"/>
        <v>0</v>
      </c>
      <c r="H2194" s="10">
        <f t="shared" si="636"/>
        <v>0</v>
      </c>
      <c r="I2194" s="2">
        <f t="shared" si="618"/>
        <v>0</v>
      </c>
    </row>
    <row r="2195" spans="1:9" s="1" customFormat="1" hidden="1" x14ac:dyDescent="0.2">
      <c r="A2195" s="12" t="s">
        <v>13</v>
      </c>
      <c r="B2195" s="31" t="s">
        <v>14</v>
      </c>
      <c r="C2195" s="6">
        <v>0</v>
      </c>
      <c r="D2195" s="6"/>
      <c r="E2195" s="6">
        <f t="shared" ref="E2195:E2197" si="637">SUM(C2195,D2195)</f>
        <v>0</v>
      </c>
      <c r="F2195" s="6"/>
      <c r="G2195" s="6"/>
      <c r="H2195" s="7"/>
      <c r="I2195" s="2">
        <f t="shared" si="618"/>
        <v>0</v>
      </c>
    </row>
    <row r="2196" spans="1:9" s="1" customFormat="1" hidden="1" x14ac:dyDescent="0.2">
      <c r="A2196" s="12" t="s">
        <v>15</v>
      </c>
      <c r="B2196" s="32" t="s">
        <v>16</v>
      </c>
      <c r="C2196" s="6">
        <v>0</v>
      </c>
      <c r="D2196" s="6"/>
      <c r="E2196" s="6">
        <f t="shared" si="637"/>
        <v>0</v>
      </c>
      <c r="F2196" s="6"/>
      <c r="G2196" s="6"/>
      <c r="H2196" s="7"/>
      <c r="I2196" s="2">
        <f t="shared" si="618"/>
        <v>0</v>
      </c>
    </row>
    <row r="2197" spans="1:9" s="1" customFormat="1" hidden="1" x14ac:dyDescent="0.2">
      <c r="A2197" s="12" t="s">
        <v>17</v>
      </c>
      <c r="B2197" s="32" t="s">
        <v>18</v>
      </c>
      <c r="C2197" s="6">
        <v>0</v>
      </c>
      <c r="D2197" s="6"/>
      <c r="E2197" s="6">
        <f t="shared" si="637"/>
        <v>0</v>
      </c>
      <c r="F2197" s="6"/>
      <c r="G2197" s="6"/>
      <c r="H2197" s="7"/>
      <c r="I2197" s="2">
        <f t="shared" si="618"/>
        <v>0</v>
      </c>
    </row>
    <row r="2198" spans="1:9" s="1" customFormat="1" hidden="1" x14ac:dyDescent="0.2">
      <c r="A2198" s="11" t="s">
        <v>19</v>
      </c>
      <c r="B2198" s="33" t="s">
        <v>20</v>
      </c>
      <c r="C2198" s="9">
        <v>0</v>
      </c>
      <c r="D2198" s="9">
        <f t="shared" ref="D2198:H2198" si="638">SUM(D2199:D2201)</f>
        <v>0</v>
      </c>
      <c r="E2198" s="9">
        <f t="shared" si="638"/>
        <v>0</v>
      </c>
      <c r="F2198" s="9">
        <f t="shared" si="638"/>
        <v>0</v>
      </c>
      <c r="G2198" s="9">
        <f t="shared" si="638"/>
        <v>0</v>
      </c>
      <c r="H2198" s="10">
        <f t="shared" si="638"/>
        <v>0</v>
      </c>
      <c r="I2198" s="2">
        <f t="shared" si="618"/>
        <v>0</v>
      </c>
    </row>
    <row r="2199" spans="1:9" s="1" customFormat="1" hidden="1" x14ac:dyDescent="0.2">
      <c r="A2199" s="12" t="s">
        <v>13</v>
      </c>
      <c r="B2199" s="32" t="s">
        <v>21</v>
      </c>
      <c r="C2199" s="6">
        <v>0</v>
      </c>
      <c r="D2199" s="6"/>
      <c r="E2199" s="6">
        <f t="shared" ref="E2199:E2201" si="639">SUM(C2199,D2199)</f>
        <v>0</v>
      </c>
      <c r="F2199" s="6"/>
      <c r="G2199" s="6"/>
      <c r="H2199" s="7"/>
      <c r="I2199" s="2">
        <f t="shared" si="618"/>
        <v>0</v>
      </c>
    </row>
    <row r="2200" spans="1:9" s="1" customFormat="1" hidden="1" x14ac:dyDescent="0.2">
      <c r="A2200" s="12" t="s">
        <v>15</v>
      </c>
      <c r="B2200" s="32" t="s">
        <v>22</v>
      </c>
      <c r="C2200" s="6">
        <v>0</v>
      </c>
      <c r="D2200" s="6"/>
      <c r="E2200" s="6">
        <f t="shared" si="639"/>
        <v>0</v>
      </c>
      <c r="F2200" s="6"/>
      <c r="G2200" s="6"/>
      <c r="H2200" s="7"/>
      <c r="I2200" s="2">
        <f t="shared" si="618"/>
        <v>0</v>
      </c>
    </row>
    <row r="2201" spans="1:9" s="1" customFormat="1" hidden="1" x14ac:dyDescent="0.2">
      <c r="A2201" s="12" t="s">
        <v>17</v>
      </c>
      <c r="B2201" s="32" t="s">
        <v>23</v>
      </c>
      <c r="C2201" s="6">
        <v>0</v>
      </c>
      <c r="D2201" s="6"/>
      <c r="E2201" s="6">
        <f t="shared" si="639"/>
        <v>0</v>
      </c>
      <c r="F2201" s="6"/>
      <c r="G2201" s="6"/>
      <c r="H2201" s="7"/>
      <c r="I2201" s="2">
        <f t="shared" si="618"/>
        <v>0</v>
      </c>
    </row>
    <row r="2202" spans="1:9" s="1" customFormat="1" hidden="1" x14ac:dyDescent="0.2">
      <c r="A2202" s="11" t="s">
        <v>24</v>
      </c>
      <c r="B2202" s="33" t="s">
        <v>25</v>
      </c>
      <c r="C2202" s="9">
        <v>0</v>
      </c>
      <c r="D2202" s="9">
        <f t="shared" ref="D2202:H2202" si="640">SUM(D2203:D2205)</f>
        <v>0</v>
      </c>
      <c r="E2202" s="9">
        <f t="shared" si="640"/>
        <v>0</v>
      </c>
      <c r="F2202" s="9">
        <f t="shared" si="640"/>
        <v>0</v>
      </c>
      <c r="G2202" s="9">
        <f t="shared" si="640"/>
        <v>0</v>
      </c>
      <c r="H2202" s="10">
        <f t="shared" si="640"/>
        <v>0</v>
      </c>
      <c r="I2202" s="2">
        <f t="shared" si="618"/>
        <v>0</v>
      </c>
    </row>
    <row r="2203" spans="1:9" s="1" customFormat="1" hidden="1" x14ac:dyDescent="0.2">
      <c r="A2203" s="12" t="s">
        <v>13</v>
      </c>
      <c r="B2203" s="32" t="s">
        <v>26</v>
      </c>
      <c r="C2203" s="6">
        <v>0</v>
      </c>
      <c r="D2203" s="6"/>
      <c r="E2203" s="6">
        <f t="shared" ref="E2203:E2205" si="641">SUM(C2203,D2203)</f>
        <v>0</v>
      </c>
      <c r="F2203" s="6"/>
      <c r="G2203" s="6"/>
      <c r="H2203" s="7"/>
      <c r="I2203" s="2">
        <f t="shared" si="618"/>
        <v>0</v>
      </c>
    </row>
    <row r="2204" spans="1:9" s="1" customFormat="1" hidden="1" x14ac:dyDescent="0.2">
      <c r="A2204" s="12" t="s">
        <v>15</v>
      </c>
      <c r="B2204" s="32" t="s">
        <v>27</v>
      </c>
      <c r="C2204" s="6">
        <v>0</v>
      </c>
      <c r="D2204" s="6"/>
      <c r="E2204" s="6">
        <f t="shared" si="641"/>
        <v>0</v>
      </c>
      <c r="F2204" s="6"/>
      <c r="G2204" s="6"/>
      <c r="H2204" s="7"/>
      <c r="I2204" s="2">
        <f t="shared" si="618"/>
        <v>0</v>
      </c>
    </row>
    <row r="2205" spans="1:9" s="1" customFormat="1" hidden="1" x14ac:dyDescent="0.2">
      <c r="A2205" s="12" t="s">
        <v>17</v>
      </c>
      <c r="B2205" s="32" t="s">
        <v>28</v>
      </c>
      <c r="C2205" s="6">
        <v>0</v>
      </c>
      <c r="D2205" s="6"/>
      <c r="E2205" s="6">
        <f t="shared" si="641"/>
        <v>0</v>
      </c>
      <c r="F2205" s="6"/>
      <c r="G2205" s="6"/>
      <c r="H2205" s="7"/>
      <c r="I2205" s="2">
        <f t="shared" si="618"/>
        <v>0</v>
      </c>
    </row>
    <row r="2206" spans="1:9" s="126" customFormat="1" x14ac:dyDescent="0.2">
      <c r="A2206" s="121" t="s">
        <v>76</v>
      </c>
      <c r="B2206" s="122"/>
      <c r="C2206" s="123">
        <f>SUM(C2207,C2210,C2236,C2233)</f>
        <v>11255.5</v>
      </c>
      <c r="D2206" s="123">
        <f>SUM(D2207,D2210,D2236,D2233)</f>
        <v>0</v>
      </c>
      <c r="E2206" s="123">
        <f t="shared" ref="E2206:H2206" si="642">SUM(E2207,E2210,E2236,E2233)</f>
        <v>11255.5</v>
      </c>
      <c r="F2206" s="123">
        <f t="shared" si="642"/>
        <v>20000</v>
      </c>
      <c r="G2206" s="123">
        <f t="shared" si="642"/>
        <v>13685.4</v>
      </c>
      <c r="H2206" s="124">
        <f t="shared" si="642"/>
        <v>0</v>
      </c>
      <c r="I2206" s="84">
        <f t="shared" si="618"/>
        <v>44940.9</v>
      </c>
    </row>
    <row r="2207" spans="1:9" hidden="1" x14ac:dyDescent="0.2">
      <c r="A2207" s="16" t="s">
        <v>30</v>
      </c>
      <c r="B2207" s="35">
        <v>20</v>
      </c>
      <c r="C2207" s="9">
        <f t="shared" ref="C2207:H2207" si="643">SUM(C2208)</f>
        <v>0</v>
      </c>
      <c r="D2207" s="9">
        <f t="shared" si="643"/>
        <v>0</v>
      </c>
      <c r="E2207" s="9">
        <f t="shared" si="643"/>
        <v>0</v>
      </c>
      <c r="F2207" s="9">
        <f t="shared" si="643"/>
        <v>0</v>
      </c>
      <c r="G2207" s="9">
        <f t="shared" si="643"/>
        <v>0</v>
      </c>
      <c r="H2207" s="10">
        <f t="shared" si="643"/>
        <v>0</v>
      </c>
      <c r="I2207" s="84">
        <f t="shared" si="618"/>
        <v>0</v>
      </c>
    </row>
    <row r="2208" spans="1:9" hidden="1" x14ac:dyDescent="0.2">
      <c r="A2208" s="12" t="s">
        <v>117</v>
      </c>
      <c r="B2208" s="36" t="s">
        <v>118</v>
      </c>
      <c r="C2208" s="69"/>
      <c r="D2208" s="69"/>
      <c r="E2208" s="69">
        <f>C2208+D2208</f>
        <v>0</v>
      </c>
      <c r="F2208" s="69"/>
      <c r="G2208" s="69"/>
      <c r="H2208" s="108"/>
      <c r="I2208" s="84">
        <f t="shared" si="618"/>
        <v>0</v>
      </c>
    </row>
    <row r="2209" spans="1:10" s="1" customFormat="1" hidden="1" x14ac:dyDescent="0.2">
      <c r="A2209" s="12"/>
      <c r="B2209" s="31"/>
      <c r="C2209" s="6"/>
      <c r="D2209" s="6"/>
      <c r="E2209" s="6"/>
      <c r="F2209" s="6"/>
      <c r="G2209" s="6"/>
      <c r="H2209" s="7"/>
      <c r="I2209" s="2">
        <f t="shared" si="618"/>
        <v>0</v>
      </c>
    </row>
    <row r="2210" spans="1:10" ht="25.5" x14ac:dyDescent="0.2">
      <c r="A2210" s="78" t="s">
        <v>105</v>
      </c>
      <c r="B2210" s="37">
        <v>60</v>
      </c>
      <c r="C2210" s="9">
        <f t="shared" ref="C2210" si="644">SUM(C2211,C2218,C2225)</f>
        <v>11255.5</v>
      </c>
      <c r="D2210" s="9">
        <f t="shared" ref="D2210:H2210" si="645">SUM(D2211,D2218,D2225)</f>
        <v>0</v>
      </c>
      <c r="E2210" s="9">
        <f t="shared" si="645"/>
        <v>11255.5</v>
      </c>
      <c r="F2210" s="9">
        <f t="shared" si="645"/>
        <v>20000</v>
      </c>
      <c r="G2210" s="9">
        <f t="shared" si="645"/>
        <v>13685.4</v>
      </c>
      <c r="H2210" s="10">
        <f t="shared" si="645"/>
        <v>0</v>
      </c>
      <c r="I2210" s="84">
        <f t="shared" si="618"/>
        <v>44940.9</v>
      </c>
    </row>
    <row r="2211" spans="1:10" ht="25.5" x14ac:dyDescent="0.2">
      <c r="A2211" s="16" t="s">
        <v>106</v>
      </c>
      <c r="B2211" s="38">
        <v>60</v>
      </c>
      <c r="C2211" s="9">
        <f t="shared" ref="C2211" si="646">SUM(C2215,C2216,C2217)</f>
        <v>11255.5</v>
      </c>
      <c r="D2211" s="9">
        <f t="shared" ref="D2211:H2211" si="647">SUM(D2215,D2216,D2217)</f>
        <v>0</v>
      </c>
      <c r="E2211" s="9">
        <f t="shared" si="647"/>
        <v>11255.5</v>
      </c>
      <c r="F2211" s="9">
        <f>SUM(F2215,F2216,F2217)</f>
        <v>20000</v>
      </c>
      <c r="G2211" s="9">
        <f t="shared" si="647"/>
        <v>13685.4</v>
      </c>
      <c r="H2211" s="10">
        <f t="shared" si="647"/>
        <v>0</v>
      </c>
      <c r="I2211" s="84">
        <f t="shared" si="618"/>
        <v>44940.9</v>
      </c>
    </row>
    <row r="2212" spans="1:10" s="1" customFormat="1" hidden="1" x14ac:dyDescent="0.2">
      <c r="A2212" s="17" t="s">
        <v>1</v>
      </c>
      <c r="B2212" s="39"/>
      <c r="C2212" s="9"/>
      <c r="D2212" s="9"/>
      <c r="E2212" s="9"/>
      <c r="F2212" s="9"/>
      <c r="G2212" s="9"/>
      <c r="H2212" s="10"/>
      <c r="I2212" s="2">
        <f t="shared" si="618"/>
        <v>0</v>
      </c>
    </row>
    <row r="2213" spans="1:10" s="1" customFormat="1" x14ac:dyDescent="0.2">
      <c r="A2213" s="17" t="s">
        <v>36</v>
      </c>
      <c r="B2213" s="39"/>
      <c r="C2213" s="9">
        <f t="shared" ref="C2213:H2213" si="648">C2215+C2216+C2217-C2214</f>
        <v>11.899999999999636</v>
      </c>
      <c r="D2213" s="9">
        <f t="shared" si="648"/>
        <v>0</v>
      </c>
      <c r="E2213" s="9">
        <f t="shared" si="648"/>
        <v>11.899999999999636</v>
      </c>
      <c r="F2213" s="9">
        <f t="shared" si="648"/>
        <v>0</v>
      </c>
      <c r="G2213" s="9">
        <f t="shared" si="648"/>
        <v>0</v>
      </c>
      <c r="H2213" s="10">
        <f t="shared" si="648"/>
        <v>0</v>
      </c>
      <c r="I2213" s="2">
        <f t="shared" si="618"/>
        <v>11.899999999999636</v>
      </c>
    </row>
    <row r="2214" spans="1:10" x14ac:dyDescent="0.2">
      <c r="A2214" s="17" t="s">
        <v>37</v>
      </c>
      <c r="B2214" s="39"/>
      <c r="C2214" s="9">
        <f>11255.5-11.9</f>
        <v>11243.6</v>
      </c>
      <c r="D2214" s="9"/>
      <c r="E2214" s="9">
        <f>C2214+D2214</f>
        <v>11243.6</v>
      </c>
      <c r="F2214" s="9">
        <v>20000</v>
      </c>
      <c r="G2214" s="9">
        <v>13685.4</v>
      </c>
      <c r="H2214" s="10"/>
      <c r="I2214" s="84">
        <f t="shared" si="618"/>
        <v>44929</v>
      </c>
    </row>
    <row r="2215" spans="1:10" x14ac:dyDescent="0.2">
      <c r="A2215" s="5" t="s">
        <v>107</v>
      </c>
      <c r="B2215" s="40" t="s">
        <v>113</v>
      </c>
      <c r="C2215" s="69">
        <f>proiecte!C18</f>
        <v>11055</v>
      </c>
      <c r="D2215" s="69"/>
      <c r="E2215" s="69">
        <f t="shared" ref="E2215:E2217" si="649">C2215+D2215</f>
        <v>11055</v>
      </c>
      <c r="F2215" s="69">
        <v>20000</v>
      </c>
      <c r="G2215" s="69">
        <v>13685.4</v>
      </c>
      <c r="H2215" s="108"/>
      <c r="I2215" s="84">
        <f t="shared" si="618"/>
        <v>44740.4</v>
      </c>
      <c r="J2215" s="82">
        <f>100/119</f>
        <v>0.84033613445378152</v>
      </c>
    </row>
    <row r="2216" spans="1:10" s="1" customFormat="1" hidden="1" x14ac:dyDescent="0.2">
      <c r="A2216" s="5" t="s">
        <v>99</v>
      </c>
      <c r="B2216" s="40" t="s">
        <v>116</v>
      </c>
      <c r="C2216" s="6">
        <v>0</v>
      </c>
      <c r="D2216" s="6"/>
      <c r="E2216" s="6">
        <f t="shared" si="649"/>
        <v>0</v>
      </c>
      <c r="F2216" s="6"/>
      <c r="G2216" s="6"/>
      <c r="H2216" s="7">
        <f>ROUND(10000*K2216,1)</f>
        <v>0</v>
      </c>
      <c r="I2216" s="2">
        <f t="shared" ref="I2216:I2279" si="650">SUM(E2216:H2216)</f>
        <v>0</v>
      </c>
    </row>
    <row r="2217" spans="1:10" x14ac:dyDescent="0.2">
      <c r="A2217" s="5" t="s">
        <v>101</v>
      </c>
      <c r="B2217" s="41" t="s">
        <v>114</v>
      </c>
      <c r="C2217" s="69">
        <f>proiecte!D18</f>
        <v>200.50000000000006</v>
      </c>
      <c r="D2217" s="69"/>
      <c r="E2217" s="69">
        <f t="shared" si="649"/>
        <v>200.50000000000006</v>
      </c>
      <c r="F2217" s="69"/>
      <c r="G2217" s="69"/>
      <c r="H2217" s="108"/>
      <c r="I2217" s="84">
        <f t="shared" si="650"/>
        <v>200.50000000000006</v>
      </c>
      <c r="J2217" s="82">
        <f>19/119</f>
        <v>0.15966386554621848</v>
      </c>
    </row>
    <row r="2218" spans="1:10" s="1" customFormat="1" hidden="1" x14ac:dyDescent="0.2">
      <c r="A2218" s="16" t="s">
        <v>44</v>
      </c>
      <c r="B2218" s="42" t="s">
        <v>45</v>
      </c>
      <c r="C2218" s="9">
        <v>0</v>
      </c>
      <c r="D2218" s="9">
        <f t="shared" ref="D2218:H2218" si="651">SUM(D2222,D2223,D2224)</f>
        <v>0</v>
      </c>
      <c r="E2218" s="9">
        <f t="shared" si="651"/>
        <v>0</v>
      </c>
      <c r="F2218" s="9">
        <f t="shared" si="651"/>
        <v>0</v>
      </c>
      <c r="G2218" s="9">
        <f t="shared" si="651"/>
        <v>0</v>
      </c>
      <c r="H2218" s="10">
        <f t="shared" si="651"/>
        <v>0</v>
      </c>
      <c r="I2218" s="2">
        <f t="shared" si="650"/>
        <v>0</v>
      </c>
    </row>
    <row r="2219" spans="1:10" s="1" customFormat="1" hidden="1" x14ac:dyDescent="0.2">
      <c r="A2219" s="56" t="s">
        <v>1</v>
      </c>
      <c r="B2219" s="42"/>
      <c r="C2219" s="9"/>
      <c r="D2219" s="9"/>
      <c r="E2219" s="9"/>
      <c r="F2219" s="9"/>
      <c r="G2219" s="9"/>
      <c r="H2219" s="10"/>
      <c r="I2219" s="2">
        <f t="shared" si="650"/>
        <v>0</v>
      </c>
    </row>
    <row r="2220" spans="1:10" s="1" customFormat="1" hidden="1" x14ac:dyDescent="0.2">
      <c r="A2220" s="17" t="s">
        <v>36</v>
      </c>
      <c r="B2220" s="39"/>
      <c r="C2220" s="9">
        <v>0</v>
      </c>
      <c r="D2220" s="9">
        <f t="shared" ref="D2220:H2220" si="652">D2222+D2223+D2224-D2221</f>
        <v>0</v>
      </c>
      <c r="E2220" s="9">
        <f t="shared" si="652"/>
        <v>0</v>
      </c>
      <c r="F2220" s="9">
        <f t="shared" si="652"/>
        <v>0</v>
      </c>
      <c r="G2220" s="9">
        <f t="shared" si="652"/>
        <v>0</v>
      </c>
      <c r="H2220" s="10">
        <f t="shared" si="652"/>
        <v>0</v>
      </c>
      <c r="I2220" s="2">
        <f t="shared" si="650"/>
        <v>0</v>
      </c>
    </row>
    <row r="2221" spans="1:10" s="1" customFormat="1" hidden="1" x14ac:dyDescent="0.2">
      <c r="A2221" s="17" t="s">
        <v>37</v>
      </c>
      <c r="B2221" s="39"/>
      <c r="C2221" s="9"/>
      <c r="D2221" s="9"/>
      <c r="E2221" s="9"/>
      <c r="F2221" s="9"/>
      <c r="G2221" s="9"/>
      <c r="H2221" s="10"/>
      <c r="I2221" s="2">
        <f t="shared" si="650"/>
        <v>0</v>
      </c>
    </row>
    <row r="2222" spans="1:10" s="1" customFormat="1" hidden="1" x14ac:dyDescent="0.2">
      <c r="A2222" s="5" t="s">
        <v>38</v>
      </c>
      <c r="B2222" s="41" t="s">
        <v>46</v>
      </c>
      <c r="C2222" s="6">
        <v>0</v>
      </c>
      <c r="D2222" s="6"/>
      <c r="E2222" s="6">
        <f t="shared" ref="E2222:E2224" si="653">C2222+D2222</f>
        <v>0</v>
      </c>
      <c r="F2222" s="6"/>
      <c r="G2222" s="6"/>
      <c r="H2222" s="7"/>
      <c r="I2222" s="2">
        <f t="shared" si="650"/>
        <v>0</v>
      </c>
    </row>
    <row r="2223" spans="1:10" s="1" customFormat="1" hidden="1" x14ac:dyDescent="0.2">
      <c r="A2223" s="5" t="s">
        <v>40</v>
      </c>
      <c r="B2223" s="41" t="s">
        <v>47</v>
      </c>
      <c r="C2223" s="6">
        <v>0</v>
      </c>
      <c r="D2223" s="6"/>
      <c r="E2223" s="6">
        <f t="shared" si="653"/>
        <v>0</v>
      </c>
      <c r="F2223" s="6"/>
      <c r="G2223" s="6"/>
      <c r="H2223" s="7"/>
      <c r="I2223" s="2">
        <f t="shared" si="650"/>
        <v>0</v>
      </c>
    </row>
    <row r="2224" spans="1:10" s="1" customFormat="1" hidden="1" x14ac:dyDescent="0.2">
      <c r="A2224" s="5" t="s">
        <v>42</v>
      </c>
      <c r="B2224" s="41" t="s">
        <v>48</v>
      </c>
      <c r="C2224" s="6">
        <v>0</v>
      </c>
      <c r="D2224" s="6"/>
      <c r="E2224" s="6">
        <f t="shared" si="653"/>
        <v>0</v>
      </c>
      <c r="F2224" s="6"/>
      <c r="G2224" s="6"/>
      <c r="H2224" s="7"/>
      <c r="I2224" s="2">
        <f t="shared" si="650"/>
        <v>0</v>
      </c>
    </row>
    <row r="2225" spans="1:9" s="1" customFormat="1" hidden="1" x14ac:dyDescent="0.2">
      <c r="A2225" s="16" t="s">
        <v>49</v>
      </c>
      <c r="B2225" s="43" t="s">
        <v>50</v>
      </c>
      <c r="C2225" s="9">
        <v>0</v>
      </c>
      <c r="D2225" s="9">
        <f t="shared" ref="D2225:H2225" si="654">SUM(D2229,D2230,D2231)</f>
        <v>0</v>
      </c>
      <c r="E2225" s="9">
        <f t="shared" si="654"/>
        <v>0</v>
      </c>
      <c r="F2225" s="9">
        <f t="shared" si="654"/>
        <v>0</v>
      </c>
      <c r="G2225" s="9">
        <f t="shared" si="654"/>
        <v>0</v>
      </c>
      <c r="H2225" s="10">
        <f t="shared" si="654"/>
        <v>0</v>
      </c>
      <c r="I2225" s="2">
        <f t="shared" si="650"/>
        <v>0</v>
      </c>
    </row>
    <row r="2226" spans="1:9" s="1" customFormat="1" hidden="1" x14ac:dyDescent="0.2">
      <c r="A2226" s="56" t="s">
        <v>1</v>
      </c>
      <c r="B2226" s="43"/>
      <c r="C2226" s="9"/>
      <c r="D2226" s="9"/>
      <c r="E2226" s="9"/>
      <c r="F2226" s="9"/>
      <c r="G2226" s="9"/>
      <c r="H2226" s="10"/>
      <c r="I2226" s="2">
        <f t="shared" si="650"/>
        <v>0</v>
      </c>
    </row>
    <row r="2227" spans="1:9" s="1" customFormat="1" hidden="1" x14ac:dyDescent="0.2">
      <c r="A2227" s="17" t="s">
        <v>36</v>
      </c>
      <c r="B2227" s="39"/>
      <c r="C2227" s="9">
        <v>0</v>
      </c>
      <c r="D2227" s="9">
        <f t="shared" ref="D2227:H2227" si="655">D2229+D2230+D2231-D2228</f>
        <v>0</v>
      </c>
      <c r="E2227" s="9">
        <f t="shared" si="655"/>
        <v>0</v>
      </c>
      <c r="F2227" s="9">
        <f t="shared" si="655"/>
        <v>0</v>
      </c>
      <c r="G2227" s="9">
        <f t="shared" si="655"/>
        <v>0</v>
      </c>
      <c r="H2227" s="10">
        <f t="shared" si="655"/>
        <v>0</v>
      </c>
      <c r="I2227" s="2">
        <f t="shared" si="650"/>
        <v>0</v>
      </c>
    </row>
    <row r="2228" spans="1:9" s="1" customFormat="1" hidden="1" x14ac:dyDescent="0.2">
      <c r="A2228" s="17" t="s">
        <v>37</v>
      </c>
      <c r="B2228" s="39"/>
      <c r="C2228" s="9"/>
      <c r="D2228" s="9"/>
      <c r="E2228" s="9"/>
      <c r="F2228" s="9"/>
      <c r="G2228" s="9"/>
      <c r="H2228" s="10"/>
      <c r="I2228" s="2">
        <f t="shared" si="650"/>
        <v>0</v>
      </c>
    </row>
    <row r="2229" spans="1:9" s="1" customFormat="1" hidden="1" x14ac:dyDescent="0.2">
      <c r="A2229" s="5" t="s">
        <v>38</v>
      </c>
      <c r="B2229" s="41" t="s">
        <v>51</v>
      </c>
      <c r="C2229" s="6">
        <v>0</v>
      </c>
      <c r="D2229" s="6"/>
      <c r="E2229" s="6">
        <f t="shared" ref="E2229:E2231" si="656">C2229+D2229</f>
        <v>0</v>
      </c>
      <c r="F2229" s="6"/>
      <c r="G2229" s="6"/>
      <c r="H2229" s="7"/>
      <c r="I2229" s="2">
        <f t="shared" si="650"/>
        <v>0</v>
      </c>
    </row>
    <row r="2230" spans="1:9" s="1" customFormat="1" hidden="1" x14ac:dyDescent="0.2">
      <c r="A2230" s="5" t="s">
        <v>40</v>
      </c>
      <c r="B2230" s="41" t="s">
        <v>52</v>
      </c>
      <c r="C2230" s="6">
        <v>0</v>
      </c>
      <c r="D2230" s="6"/>
      <c r="E2230" s="6">
        <f t="shared" si="656"/>
        <v>0</v>
      </c>
      <c r="F2230" s="6"/>
      <c r="G2230" s="6"/>
      <c r="H2230" s="7"/>
      <c r="I2230" s="2">
        <f t="shared" si="650"/>
        <v>0</v>
      </c>
    </row>
    <row r="2231" spans="1:9" s="1" customFormat="1" hidden="1" x14ac:dyDescent="0.2">
      <c r="A2231" s="5" t="s">
        <v>42</v>
      </c>
      <c r="B2231" s="41" t="s">
        <v>53</v>
      </c>
      <c r="C2231" s="6">
        <v>0</v>
      </c>
      <c r="D2231" s="6"/>
      <c r="E2231" s="6">
        <f t="shared" si="656"/>
        <v>0</v>
      </c>
      <c r="F2231" s="6"/>
      <c r="G2231" s="6"/>
      <c r="H2231" s="7"/>
      <c r="I2231" s="2">
        <f t="shared" si="650"/>
        <v>0</v>
      </c>
    </row>
    <row r="2232" spans="1:9" s="1" customFormat="1" hidden="1" x14ac:dyDescent="0.2">
      <c r="A2232" s="57"/>
      <c r="B2232" s="66"/>
      <c r="C2232" s="6"/>
      <c r="D2232" s="6"/>
      <c r="E2232" s="6"/>
      <c r="F2232" s="6"/>
      <c r="G2232" s="6"/>
      <c r="H2232" s="7"/>
      <c r="I2232" s="2">
        <f t="shared" si="650"/>
        <v>0</v>
      </c>
    </row>
    <row r="2233" spans="1:9" hidden="1" x14ac:dyDescent="0.2">
      <c r="A2233" s="16" t="s">
        <v>119</v>
      </c>
      <c r="B2233" s="35">
        <v>71</v>
      </c>
      <c r="C2233" s="9">
        <f t="shared" ref="C2233:H2233" si="657">SUM(C2234)</f>
        <v>0</v>
      </c>
      <c r="D2233" s="9">
        <f t="shared" si="657"/>
        <v>0</v>
      </c>
      <c r="E2233" s="9">
        <f t="shared" si="657"/>
        <v>0</v>
      </c>
      <c r="F2233" s="9">
        <f t="shared" si="657"/>
        <v>0</v>
      </c>
      <c r="G2233" s="9">
        <f t="shared" si="657"/>
        <v>0</v>
      </c>
      <c r="H2233" s="10">
        <f t="shared" si="657"/>
        <v>0</v>
      </c>
      <c r="I2233" s="84">
        <f t="shared" ref="I2233:I2234" si="658">SUM(E2233:H2233)</f>
        <v>0</v>
      </c>
    </row>
    <row r="2234" spans="1:9" hidden="1" x14ac:dyDescent="0.2">
      <c r="A2234" s="12" t="s">
        <v>120</v>
      </c>
      <c r="B2234" s="36" t="s">
        <v>121</v>
      </c>
      <c r="C2234" s="69"/>
      <c r="D2234" s="69"/>
      <c r="E2234" s="69">
        <f>C2234+D2234</f>
        <v>0</v>
      </c>
      <c r="F2234" s="69"/>
      <c r="G2234" s="69"/>
      <c r="H2234" s="108"/>
      <c r="I2234" s="84">
        <f t="shared" si="658"/>
        <v>0</v>
      </c>
    </row>
    <row r="2235" spans="1:9" s="1" customFormat="1" hidden="1" x14ac:dyDescent="0.2">
      <c r="A2235" s="57"/>
      <c r="B2235" s="66"/>
      <c r="C2235" s="6"/>
      <c r="D2235" s="6"/>
      <c r="E2235" s="6"/>
      <c r="F2235" s="6"/>
      <c r="G2235" s="6"/>
      <c r="H2235" s="7"/>
      <c r="I2235" s="2">
        <f t="shared" si="650"/>
        <v>0</v>
      </c>
    </row>
    <row r="2236" spans="1:9" s="1" customFormat="1" hidden="1" x14ac:dyDescent="0.2">
      <c r="A2236" s="11" t="s">
        <v>134</v>
      </c>
      <c r="B2236" s="43" t="s">
        <v>133</v>
      </c>
      <c r="C2236" s="9">
        <v>0</v>
      </c>
      <c r="D2236" s="9"/>
      <c r="E2236" s="9">
        <f>C2236+D2236</f>
        <v>0</v>
      </c>
      <c r="F2236" s="9"/>
      <c r="G2236" s="9"/>
      <c r="H2236" s="10"/>
      <c r="I2236" s="2">
        <f t="shared" si="650"/>
        <v>0</v>
      </c>
    </row>
    <row r="2237" spans="1:9" s="1" customFormat="1" hidden="1" x14ac:dyDescent="0.2">
      <c r="A2237" s="57"/>
      <c r="B2237" s="66"/>
      <c r="C2237" s="6"/>
      <c r="D2237" s="6"/>
      <c r="E2237" s="6"/>
      <c r="F2237" s="6"/>
      <c r="G2237" s="6"/>
      <c r="H2237" s="7"/>
      <c r="I2237" s="2">
        <f t="shared" si="650"/>
        <v>0</v>
      </c>
    </row>
    <row r="2238" spans="1:9" s="1" customFormat="1" hidden="1" x14ac:dyDescent="0.2">
      <c r="A2238" s="11" t="s">
        <v>54</v>
      </c>
      <c r="B2238" s="43"/>
      <c r="C2238" s="9">
        <v>0</v>
      </c>
      <c r="D2238" s="9">
        <f t="shared" ref="D2238:H2238" si="659">D2185-D2206</f>
        <v>0</v>
      </c>
      <c r="E2238" s="9">
        <f t="shared" si="659"/>
        <v>0</v>
      </c>
      <c r="F2238" s="9">
        <f t="shared" si="659"/>
        <v>0</v>
      </c>
      <c r="G2238" s="9">
        <f t="shared" si="659"/>
        <v>0</v>
      </c>
      <c r="H2238" s="10">
        <f t="shared" si="659"/>
        <v>0</v>
      </c>
      <c r="I2238" s="2">
        <f t="shared" si="650"/>
        <v>0</v>
      </c>
    </row>
    <row r="2239" spans="1:9" s="1" customFormat="1" hidden="1" x14ac:dyDescent="0.2">
      <c r="A2239" s="55"/>
      <c r="B2239" s="66"/>
      <c r="C2239" s="6"/>
      <c r="D2239" s="6"/>
      <c r="E2239" s="6"/>
      <c r="F2239" s="6"/>
      <c r="G2239" s="6"/>
      <c r="H2239" s="7"/>
      <c r="I2239" s="2">
        <f t="shared" si="650"/>
        <v>0</v>
      </c>
    </row>
    <row r="2240" spans="1:9" s="3" customFormat="1" hidden="1" x14ac:dyDescent="0.2">
      <c r="A2240" s="51" t="s">
        <v>62</v>
      </c>
      <c r="B2240" s="52"/>
      <c r="C2240" s="53">
        <v>0</v>
      </c>
      <c r="D2240" s="53">
        <f t="shared" ref="D2240:H2240" si="660">D2241</f>
        <v>0</v>
      </c>
      <c r="E2240" s="53">
        <f t="shared" si="660"/>
        <v>0</v>
      </c>
      <c r="F2240" s="53">
        <f t="shared" si="660"/>
        <v>0</v>
      </c>
      <c r="G2240" s="53">
        <f t="shared" si="660"/>
        <v>0</v>
      </c>
      <c r="H2240" s="54">
        <f t="shared" si="660"/>
        <v>0</v>
      </c>
      <c r="I2240" s="2">
        <f t="shared" si="650"/>
        <v>0</v>
      </c>
    </row>
    <row r="2241" spans="1:9" s="25" customFormat="1" hidden="1" x14ac:dyDescent="0.2">
      <c r="A2241" s="21" t="s">
        <v>59</v>
      </c>
      <c r="B2241" s="45"/>
      <c r="C2241" s="22">
        <v>0</v>
      </c>
      <c r="D2241" s="22">
        <f t="shared" ref="D2241:H2241" si="661">SUM(D2242,D2243,D2244,D2248)</f>
        <v>0</v>
      </c>
      <c r="E2241" s="22">
        <f t="shared" si="661"/>
        <v>0</v>
      </c>
      <c r="F2241" s="22">
        <f t="shared" si="661"/>
        <v>0</v>
      </c>
      <c r="G2241" s="22">
        <f t="shared" si="661"/>
        <v>0</v>
      </c>
      <c r="H2241" s="23">
        <f t="shared" si="661"/>
        <v>0</v>
      </c>
      <c r="I2241" s="2">
        <f t="shared" si="650"/>
        <v>0</v>
      </c>
    </row>
    <row r="2242" spans="1:9" s="1" customFormat="1" hidden="1" x14ac:dyDescent="0.2">
      <c r="A2242" s="5" t="s">
        <v>6</v>
      </c>
      <c r="B2242" s="28"/>
      <c r="C2242" s="6">
        <v>0</v>
      </c>
      <c r="D2242" s="6"/>
      <c r="E2242" s="6">
        <f>SUM(C2242,D2242)</f>
        <v>0</v>
      </c>
      <c r="F2242" s="6"/>
      <c r="G2242" s="6"/>
      <c r="H2242" s="7"/>
      <c r="I2242" s="2">
        <f t="shared" si="650"/>
        <v>0</v>
      </c>
    </row>
    <row r="2243" spans="1:9" s="1" customFormat="1" hidden="1" x14ac:dyDescent="0.2">
      <c r="A2243" s="5" t="s">
        <v>7</v>
      </c>
      <c r="B2243" s="65"/>
      <c r="C2243" s="6">
        <v>0</v>
      </c>
      <c r="D2243" s="6"/>
      <c r="E2243" s="6">
        <f t="shared" ref="E2243" si="662">SUM(C2243,D2243)</f>
        <v>0</v>
      </c>
      <c r="F2243" s="6"/>
      <c r="G2243" s="6"/>
      <c r="H2243" s="7"/>
      <c r="I2243" s="2">
        <f t="shared" si="650"/>
        <v>0</v>
      </c>
    </row>
    <row r="2244" spans="1:9" s="1" customFormat="1" hidden="1" x14ac:dyDescent="0.2">
      <c r="A2244" s="8" t="s">
        <v>104</v>
      </c>
      <c r="B2244" s="29" t="s">
        <v>96</v>
      </c>
      <c r="C2244" s="9">
        <v>0</v>
      </c>
      <c r="D2244" s="9">
        <f>SUM(D2245:D2247)</f>
        <v>0</v>
      </c>
      <c r="E2244" s="9">
        <f>SUM(C2244,D2244)</f>
        <v>0</v>
      </c>
      <c r="F2244" s="9">
        <f t="shared" ref="F2244" si="663">SUM(F2245:F2247)</f>
        <v>0</v>
      </c>
      <c r="G2244" s="9">
        <f t="shared" ref="G2244:H2244" si="664">SUM(G2245:G2247)</f>
        <v>0</v>
      </c>
      <c r="H2244" s="10">
        <f t="shared" si="664"/>
        <v>0</v>
      </c>
      <c r="I2244" s="2">
        <f t="shared" si="650"/>
        <v>0</v>
      </c>
    </row>
    <row r="2245" spans="1:9" s="1" customFormat="1" hidden="1" x14ac:dyDescent="0.2">
      <c r="A2245" s="77" t="s">
        <v>97</v>
      </c>
      <c r="B2245" s="28" t="s">
        <v>98</v>
      </c>
      <c r="C2245" s="6">
        <v>0</v>
      </c>
      <c r="D2245" s="6"/>
      <c r="E2245" s="6">
        <f t="shared" ref="E2245:E2247" si="665">SUM(C2245,D2245)</f>
        <v>0</v>
      </c>
      <c r="F2245" s="6"/>
      <c r="G2245" s="6"/>
      <c r="H2245" s="7"/>
      <c r="I2245" s="2">
        <f t="shared" si="650"/>
        <v>0</v>
      </c>
    </row>
    <row r="2246" spans="1:9" s="1" customFormat="1" hidden="1" x14ac:dyDescent="0.2">
      <c r="A2246" s="77" t="s">
        <v>99</v>
      </c>
      <c r="B2246" s="28" t="s">
        <v>100</v>
      </c>
      <c r="C2246" s="6">
        <v>0</v>
      </c>
      <c r="D2246" s="6"/>
      <c r="E2246" s="6">
        <f t="shared" si="665"/>
        <v>0</v>
      </c>
      <c r="F2246" s="6"/>
      <c r="G2246" s="6"/>
      <c r="H2246" s="7"/>
      <c r="I2246" s="2">
        <f t="shared" si="650"/>
        <v>0</v>
      </c>
    </row>
    <row r="2247" spans="1:9" s="1" customFormat="1" hidden="1" x14ac:dyDescent="0.2">
      <c r="A2247" s="77" t="s">
        <v>101</v>
      </c>
      <c r="B2247" s="28" t="s">
        <v>102</v>
      </c>
      <c r="C2247" s="6">
        <v>0</v>
      </c>
      <c r="D2247" s="6"/>
      <c r="E2247" s="6">
        <f t="shared" si="665"/>
        <v>0</v>
      </c>
      <c r="F2247" s="6"/>
      <c r="G2247" s="6"/>
      <c r="H2247" s="7"/>
      <c r="I2247" s="2">
        <f t="shared" si="650"/>
        <v>0</v>
      </c>
    </row>
    <row r="2248" spans="1:9" s="1" customFormat="1" ht="25.5" hidden="1" x14ac:dyDescent="0.2">
      <c r="A2248" s="8" t="s">
        <v>9</v>
      </c>
      <c r="B2248" s="29" t="s">
        <v>10</v>
      </c>
      <c r="C2248" s="9">
        <v>0</v>
      </c>
      <c r="D2248" s="9">
        <f t="shared" ref="D2248:H2248" si="666">SUM(D2249,D2253,D2257)</f>
        <v>0</v>
      </c>
      <c r="E2248" s="9">
        <f t="shared" si="666"/>
        <v>0</v>
      </c>
      <c r="F2248" s="9">
        <f t="shared" si="666"/>
        <v>0</v>
      </c>
      <c r="G2248" s="9">
        <f t="shared" si="666"/>
        <v>0</v>
      </c>
      <c r="H2248" s="10">
        <f t="shared" si="666"/>
        <v>0</v>
      </c>
      <c r="I2248" s="2">
        <f t="shared" si="650"/>
        <v>0</v>
      </c>
    </row>
    <row r="2249" spans="1:9" s="1" customFormat="1" hidden="1" x14ac:dyDescent="0.2">
      <c r="A2249" s="11" t="s">
        <v>11</v>
      </c>
      <c r="B2249" s="30" t="s">
        <v>12</v>
      </c>
      <c r="C2249" s="9">
        <v>0</v>
      </c>
      <c r="D2249" s="9">
        <f t="shared" ref="D2249:H2249" si="667">SUM(D2250:D2252)</f>
        <v>0</v>
      </c>
      <c r="E2249" s="9">
        <f t="shared" si="667"/>
        <v>0</v>
      </c>
      <c r="F2249" s="9">
        <f t="shared" si="667"/>
        <v>0</v>
      </c>
      <c r="G2249" s="9">
        <f t="shared" si="667"/>
        <v>0</v>
      </c>
      <c r="H2249" s="10">
        <f t="shared" si="667"/>
        <v>0</v>
      </c>
      <c r="I2249" s="2">
        <f t="shared" si="650"/>
        <v>0</v>
      </c>
    </row>
    <row r="2250" spans="1:9" s="1" customFormat="1" hidden="1" x14ac:dyDescent="0.2">
      <c r="A2250" s="12" t="s">
        <v>13</v>
      </c>
      <c r="B2250" s="31" t="s">
        <v>14</v>
      </c>
      <c r="C2250" s="6">
        <v>0</v>
      </c>
      <c r="D2250" s="6"/>
      <c r="E2250" s="6">
        <f t="shared" ref="E2250:E2252" si="668">SUM(C2250,D2250)</f>
        <v>0</v>
      </c>
      <c r="F2250" s="6"/>
      <c r="G2250" s="6"/>
      <c r="H2250" s="7"/>
      <c r="I2250" s="2">
        <f t="shared" si="650"/>
        <v>0</v>
      </c>
    </row>
    <row r="2251" spans="1:9" s="1" customFormat="1" hidden="1" x14ac:dyDescent="0.2">
      <c r="A2251" s="12" t="s">
        <v>15</v>
      </c>
      <c r="B2251" s="32" t="s">
        <v>16</v>
      </c>
      <c r="C2251" s="6">
        <v>0</v>
      </c>
      <c r="D2251" s="6"/>
      <c r="E2251" s="6">
        <f t="shared" si="668"/>
        <v>0</v>
      </c>
      <c r="F2251" s="6"/>
      <c r="G2251" s="6"/>
      <c r="H2251" s="7"/>
      <c r="I2251" s="2">
        <f t="shared" si="650"/>
        <v>0</v>
      </c>
    </row>
    <row r="2252" spans="1:9" s="1" customFormat="1" hidden="1" x14ac:dyDescent="0.2">
      <c r="A2252" s="12" t="s">
        <v>17</v>
      </c>
      <c r="B2252" s="32" t="s">
        <v>18</v>
      </c>
      <c r="C2252" s="6">
        <v>0</v>
      </c>
      <c r="D2252" s="6"/>
      <c r="E2252" s="6">
        <f t="shared" si="668"/>
        <v>0</v>
      </c>
      <c r="F2252" s="6"/>
      <c r="G2252" s="6"/>
      <c r="H2252" s="7"/>
      <c r="I2252" s="2">
        <f t="shared" si="650"/>
        <v>0</v>
      </c>
    </row>
    <row r="2253" spans="1:9" s="1" customFormat="1" hidden="1" x14ac:dyDescent="0.2">
      <c r="A2253" s="11" t="s">
        <v>19</v>
      </c>
      <c r="B2253" s="33" t="s">
        <v>20</v>
      </c>
      <c r="C2253" s="9">
        <v>0</v>
      </c>
      <c r="D2253" s="9">
        <f t="shared" ref="D2253:H2253" si="669">SUM(D2254:D2256)</f>
        <v>0</v>
      </c>
      <c r="E2253" s="9">
        <f t="shared" si="669"/>
        <v>0</v>
      </c>
      <c r="F2253" s="9">
        <f t="shared" si="669"/>
        <v>0</v>
      </c>
      <c r="G2253" s="9">
        <f t="shared" si="669"/>
        <v>0</v>
      </c>
      <c r="H2253" s="10">
        <f t="shared" si="669"/>
        <v>0</v>
      </c>
      <c r="I2253" s="2">
        <f t="shared" si="650"/>
        <v>0</v>
      </c>
    </row>
    <row r="2254" spans="1:9" s="1" customFormat="1" hidden="1" x14ac:dyDescent="0.2">
      <c r="A2254" s="12" t="s">
        <v>13</v>
      </c>
      <c r="B2254" s="32" t="s">
        <v>21</v>
      </c>
      <c r="C2254" s="6">
        <v>0</v>
      </c>
      <c r="D2254" s="6"/>
      <c r="E2254" s="6">
        <f t="shared" ref="E2254:E2256" si="670">SUM(C2254,D2254)</f>
        <v>0</v>
      </c>
      <c r="F2254" s="6"/>
      <c r="G2254" s="6"/>
      <c r="H2254" s="7"/>
      <c r="I2254" s="2">
        <f t="shared" si="650"/>
        <v>0</v>
      </c>
    </row>
    <row r="2255" spans="1:9" s="1" customFormat="1" hidden="1" x14ac:dyDescent="0.2">
      <c r="A2255" s="12" t="s">
        <v>15</v>
      </c>
      <c r="B2255" s="32" t="s">
        <v>22</v>
      </c>
      <c r="C2255" s="6">
        <v>0</v>
      </c>
      <c r="D2255" s="6"/>
      <c r="E2255" s="6">
        <f t="shared" si="670"/>
        <v>0</v>
      </c>
      <c r="F2255" s="6"/>
      <c r="G2255" s="6"/>
      <c r="H2255" s="7"/>
      <c r="I2255" s="2">
        <f t="shared" si="650"/>
        <v>0</v>
      </c>
    </row>
    <row r="2256" spans="1:9" s="1" customFormat="1" hidden="1" x14ac:dyDescent="0.2">
      <c r="A2256" s="12" t="s">
        <v>17</v>
      </c>
      <c r="B2256" s="32" t="s">
        <v>23</v>
      </c>
      <c r="C2256" s="6">
        <v>0</v>
      </c>
      <c r="D2256" s="6"/>
      <c r="E2256" s="6">
        <f t="shared" si="670"/>
        <v>0</v>
      </c>
      <c r="F2256" s="6"/>
      <c r="G2256" s="6"/>
      <c r="H2256" s="7"/>
      <c r="I2256" s="2">
        <f t="shared" si="650"/>
        <v>0</v>
      </c>
    </row>
    <row r="2257" spans="1:11" s="1" customFormat="1" hidden="1" x14ac:dyDescent="0.2">
      <c r="A2257" s="11" t="s">
        <v>24</v>
      </c>
      <c r="B2257" s="33" t="s">
        <v>25</v>
      </c>
      <c r="C2257" s="9">
        <v>0</v>
      </c>
      <c r="D2257" s="9">
        <f t="shared" ref="D2257:H2257" si="671">SUM(D2258:D2260)</f>
        <v>0</v>
      </c>
      <c r="E2257" s="9">
        <f t="shared" si="671"/>
        <v>0</v>
      </c>
      <c r="F2257" s="9">
        <f t="shared" si="671"/>
        <v>0</v>
      </c>
      <c r="G2257" s="9">
        <f t="shared" si="671"/>
        <v>0</v>
      </c>
      <c r="H2257" s="10">
        <f t="shared" si="671"/>
        <v>0</v>
      </c>
      <c r="I2257" s="2">
        <f t="shared" si="650"/>
        <v>0</v>
      </c>
    </row>
    <row r="2258" spans="1:11" s="1" customFormat="1" hidden="1" x14ac:dyDescent="0.2">
      <c r="A2258" s="12" t="s">
        <v>13</v>
      </c>
      <c r="B2258" s="32" t="s">
        <v>26</v>
      </c>
      <c r="C2258" s="6">
        <v>0</v>
      </c>
      <c r="D2258" s="6"/>
      <c r="E2258" s="6">
        <f t="shared" ref="E2258:E2260" si="672">SUM(C2258,D2258)</f>
        <v>0</v>
      </c>
      <c r="F2258" s="6"/>
      <c r="G2258" s="6"/>
      <c r="H2258" s="7"/>
      <c r="I2258" s="2">
        <f t="shared" si="650"/>
        <v>0</v>
      </c>
    </row>
    <row r="2259" spans="1:11" s="1" customFormat="1" hidden="1" x14ac:dyDescent="0.2">
      <c r="A2259" s="12" t="s">
        <v>15</v>
      </c>
      <c r="B2259" s="32" t="s">
        <v>27</v>
      </c>
      <c r="C2259" s="6">
        <v>0</v>
      </c>
      <c r="D2259" s="6"/>
      <c r="E2259" s="6">
        <f t="shared" si="672"/>
        <v>0</v>
      </c>
      <c r="F2259" s="6"/>
      <c r="G2259" s="6"/>
      <c r="H2259" s="7"/>
      <c r="I2259" s="2">
        <f t="shared" si="650"/>
        <v>0</v>
      </c>
    </row>
    <row r="2260" spans="1:11" s="1" customFormat="1" hidden="1" x14ac:dyDescent="0.2">
      <c r="A2260" s="12" t="s">
        <v>17</v>
      </c>
      <c r="B2260" s="32" t="s">
        <v>28</v>
      </c>
      <c r="C2260" s="6">
        <v>0</v>
      </c>
      <c r="D2260" s="6"/>
      <c r="E2260" s="6">
        <f t="shared" si="672"/>
        <v>0</v>
      </c>
      <c r="F2260" s="6"/>
      <c r="G2260" s="6"/>
      <c r="H2260" s="7"/>
      <c r="I2260" s="2">
        <f t="shared" si="650"/>
        <v>0</v>
      </c>
    </row>
    <row r="2261" spans="1:11" s="25" customFormat="1" hidden="1" x14ac:dyDescent="0.2">
      <c r="A2261" s="21" t="s">
        <v>76</v>
      </c>
      <c r="B2261" s="45"/>
      <c r="C2261" s="22">
        <v>0</v>
      </c>
      <c r="D2261" s="22">
        <f>SUM(D2262,D2265,D2291,D2288)</f>
        <v>0</v>
      </c>
      <c r="E2261" s="22">
        <f t="shared" ref="E2261:H2261" si="673">SUM(E2262,E2265,E2291,E2288)</f>
        <v>0</v>
      </c>
      <c r="F2261" s="22">
        <f t="shared" si="673"/>
        <v>0</v>
      </c>
      <c r="G2261" s="22">
        <f t="shared" si="673"/>
        <v>0</v>
      </c>
      <c r="H2261" s="23">
        <f t="shared" si="673"/>
        <v>0</v>
      </c>
      <c r="I2261" s="2">
        <f t="shared" si="650"/>
        <v>0</v>
      </c>
    </row>
    <row r="2262" spans="1:11" s="1" customFormat="1" hidden="1" x14ac:dyDescent="0.2">
      <c r="A2262" s="16" t="s">
        <v>30</v>
      </c>
      <c r="B2262" s="35">
        <v>20</v>
      </c>
      <c r="C2262" s="9">
        <v>0</v>
      </c>
      <c r="D2262" s="9">
        <f t="shared" ref="D2262:H2262" si="674">SUM(D2263)</f>
        <v>0</v>
      </c>
      <c r="E2262" s="9">
        <f t="shared" si="674"/>
        <v>0</v>
      </c>
      <c r="F2262" s="9">
        <f t="shared" si="674"/>
        <v>0</v>
      </c>
      <c r="G2262" s="9">
        <f t="shared" si="674"/>
        <v>0</v>
      </c>
      <c r="H2262" s="10">
        <f t="shared" si="674"/>
        <v>0</v>
      </c>
      <c r="I2262" s="2">
        <f t="shared" si="650"/>
        <v>0</v>
      </c>
    </row>
    <row r="2263" spans="1:11" s="1" customFormat="1" hidden="1" x14ac:dyDescent="0.2">
      <c r="A2263" s="12" t="s">
        <v>31</v>
      </c>
      <c r="B2263" s="36" t="s">
        <v>32</v>
      </c>
      <c r="C2263" s="6">
        <v>0</v>
      </c>
      <c r="D2263" s="6"/>
      <c r="E2263" s="6">
        <f>C2263+D2263</f>
        <v>0</v>
      </c>
      <c r="F2263" s="6"/>
      <c r="G2263" s="6"/>
      <c r="H2263" s="7"/>
      <c r="I2263" s="2">
        <f t="shared" si="650"/>
        <v>0</v>
      </c>
    </row>
    <row r="2264" spans="1:11" s="1" customFormat="1" hidden="1" x14ac:dyDescent="0.2">
      <c r="A2264" s="12"/>
      <c r="B2264" s="31"/>
      <c r="C2264" s="6"/>
      <c r="D2264" s="6"/>
      <c r="E2264" s="6"/>
      <c r="F2264" s="6"/>
      <c r="G2264" s="6"/>
      <c r="H2264" s="7"/>
      <c r="I2264" s="2">
        <f t="shared" si="650"/>
        <v>0</v>
      </c>
    </row>
    <row r="2265" spans="1:11" s="1" customFormat="1" ht="25.5" hidden="1" x14ac:dyDescent="0.2">
      <c r="A2265" s="78" t="s">
        <v>105</v>
      </c>
      <c r="B2265" s="37">
        <v>60</v>
      </c>
      <c r="C2265" s="9">
        <v>0</v>
      </c>
      <c r="D2265" s="9">
        <f t="shared" ref="D2265:H2265" si="675">SUM(D2266,D2273,D2280)</f>
        <v>0</v>
      </c>
      <c r="E2265" s="9">
        <f t="shared" si="675"/>
        <v>0</v>
      </c>
      <c r="F2265" s="9">
        <f t="shared" si="675"/>
        <v>0</v>
      </c>
      <c r="G2265" s="9">
        <f t="shared" si="675"/>
        <v>0</v>
      </c>
      <c r="H2265" s="10">
        <f t="shared" si="675"/>
        <v>0</v>
      </c>
      <c r="I2265" s="2">
        <f t="shared" si="650"/>
        <v>0</v>
      </c>
    </row>
    <row r="2266" spans="1:11" s="1" customFormat="1" ht="25.5" hidden="1" x14ac:dyDescent="0.2">
      <c r="A2266" s="16" t="s">
        <v>106</v>
      </c>
      <c r="B2266" s="38">
        <v>60</v>
      </c>
      <c r="C2266" s="9">
        <v>0</v>
      </c>
      <c r="D2266" s="9">
        <f t="shared" ref="D2266:H2266" si="676">SUM(D2270,D2271,D2272)</f>
        <v>0</v>
      </c>
      <c r="E2266" s="9">
        <f t="shared" si="676"/>
        <v>0</v>
      </c>
      <c r="F2266" s="9">
        <f t="shared" si="676"/>
        <v>0</v>
      </c>
      <c r="G2266" s="9">
        <f t="shared" si="676"/>
        <v>0</v>
      </c>
      <c r="H2266" s="10">
        <f t="shared" si="676"/>
        <v>0</v>
      </c>
      <c r="I2266" s="2">
        <f t="shared" si="650"/>
        <v>0</v>
      </c>
    </row>
    <row r="2267" spans="1:11" s="1" customFormat="1" hidden="1" x14ac:dyDescent="0.2">
      <c r="A2267" s="17" t="s">
        <v>1</v>
      </c>
      <c r="B2267" s="39"/>
      <c r="C2267" s="9"/>
      <c r="D2267" s="9"/>
      <c r="E2267" s="9"/>
      <c r="F2267" s="9"/>
      <c r="G2267" s="9"/>
      <c r="H2267" s="10"/>
      <c r="I2267" s="2">
        <f t="shared" si="650"/>
        <v>0</v>
      </c>
    </row>
    <row r="2268" spans="1:11" s="1" customFormat="1" hidden="1" x14ac:dyDescent="0.2">
      <c r="A2268" s="17" t="s">
        <v>36</v>
      </c>
      <c r="B2268" s="39"/>
      <c r="C2268" s="9">
        <v>0</v>
      </c>
      <c r="D2268" s="9">
        <f t="shared" ref="D2268:H2268" si="677">D2270+D2271+D2272-D2269</f>
        <v>0</v>
      </c>
      <c r="E2268" s="9">
        <f t="shared" si="677"/>
        <v>0</v>
      </c>
      <c r="F2268" s="9">
        <f t="shared" si="677"/>
        <v>0</v>
      </c>
      <c r="G2268" s="9">
        <f t="shared" si="677"/>
        <v>0</v>
      </c>
      <c r="H2268" s="10">
        <f t="shared" si="677"/>
        <v>0</v>
      </c>
      <c r="I2268" s="2">
        <f t="shared" si="650"/>
        <v>0</v>
      </c>
    </row>
    <row r="2269" spans="1:11" s="1" customFormat="1" hidden="1" x14ac:dyDescent="0.2">
      <c r="A2269" s="17" t="s">
        <v>37</v>
      </c>
      <c r="B2269" s="39"/>
      <c r="C2269" s="9">
        <v>0</v>
      </c>
      <c r="D2269" s="9"/>
      <c r="E2269" s="9">
        <f t="shared" ref="E2269:E2272" si="678">C2269+D2269</f>
        <v>0</v>
      </c>
      <c r="F2269" s="9"/>
      <c r="G2269" s="9"/>
      <c r="H2269" s="10"/>
      <c r="I2269" s="2">
        <f t="shared" si="650"/>
        <v>0</v>
      </c>
    </row>
    <row r="2270" spans="1:11" s="1" customFormat="1" hidden="1" x14ac:dyDescent="0.2">
      <c r="A2270" s="5" t="s">
        <v>107</v>
      </c>
      <c r="B2270" s="40" t="s">
        <v>113</v>
      </c>
      <c r="C2270" s="6">
        <v>0</v>
      </c>
      <c r="D2270" s="6"/>
      <c r="E2270" s="6">
        <f t="shared" si="678"/>
        <v>0</v>
      </c>
      <c r="F2270" s="6"/>
      <c r="G2270" s="6"/>
      <c r="H2270" s="7"/>
      <c r="I2270" s="2">
        <f t="shared" si="650"/>
        <v>0</v>
      </c>
      <c r="J2270" s="1">
        <v>0.02</v>
      </c>
      <c r="K2270" s="1">
        <v>0.13</v>
      </c>
    </row>
    <row r="2271" spans="1:11" s="1" customFormat="1" hidden="1" x14ac:dyDescent="0.2">
      <c r="A2271" s="5" t="s">
        <v>99</v>
      </c>
      <c r="B2271" s="40" t="s">
        <v>116</v>
      </c>
      <c r="C2271" s="6">
        <v>0</v>
      </c>
      <c r="D2271" s="6"/>
      <c r="E2271" s="6">
        <f t="shared" si="678"/>
        <v>0</v>
      </c>
      <c r="F2271" s="6"/>
      <c r="G2271" s="6"/>
      <c r="H2271" s="7"/>
      <c r="I2271" s="2">
        <f t="shared" si="650"/>
        <v>0</v>
      </c>
      <c r="J2271" s="1">
        <v>0.85</v>
      </c>
    </row>
    <row r="2272" spans="1:11" s="1" customFormat="1" hidden="1" x14ac:dyDescent="0.2">
      <c r="A2272" s="5" t="s">
        <v>101</v>
      </c>
      <c r="B2272" s="41" t="s">
        <v>114</v>
      </c>
      <c r="C2272" s="6">
        <v>0</v>
      </c>
      <c r="D2272" s="6"/>
      <c r="E2272" s="6">
        <f t="shared" si="678"/>
        <v>0</v>
      </c>
      <c r="F2272" s="6"/>
      <c r="G2272" s="6"/>
      <c r="H2272" s="7"/>
      <c r="I2272" s="2">
        <f t="shared" si="650"/>
        <v>0</v>
      </c>
    </row>
    <row r="2273" spans="1:9" s="1" customFormat="1" hidden="1" x14ac:dyDescent="0.2">
      <c r="A2273" s="16" t="s">
        <v>44</v>
      </c>
      <c r="B2273" s="42" t="s">
        <v>45</v>
      </c>
      <c r="C2273" s="9">
        <v>0</v>
      </c>
      <c r="D2273" s="9">
        <f t="shared" ref="D2273:H2273" si="679">SUM(D2277,D2278,D2279)</f>
        <v>0</v>
      </c>
      <c r="E2273" s="9">
        <f t="shared" si="679"/>
        <v>0</v>
      </c>
      <c r="F2273" s="9">
        <f t="shared" si="679"/>
        <v>0</v>
      </c>
      <c r="G2273" s="9">
        <f t="shared" si="679"/>
        <v>0</v>
      </c>
      <c r="H2273" s="10">
        <f t="shared" si="679"/>
        <v>0</v>
      </c>
      <c r="I2273" s="2">
        <f t="shared" si="650"/>
        <v>0</v>
      </c>
    </row>
    <row r="2274" spans="1:9" s="1" customFormat="1" hidden="1" x14ac:dyDescent="0.2">
      <c r="A2274" s="56" t="s">
        <v>1</v>
      </c>
      <c r="B2274" s="42"/>
      <c r="C2274" s="9"/>
      <c r="D2274" s="9"/>
      <c r="E2274" s="9"/>
      <c r="F2274" s="9"/>
      <c r="G2274" s="9"/>
      <c r="H2274" s="10"/>
      <c r="I2274" s="2">
        <f t="shared" si="650"/>
        <v>0</v>
      </c>
    </row>
    <row r="2275" spans="1:9" s="1" customFormat="1" hidden="1" x14ac:dyDescent="0.2">
      <c r="A2275" s="17" t="s">
        <v>36</v>
      </c>
      <c r="B2275" s="39"/>
      <c r="C2275" s="9">
        <v>0</v>
      </c>
      <c r="D2275" s="9">
        <f t="shared" ref="D2275:H2275" si="680">D2277+D2278+D2279-D2276</f>
        <v>0</v>
      </c>
      <c r="E2275" s="9">
        <f t="shared" si="680"/>
        <v>0</v>
      </c>
      <c r="F2275" s="9">
        <f t="shared" si="680"/>
        <v>0</v>
      </c>
      <c r="G2275" s="9">
        <f t="shared" si="680"/>
        <v>0</v>
      </c>
      <c r="H2275" s="10">
        <f t="shared" si="680"/>
        <v>0</v>
      </c>
      <c r="I2275" s="2">
        <f t="shared" si="650"/>
        <v>0</v>
      </c>
    </row>
    <row r="2276" spans="1:9" s="1" customFormat="1" hidden="1" x14ac:dyDescent="0.2">
      <c r="A2276" s="17" t="s">
        <v>37</v>
      </c>
      <c r="B2276" s="39"/>
      <c r="C2276" s="9">
        <v>0</v>
      </c>
      <c r="D2276" s="9"/>
      <c r="E2276" s="9">
        <f t="shared" ref="E2276:E2279" si="681">C2276+D2276</f>
        <v>0</v>
      </c>
      <c r="F2276" s="9"/>
      <c r="G2276" s="9"/>
      <c r="H2276" s="10"/>
      <c r="I2276" s="2">
        <f t="shared" si="650"/>
        <v>0</v>
      </c>
    </row>
    <row r="2277" spans="1:9" s="1" customFormat="1" hidden="1" x14ac:dyDescent="0.2">
      <c r="A2277" s="5" t="s">
        <v>38</v>
      </c>
      <c r="B2277" s="41" t="s">
        <v>46</v>
      </c>
      <c r="C2277" s="6">
        <v>0</v>
      </c>
      <c r="D2277" s="6"/>
      <c r="E2277" s="6">
        <f t="shared" si="681"/>
        <v>0</v>
      </c>
      <c r="F2277" s="6"/>
      <c r="G2277" s="6"/>
      <c r="H2277" s="7"/>
      <c r="I2277" s="2">
        <f t="shared" si="650"/>
        <v>0</v>
      </c>
    </row>
    <row r="2278" spans="1:9" s="1" customFormat="1" hidden="1" x14ac:dyDescent="0.2">
      <c r="A2278" s="5" t="s">
        <v>40</v>
      </c>
      <c r="B2278" s="41" t="s">
        <v>47</v>
      </c>
      <c r="C2278" s="6">
        <v>0</v>
      </c>
      <c r="D2278" s="6"/>
      <c r="E2278" s="6">
        <f t="shared" si="681"/>
        <v>0</v>
      </c>
      <c r="F2278" s="6"/>
      <c r="G2278" s="6"/>
      <c r="H2278" s="7"/>
      <c r="I2278" s="2">
        <f t="shared" si="650"/>
        <v>0</v>
      </c>
    </row>
    <row r="2279" spans="1:9" s="1" customFormat="1" hidden="1" x14ac:dyDescent="0.2">
      <c r="A2279" s="5" t="s">
        <v>42</v>
      </c>
      <c r="B2279" s="41" t="s">
        <v>48</v>
      </c>
      <c r="C2279" s="6">
        <v>0</v>
      </c>
      <c r="D2279" s="6"/>
      <c r="E2279" s="6">
        <f t="shared" si="681"/>
        <v>0</v>
      </c>
      <c r="F2279" s="6"/>
      <c r="G2279" s="6"/>
      <c r="H2279" s="7"/>
      <c r="I2279" s="2">
        <f t="shared" si="650"/>
        <v>0</v>
      </c>
    </row>
    <row r="2280" spans="1:9" s="1" customFormat="1" hidden="1" x14ac:dyDescent="0.2">
      <c r="A2280" s="16" t="s">
        <v>49</v>
      </c>
      <c r="B2280" s="43" t="s">
        <v>50</v>
      </c>
      <c r="C2280" s="9">
        <v>0</v>
      </c>
      <c r="D2280" s="9">
        <f t="shared" ref="D2280:H2280" si="682">SUM(D2284,D2285,D2286)</f>
        <v>0</v>
      </c>
      <c r="E2280" s="9">
        <f t="shared" si="682"/>
        <v>0</v>
      </c>
      <c r="F2280" s="9">
        <f t="shared" si="682"/>
        <v>0</v>
      </c>
      <c r="G2280" s="9">
        <f t="shared" si="682"/>
        <v>0</v>
      </c>
      <c r="H2280" s="10">
        <f t="shared" si="682"/>
        <v>0</v>
      </c>
      <c r="I2280" s="2">
        <f t="shared" ref="I2280:I2343" si="683">SUM(E2280:H2280)</f>
        <v>0</v>
      </c>
    </row>
    <row r="2281" spans="1:9" s="1" customFormat="1" hidden="1" x14ac:dyDescent="0.2">
      <c r="A2281" s="56" t="s">
        <v>1</v>
      </c>
      <c r="B2281" s="43"/>
      <c r="C2281" s="9"/>
      <c r="D2281" s="9"/>
      <c r="E2281" s="9"/>
      <c r="F2281" s="9"/>
      <c r="G2281" s="9"/>
      <c r="H2281" s="10"/>
      <c r="I2281" s="2">
        <f t="shared" si="683"/>
        <v>0</v>
      </c>
    </row>
    <row r="2282" spans="1:9" s="1" customFormat="1" hidden="1" x14ac:dyDescent="0.2">
      <c r="A2282" s="17" t="s">
        <v>36</v>
      </c>
      <c r="B2282" s="39"/>
      <c r="C2282" s="9">
        <v>0</v>
      </c>
      <c r="D2282" s="9">
        <f t="shared" ref="D2282:H2282" si="684">D2284+D2285+D2286-D2283</f>
        <v>0</v>
      </c>
      <c r="E2282" s="9">
        <f t="shared" si="684"/>
        <v>0</v>
      </c>
      <c r="F2282" s="9">
        <f t="shared" si="684"/>
        <v>0</v>
      </c>
      <c r="G2282" s="9">
        <f t="shared" si="684"/>
        <v>0</v>
      </c>
      <c r="H2282" s="10">
        <f t="shared" si="684"/>
        <v>0</v>
      </c>
      <c r="I2282" s="2">
        <f t="shared" si="683"/>
        <v>0</v>
      </c>
    </row>
    <row r="2283" spans="1:9" s="1" customFormat="1" hidden="1" x14ac:dyDescent="0.2">
      <c r="A2283" s="17" t="s">
        <v>37</v>
      </c>
      <c r="B2283" s="39"/>
      <c r="C2283" s="9">
        <v>0</v>
      </c>
      <c r="D2283" s="9"/>
      <c r="E2283" s="9">
        <f t="shared" ref="E2283:E2286" si="685">C2283+D2283</f>
        <v>0</v>
      </c>
      <c r="F2283" s="9"/>
      <c r="G2283" s="9"/>
      <c r="H2283" s="10"/>
      <c r="I2283" s="2">
        <f t="shared" si="683"/>
        <v>0</v>
      </c>
    </row>
    <row r="2284" spans="1:9" s="1" customFormat="1" hidden="1" x14ac:dyDescent="0.2">
      <c r="A2284" s="5" t="s">
        <v>38</v>
      </c>
      <c r="B2284" s="41" t="s">
        <v>51</v>
      </c>
      <c r="C2284" s="6">
        <v>0</v>
      </c>
      <c r="D2284" s="6"/>
      <c r="E2284" s="6">
        <f t="shared" si="685"/>
        <v>0</v>
      </c>
      <c r="F2284" s="6"/>
      <c r="G2284" s="6"/>
      <c r="H2284" s="7"/>
      <c r="I2284" s="2">
        <f t="shared" si="683"/>
        <v>0</v>
      </c>
    </row>
    <row r="2285" spans="1:9" s="1" customFormat="1" hidden="1" x14ac:dyDescent="0.2">
      <c r="A2285" s="5" t="s">
        <v>40</v>
      </c>
      <c r="B2285" s="41" t="s">
        <v>52</v>
      </c>
      <c r="C2285" s="6">
        <v>0</v>
      </c>
      <c r="D2285" s="6"/>
      <c r="E2285" s="6">
        <f t="shared" si="685"/>
        <v>0</v>
      </c>
      <c r="F2285" s="6"/>
      <c r="G2285" s="6"/>
      <c r="H2285" s="7"/>
      <c r="I2285" s="2">
        <f t="shared" si="683"/>
        <v>0</v>
      </c>
    </row>
    <row r="2286" spans="1:9" s="1" customFormat="1" hidden="1" x14ac:dyDescent="0.2">
      <c r="A2286" s="5" t="s">
        <v>42</v>
      </c>
      <c r="B2286" s="41" t="s">
        <v>53</v>
      </c>
      <c r="C2286" s="6">
        <v>0</v>
      </c>
      <c r="D2286" s="6"/>
      <c r="E2286" s="6">
        <f t="shared" si="685"/>
        <v>0</v>
      </c>
      <c r="F2286" s="6"/>
      <c r="G2286" s="6"/>
      <c r="H2286" s="7"/>
      <c r="I2286" s="2">
        <f t="shared" si="683"/>
        <v>0</v>
      </c>
    </row>
    <row r="2287" spans="1:9" s="1" customFormat="1" hidden="1" x14ac:dyDescent="0.2">
      <c r="A2287" s="57"/>
      <c r="B2287" s="66"/>
      <c r="C2287" s="6"/>
      <c r="D2287" s="6"/>
      <c r="E2287" s="6"/>
      <c r="F2287" s="6"/>
      <c r="G2287" s="6"/>
      <c r="H2287" s="7"/>
      <c r="I2287" s="2">
        <f t="shared" ref="I2287" si="686">SUM(E2287:H2287)</f>
        <v>0</v>
      </c>
    </row>
    <row r="2288" spans="1:9" s="1" customFormat="1" hidden="1" x14ac:dyDescent="0.2">
      <c r="A2288" s="16" t="s">
        <v>119</v>
      </c>
      <c r="B2288" s="35">
        <v>71</v>
      </c>
      <c r="C2288" s="9">
        <v>0</v>
      </c>
      <c r="D2288" s="9">
        <f t="shared" ref="D2288:H2288" si="687">SUM(D2289)</f>
        <v>0</v>
      </c>
      <c r="E2288" s="9">
        <f t="shared" si="687"/>
        <v>0</v>
      </c>
      <c r="F2288" s="9">
        <f t="shared" si="687"/>
        <v>0</v>
      </c>
      <c r="G2288" s="9">
        <f t="shared" si="687"/>
        <v>0</v>
      </c>
      <c r="H2288" s="10">
        <f t="shared" si="687"/>
        <v>0</v>
      </c>
      <c r="I2288" s="2">
        <f t="shared" ref="I2288:I2289" si="688">SUM(E2288:H2288)</f>
        <v>0</v>
      </c>
    </row>
    <row r="2289" spans="1:9" s="1" customFormat="1" hidden="1" x14ac:dyDescent="0.2">
      <c r="A2289" s="12" t="s">
        <v>120</v>
      </c>
      <c r="B2289" s="36" t="s">
        <v>121</v>
      </c>
      <c r="C2289" s="6">
        <v>0</v>
      </c>
      <c r="D2289" s="6"/>
      <c r="E2289" s="6">
        <f>C2289+D2289</f>
        <v>0</v>
      </c>
      <c r="F2289" s="6"/>
      <c r="G2289" s="6"/>
      <c r="H2289" s="7"/>
      <c r="I2289" s="2">
        <f t="shared" si="688"/>
        <v>0</v>
      </c>
    </row>
    <row r="2290" spans="1:9" s="1" customFormat="1" hidden="1" x14ac:dyDescent="0.2">
      <c r="A2290" s="57"/>
      <c r="B2290" s="66"/>
      <c r="C2290" s="6"/>
      <c r="D2290" s="6"/>
      <c r="E2290" s="6"/>
      <c r="F2290" s="6"/>
      <c r="G2290" s="6"/>
      <c r="H2290" s="7"/>
      <c r="I2290" s="2">
        <f t="shared" si="683"/>
        <v>0</v>
      </c>
    </row>
    <row r="2291" spans="1:9" s="1" customFormat="1" hidden="1" x14ac:dyDescent="0.2">
      <c r="A2291" s="11" t="s">
        <v>134</v>
      </c>
      <c r="B2291" s="43" t="s">
        <v>133</v>
      </c>
      <c r="C2291" s="9">
        <v>0</v>
      </c>
      <c r="D2291" s="9"/>
      <c r="E2291" s="9">
        <f>C2291+D2291</f>
        <v>0</v>
      </c>
      <c r="F2291" s="9"/>
      <c r="G2291" s="9"/>
      <c r="H2291" s="10"/>
      <c r="I2291" s="2">
        <f t="shared" si="683"/>
        <v>0</v>
      </c>
    </row>
    <row r="2292" spans="1:9" s="1" customFormat="1" hidden="1" x14ac:dyDescent="0.2">
      <c r="A2292" s="57"/>
      <c r="B2292" s="66"/>
      <c r="C2292" s="6"/>
      <c r="D2292" s="6"/>
      <c r="E2292" s="6"/>
      <c r="F2292" s="6"/>
      <c r="G2292" s="6"/>
      <c r="H2292" s="7"/>
      <c r="I2292" s="2">
        <f t="shared" si="683"/>
        <v>0</v>
      </c>
    </row>
    <row r="2293" spans="1:9" s="1" customFormat="1" hidden="1" x14ac:dyDescent="0.2">
      <c r="A2293" s="11" t="s">
        <v>54</v>
      </c>
      <c r="B2293" s="43"/>
      <c r="C2293" s="9">
        <v>0</v>
      </c>
      <c r="D2293" s="9">
        <f t="shared" ref="D2293:H2293" si="689">D2240-D2261</f>
        <v>0</v>
      </c>
      <c r="E2293" s="9">
        <f t="shared" si="689"/>
        <v>0</v>
      </c>
      <c r="F2293" s="9">
        <f t="shared" si="689"/>
        <v>0</v>
      </c>
      <c r="G2293" s="9">
        <f t="shared" si="689"/>
        <v>0</v>
      </c>
      <c r="H2293" s="10">
        <f t="shared" si="689"/>
        <v>0</v>
      </c>
      <c r="I2293" s="2">
        <f t="shared" si="683"/>
        <v>0</v>
      </c>
    </row>
    <row r="2294" spans="1:9" s="1" customFormat="1" hidden="1" x14ac:dyDescent="0.2">
      <c r="A2294" s="55"/>
      <c r="B2294" s="66"/>
      <c r="C2294" s="6"/>
      <c r="D2294" s="6"/>
      <c r="E2294" s="6"/>
      <c r="F2294" s="6"/>
      <c r="G2294" s="6"/>
      <c r="H2294" s="7"/>
      <c r="I2294" s="2">
        <f t="shared" si="683"/>
        <v>0</v>
      </c>
    </row>
    <row r="2295" spans="1:9" s="1" customFormat="1" hidden="1" x14ac:dyDescent="0.2">
      <c r="A2295" s="55"/>
      <c r="B2295" s="66"/>
      <c r="C2295" s="6"/>
      <c r="D2295" s="6"/>
      <c r="E2295" s="6"/>
      <c r="F2295" s="6"/>
      <c r="G2295" s="6"/>
      <c r="H2295" s="7"/>
      <c r="I2295" s="2">
        <f t="shared" si="683"/>
        <v>0</v>
      </c>
    </row>
    <row r="2296" spans="1:9" s="3" customFormat="1" hidden="1" x14ac:dyDescent="0.2">
      <c r="A2296" s="13" t="s">
        <v>73</v>
      </c>
      <c r="B2296" s="34" t="s">
        <v>3</v>
      </c>
      <c r="C2296" s="14">
        <v>0</v>
      </c>
      <c r="D2296" s="14">
        <f t="shared" ref="D2296:H2296" si="690">SUM(D2329)</f>
        <v>0</v>
      </c>
      <c r="E2296" s="14">
        <f t="shared" si="690"/>
        <v>0</v>
      </c>
      <c r="F2296" s="14">
        <f t="shared" si="690"/>
        <v>0</v>
      </c>
      <c r="G2296" s="14">
        <f t="shared" si="690"/>
        <v>0</v>
      </c>
      <c r="H2296" s="15">
        <f t="shared" si="690"/>
        <v>0</v>
      </c>
      <c r="I2296" s="2">
        <f t="shared" si="683"/>
        <v>0</v>
      </c>
    </row>
    <row r="2297" spans="1:9" s="1" customFormat="1" hidden="1" x14ac:dyDescent="0.2">
      <c r="A2297" s="18" t="s">
        <v>76</v>
      </c>
      <c r="B2297" s="44"/>
      <c r="C2297" s="22">
        <v>0</v>
      </c>
      <c r="D2297" s="22">
        <f>SUM(D2298,D2301,D2327,D2324)</f>
        <v>0</v>
      </c>
      <c r="E2297" s="22">
        <f t="shared" ref="E2297:H2297" si="691">SUM(E2298,E2301,E2327,E2324)</f>
        <v>0</v>
      </c>
      <c r="F2297" s="22">
        <f t="shared" si="691"/>
        <v>0</v>
      </c>
      <c r="G2297" s="22">
        <f t="shared" si="691"/>
        <v>0</v>
      </c>
      <c r="H2297" s="23">
        <f t="shared" si="691"/>
        <v>0</v>
      </c>
      <c r="I2297" s="2">
        <f t="shared" si="683"/>
        <v>0</v>
      </c>
    </row>
    <row r="2298" spans="1:9" s="1" customFormat="1" hidden="1" x14ac:dyDescent="0.2">
      <c r="A2298" s="16" t="s">
        <v>30</v>
      </c>
      <c r="B2298" s="35">
        <v>20</v>
      </c>
      <c r="C2298" s="9">
        <v>0</v>
      </c>
      <c r="D2298" s="9">
        <f t="shared" ref="D2298:H2298" si="692">SUM(D2299)</f>
        <v>0</v>
      </c>
      <c r="E2298" s="9">
        <f t="shared" si="692"/>
        <v>0</v>
      </c>
      <c r="F2298" s="9">
        <f t="shared" si="692"/>
        <v>0</v>
      </c>
      <c r="G2298" s="9">
        <f t="shared" si="692"/>
        <v>0</v>
      </c>
      <c r="H2298" s="10">
        <f t="shared" si="692"/>
        <v>0</v>
      </c>
      <c r="I2298" s="2">
        <f t="shared" si="683"/>
        <v>0</v>
      </c>
    </row>
    <row r="2299" spans="1:9" s="1" customFormat="1" hidden="1" x14ac:dyDescent="0.2">
      <c r="A2299" s="12" t="s">
        <v>31</v>
      </c>
      <c r="B2299" s="36" t="s">
        <v>32</v>
      </c>
      <c r="C2299" s="6">
        <v>0</v>
      </c>
      <c r="D2299" s="6">
        <f>D2352</f>
        <v>0</v>
      </c>
      <c r="E2299" s="6">
        <f>C2299+D2299</f>
        <v>0</v>
      </c>
      <c r="F2299" s="6">
        <f t="shared" ref="F2299:H2299" si="693">F2352</f>
        <v>0</v>
      </c>
      <c r="G2299" s="6">
        <f t="shared" si="693"/>
        <v>0</v>
      </c>
      <c r="H2299" s="7">
        <f t="shared" si="693"/>
        <v>0</v>
      </c>
      <c r="I2299" s="2">
        <f t="shared" si="683"/>
        <v>0</v>
      </c>
    </row>
    <row r="2300" spans="1:9" s="1" customFormat="1" hidden="1" x14ac:dyDescent="0.2">
      <c r="A2300" s="12"/>
      <c r="B2300" s="31"/>
      <c r="C2300" s="6"/>
      <c r="D2300" s="6"/>
      <c r="E2300" s="6"/>
      <c r="F2300" s="6"/>
      <c r="G2300" s="6"/>
      <c r="H2300" s="7"/>
      <c r="I2300" s="2">
        <f t="shared" si="683"/>
        <v>0</v>
      </c>
    </row>
    <row r="2301" spans="1:9" s="1" customFormat="1" ht="25.5" hidden="1" x14ac:dyDescent="0.2">
      <c r="A2301" s="78" t="s">
        <v>105</v>
      </c>
      <c r="B2301" s="37">
        <v>60</v>
      </c>
      <c r="C2301" s="9">
        <v>0</v>
      </c>
      <c r="D2301" s="9">
        <f t="shared" ref="D2301:H2301" si="694">SUM(D2302,D2309,D2316)</f>
        <v>0</v>
      </c>
      <c r="E2301" s="9">
        <f t="shared" si="694"/>
        <v>0</v>
      </c>
      <c r="F2301" s="9">
        <f t="shared" si="694"/>
        <v>0</v>
      </c>
      <c r="G2301" s="9">
        <f t="shared" si="694"/>
        <v>0</v>
      </c>
      <c r="H2301" s="10">
        <f t="shared" si="694"/>
        <v>0</v>
      </c>
      <c r="I2301" s="2">
        <f t="shared" si="683"/>
        <v>0</v>
      </c>
    </row>
    <row r="2302" spans="1:9" s="1" customFormat="1" ht="25.5" hidden="1" x14ac:dyDescent="0.2">
      <c r="A2302" s="16" t="s">
        <v>106</v>
      </c>
      <c r="B2302" s="38">
        <v>60</v>
      </c>
      <c r="C2302" s="9">
        <v>0</v>
      </c>
      <c r="D2302" s="9">
        <f t="shared" ref="D2302:H2302" si="695">SUM(D2306,D2307,D2308)</f>
        <v>0</v>
      </c>
      <c r="E2302" s="9">
        <f t="shared" si="695"/>
        <v>0</v>
      </c>
      <c r="F2302" s="9">
        <f t="shared" si="695"/>
        <v>0</v>
      </c>
      <c r="G2302" s="9">
        <f t="shared" si="695"/>
        <v>0</v>
      </c>
      <c r="H2302" s="10">
        <f t="shared" si="695"/>
        <v>0</v>
      </c>
      <c r="I2302" s="2">
        <f t="shared" si="683"/>
        <v>0</v>
      </c>
    </row>
    <row r="2303" spans="1:9" s="1" customFormat="1" hidden="1" x14ac:dyDescent="0.2">
      <c r="A2303" s="17" t="s">
        <v>1</v>
      </c>
      <c r="B2303" s="39"/>
      <c r="C2303" s="9"/>
      <c r="D2303" s="9"/>
      <c r="E2303" s="9"/>
      <c r="F2303" s="9"/>
      <c r="G2303" s="9"/>
      <c r="H2303" s="10"/>
      <c r="I2303" s="2">
        <f t="shared" si="683"/>
        <v>0</v>
      </c>
    </row>
    <row r="2304" spans="1:9" s="1" customFormat="1" hidden="1" x14ac:dyDescent="0.2">
      <c r="A2304" s="17" t="s">
        <v>36</v>
      </c>
      <c r="B2304" s="39"/>
      <c r="C2304" s="9">
        <v>0</v>
      </c>
      <c r="D2304" s="9">
        <f t="shared" ref="D2304:E2304" si="696">D2306+D2307+D2308-D2305</f>
        <v>0</v>
      </c>
      <c r="E2304" s="9">
        <f t="shared" si="696"/>
        <v>0</v>
      </c>
      <c r="F2304" s="9">
        <f>F2306+F2307+F2308-F2305</f>
        <v>0</v>
      </c>
      <c r="G2304" s="9">
        <f t="shared" ref="G2304:H2304" si="697">G2306+G2307+G2308-G2305</f>
        <v>0</v>
      </c>
      <c r="H2304" s="10">
        <f t="shared" si="697"/>
        <v>0</v>
      </c>
      <c r="I2304" s="2">
        <f t="shared" si="683"/>
        <v>0</v>
      </c>
    </row>
    <row r="2305" spans="1:9" s="1" customFormat="1" hidden="1" x14ac:dyDescent="0.2">
      <c r="A2305" s="17" t="s">
        <v>37</v>
      </c>
      <c r="B2305" s="39"/>
      <c r="C2305" s="9">
        <v>0</v>
      </c>
      <c r="D2305" s="9">
        <f t="shared" ref="D2305:H2308" si="698">D2358</f>
        <v>0</v>
      </c>
      <c r="E2305" s="9">
        <f t="shared" si="698"/>
        <v>0</v>
      </c>
      <c r="F2305" s="9">
        <f t="shared" si="698"/>
        <v>0</v>
      </c>
      <c r="G2305" s="9">
        <f t="shared" si="698"/>
        <v>0</v>
      </c>
      <c r="H2305" s="10">
        <f t="shared" si="698"/>
        <v>0</v>
      </c>
      <c r="I2305" s="2">
        <f t="shared" si="683"/>
        <v>0</v>
      </c>
    </row>
    <row r="2306" spans="1:9" s="1" customFormat="1" hidden="1" x14ac:dyDescent="0.2">
      <c r="A2306" s="5" t="s">
        <v>107</v>
      </c>
      <c r="B2306" s="40" t="s">
        <v>113</v>
      </c>
      <c r="C2306" s="6">
        <v>0</v>
      </c>
      <c r="D2306" s="6">
        <f t="shared" si="698"/>
        <v>0</v>
      </c>
      <c r="E2306" s="6">
        <f t="shared" ref="E2306:E2308" si="699">C2306+D2306</f>
        <v>0</v>
      </c>
      <c r="F2306" s="6">
        <f>F2359</f>
        <v>0</v>
      </c>
      <c r="G2306" s="6">
        <f>G2359</f>
        <v>0</v>
      </c>
      <c r="H2306" s="7">
        <f>H2359</f>
        <v>0</v>
      </c>
      <c r="I2306" s="2">
        <f t="shared" si="683"/>
        <v>0</v>
      </c>
    </row>
    <row r="2307" spans="1:9" s="1" customFormat="1" hidden="1" x14ac:dyDescent="0.2">
      <c r="A2307" s="5" t="s">
        <v>99</v>
      </c>
      <c r="B2307" s="40" t="s">
        <v>116</v>
      </c>
      <c r="C2307" s="6">
        <v>0</v>
      </c>
      <c r="D2307" s="6">
        <f t="shared" si="698"/>
        <v>0</v>
      </c>
      <c r="E2307" s="6">
        <f t="shared" si="699"/>
        <v>0</v>
      </c>
      <c r="F2307" s="6">
        <f t="shared" ref="F2307:H2308" si="700">F2360</f>
        <v>0</v>
      </c>
      <c r="G2307" s="6">
        <f t="shared" si="700"/>
        <v>0</v>
      </c>
      <c r="H2307" s="7">
        <f t="shared" si="700"/>
        <v>0</v>
      </c>
      <c r="I2307" s="2">
        <f t="shared" si="683"/>
        <v>0</v>
      </c>
    </row>
    <row r="2308" spans="1:9" s="1" customFormat="1" hidden="1" x14ac:dyDescent="0.2">
      <c r="A2308" s="5" t="s">
        <v>101</v>
      </c>
      <c r="B2308" s="41" t="s">
        <v>114</v>
      </c>
      <c r="C2308" s="6">
        <v>0</v>
      </c>
      <c r="D2308" s="6">
        <f t="shared" si="698"/>
        <v>0</v>
      </c>
      <c r="E2308" s="6">
        <f t="shared" si="699"/>
        <v>0</v>
      </c>
      <c r="F2308" s="6">
        <f t="shared" si="700"/>
        <v>0</v>
      </c>
      <c r="G2308" s="6">
        <f t="shared" si="700"/>
        <v>0</v>
      </c>
      <c r="H2308" s="7">
        <f t="shared" si="700"/>
        <v>0</v>
      </c>
      <c r="I2308" s="2">
        <f t="shared" si="683"/>
        <v>0</v>
      </c>
    </row>
    <row r="2309" spans="1:9" s="1" customFormat="1" hidden="1" x14ac:dyDescent="0.2">
      <c r="A2309" s="16" t="s">
        <v>44</v>
      </c>
      <c r="B2309" s="42" t="s">
        <v>45</v>
      </c>
      <c r="C2309" s="9">
        <v>0</v>
      </c>
      <c r="D2309" s="9">
        <f t="shared" ref="D2309:H2309" si="701">SUM(D2313,D2314,D2315)</f>
        <v>0</v>
      </c>
      <c r="E2309" s="9">
        <f t="shared" si="701"/>
        <v>0</v>
      </c>
      <c r="F2309" s="9">
        <f t="shared" si="701"/>
        <v>0</v>
      </c>
      <c r="G2309" s="9">
        <f t="shared" si="701"/>
        <v>0</v>
      </c>
      <c r="H2309" s="10">
        <f t="shared" si="701"/>
        <v>0</v>
      </c>
      <c r="I2309" s="2">
        <f t="shared" si="683"/>
        <v>0</v>
      </c>
    </row>
    <row r="2310" spans="1:9" s="1" customFormat="1" hidden="1" x14ac:dyDescent="0.2">
      <c r="A2310" s="56" t="s">
        <v>1</v>
      </c>
      <c r="B2310" s="42"/>
      <c r="C2310" s="9"/>
      <c r="D2310" s="9"/>
      <c r="E2310" s="9"/>
      <c r="F2310" s="9"/>
      <c r="G2310" s="9"/>
      <c r="H2310" s="10"/>
      <c r="I2310" s="2">
        <f t="shared" si="683"/>
        <v>0</v>
      </c>
    </row>
    <row r="2311" spans="1:9" s="1" customFormat="1" hidden="1" x14ac:dyDescent="0.2">
      <c r="A2311" s="17" t="s">
        <v>36</v>
      </c>
      <c r="B2311" s="39"/>
      <c r="C2311" s="9">
        <v>0</v>
      </c>
      <c r="D2311" s="9">
        <f t="shared" ref="D2311:H2311" si="702">D2313+D2314+D2315-D2312</f>
        <v>0</v>
      </c>
      <c r="E2311" s="9">
        <f t="shared" si="702"/>
        <v>0</v>
      </c>
      <c r="F2311" s="9">
        <f t="shared" si="702"/>
        <v>0</v>
      </c>
      <c r="G2311" s="9">
        <f t="shared" si="702"/>
        <v>0</v>
      </c>
      <c r="H2311" s="10">
        <f t="shared" si="702"/>
        <v>0</v>
      </c>
      <c r="I2311" s="2">
        <f t="shared" si="683"/>
        <v>0</v>
      </c>
    </row>
    <row r="2312" spans="1:9" s="1" customFormat="1" hidden="1" x14ac:dyDescent="0.2">
      <c r="A2312" s="17" t="s">
        <v>37</v>
      </c>
      <c r="B2312" s="39"/>
      <c r="C2312" s="9">
        <v>0</v>
      </c>
      <c r="D2312" s="9">
        <f t="shared" ref="D2312:H2315" si="703">D2365</f>
        <v>0</v>
      </c>
      <c r="E2312" s="9">
        <f t="shared" si="703"/>
        <v>0</v>
      </c>
      <c r="F2312" s="9">
        <f t="shared" si="703"/>
        <v>0</v>
      </c>
      <c r="G2312" s="9">
        <f t="shared" si="703"/>
        <v>0</v>
      </c>
      <c r="H2312" s="10">
        <f t="shared" si="703"/>
        <v>0</v>
      </c>
      <c r="I2312" s="2">
        <f t="shared" si="683"/>
        <v>0</v>
      </c>
    </row>
    <row r="2313" spans="1:9" s="1" customFormat="1" hidden="1" x14ac:dyDescent="0.2">
      <c r="A2313" s="5" t="s">
        <v>38</v>
      </c>
      <c r="B2313" s="41" t="s">
        <v>46</v>
      </c>
      <c r="C2313" s="6">
        <v>0</v>
      </c>
      <c r="D2313" s="6">
        <f t="shared" si="703"/>
        <v>0</v>
      </c>
      <c r="E2313" s="6">
        <f t="shared" ref="E2313:E2315" si="704">C2313+D2313</f>
        <v>0</v>
      </c>
      <c r="F2313" s="6">
        <f t="shared" si="703"/>
        <v>0</v>
      </c>
      <c r="G2313" s="6">
        <f t="shared" si="703"/>
        <v>0</v>
      </c>
      <c r="H2313" s="7">
        <f t="shared" si="703"/>
        <v>0</v>
      </c>
      <c r="I2313" s="2">
        <f t="shared" si="683"/>
        <v>0</v>
      </c>
    </row>
    <row r="2314" spans="1:9" s="1" customFormat="1" hidden="1" x14ac:dyDescent="0.2">
      <c r="A2314" s="5" t="s">
        <v>40</v>
      </c>
      <c r="B2314" s="41" t="s">
        <v>47</v>
      </c>
      <c r="C2314" s="6">
        <v>0</v>
      </c>
      <c r="D2314" s="6">
        <f t="shared" si="703"/>
        <v>0</v>
      </c>
      <c r="E2314" s="6">
        <f t="shared" si="704"/>
        <v>0</v>
      </c>
      <c r="F2314" s="6">
        <f t="shared" si="703"/>
        <v>0</v>
      </c>
      <c r="G2314" s="6">
        <f t="shared" si="703"/>
        <v>0</v>
      </c>
      <c r="H2314" s="7">
        <f t="shared" si="703"/>
        <v>0</v>
      </c>
      <c r="I2314" s="2">
        <f t="shared" si="683"/>
        <v>0</v>
      </c>
    </row>
    <row r="2315" spans="1:9" s="1" customFormat="1" hidden="1" x14ac:dyDescent="0.2">
      <c r="A2315" s="5" t="s">
        <v>42</v>
      </c>
      <c r="B2315" s="41" t="s">
        <v>48</v>
      </c>
      <c r="C2315" s="6">
        <v>0</v>
      </c>
      <c r="D2315" s="6">
        <f t="shared" si="703"/>
        <v>0</v>
      </c>
      <c r="E2315" s="6">
        <f t="shared" si="704"/>
        <v>0</v>
      </c>
      <c r="F2315" s="6">
        <f t="shared" si="703"/>
        <v>0</v>
      </c>
      <c r="G2315" s="6">
        <f t="shared" si="703"/>
        <v>0</v>
      </c>
      <c r="H2315" s="7">
        <f t="shared" si="703"/>
        <v>0</v>
      </c>
      <c r="I2315" s="2">
        <f t="shared" si="683"/>
        <v>0</v>
      </c>
    </row>
    <row r="2316" spans="1:9" s="1" customFormat="1" hidden="1" x14ac:dyDescent="0.2">
      <c r="A2316" s="16" t="s">
        <v>49</v>
      </c>
      <c r="B2316" s="43" t="s">
        <v>50</v>
      </c>
      <c r="C2316" s="9">
        <v>0</v>
      </c>
      <c r="D2316" s="9">
        <f t="shared" ref="D2316:H2316" si="705">SUM(D2320,D2321,D2322)</f>
        <v>0</v>
      </c>
      <c r="E2316" s="9">
        <f t="shared" si="705"/>
        <v>0</v>
      </c>
      <c r="F2316" s="9">
        <f t="shared" si="705"/>
        <v>0</v>
      </c>
      <c r="G2316" s="9">
        <f t="shared" si="705"/>
        <v>0</v>
      </c>
      <c r="H2316" s="10">
        <f t="shared" si="705"/>
        <v>0</v>
      </c>
      <c r="I2316" s="2">
        <f t="shared" si="683"/>
        <v>0</v>
      </c>
    </row>
    <row r="2317" spans="1:9" s="1" customFormat="1" hidden="1" x14ac:dyDescent="0.2">
      <c r="A2317" s="56" t="s">
        <v>1</v>
      </c>
      <c r="B2317" s="43"/>
      <c r="C2317" s="9"/>
      <c r="D2317" s="9"/>
      <c r="E2317" s="9"/>
      <c r="F2317" s="9"/>
      <c r="G2317" s="9"/>
      <c r="H2317" s="10"/>
      <c r="I2317" s="2">
        <f t="shared" si="683"/>
        <v>0</v>
      </c>
    </row>
    <row r="2318" spans="1:9" s="1" customFormat="1" hidden="1" x14ac:dyDescent="0.2">
      <c r="A2318" s="17" t="s">
        <v>36</v>
      </c>
      <c r="B2318" s="39"/>
      <c r="C2318" s="9">
        <v>0</v>
      </c>
      <c r="D2318" s="9">
        <f t="shared" ref="D2318:H2318" si="706">D2320+D2321+D2322-D2319</f>
        <v>0</v>
      </c>
      <c r="E2318" s="9">
        <f t="shared" si="706"/>
        <v>0</v>
      </c>
      <c r="F2318" s="9">
        <f t="shared" si="706"/>
        <v>0</v>
      </c>
      <c r="G2318" s="9">
        <f t="shared" si="706"/>
        <v>0</v>
      </c>
      <c r="H2318" s="10">
        <f t="shared" si="706"/>
        <v>0</v>
      </c>
      <c r="I2318" s="2">
        <f t="shared" si="683"/>
        <v>0</v>
      </c>
    </row>
    <row r="2319" spans="1:9" s="1" customFormat="1" hidden="1" x14ac:dyDescent="0.2">
      <c r="A2319" s="17" t="s">
        <v>37</v>
      </c>
      <c r="B2319" s="39"/>
      <c r="C2319" s="9">
        <v>0</v>
      </c>
      <c r="D2319" s="9">
        <f t="shared" ref="D2319:H2322" si="707">D2372</f>
        <v>0</v>
      </c>
      <c r="E2319" s="9">
        <f t="shared" si="707"/>
        <v>0</v>
      </c>
      <c r="F2319" s="9">
        <f t="shared" si="707"/>
        <v>0</v>
      </c>
      <c r="G2319" s="9">
        <f t="shared" si="707"/>
        <v>0</v>
      </c>
      <c r="H2319" s="10">
        <f t="shared" si="707"/>
        <v>0</v>
      </c>
      <c r="I2319" s="2">
        <f t="shared" si="683"/>
        <v>0</v>
      </c>
    </row>
    <row r="2320" spans="1:9" s="1" customFormat="1" hidden="1" x14ac:dyDescent="0.2">
      <c r="A2320" s="5" t="s">
        <v>38</v>
      </c>
      <c r="B2320" s="41" t="s">
        <v>51</v>
      </c>
      <c r="C2320" s="6">
        <v>0</v>
      </c>
      <c r="D2320" s="6">
        <f t="shared" si="707"/>
        <v>0</v>
      </c>
      <c r="E2320" s="6">
        <f t="shared" ref="E2320:E2322" si="708">C2320+D2320</f>
        <v>0</v>
      </c>
      <c r="F2320" s="6">
        <f t="shared" si="707"/>
        <v>0</v>
      </c>
      <c r="G2320" s="6">
        <f t="shared" si="707"/>
        <v>0</v>
      </c>
      <c r="H2320" s="7">
        <f t="shared" si="707"/>
        <v>0</v>
      </c>
      <c r="I2320" s="2">
        <f t="shared" si="683"/>
        <v>0</v>
      </c>
    </row>
    <row r="2321" spans="1:11" s="1" customFormat="1" hidden="1" x14ac:dyDescent="0.2">
      <c r="A2321" s="5" t="s">
        <v>40</v>
      </c>
      <c r="B2321" s="41" t="s">
        <v>52</v>
      </c>
      <c r="C2321" s="6">
        <v>0</v>
      </c>
      <c r="D2321" s="6">
        <f t="shared" si="707"/>
        <v>0</v>
      </c>
      <c r="E2321" s="6">
        <f t="shared" si="708"/>
        <v>0</v>
      </c>
      <c r="F2321" s="6">
        <f t="shared" si="707"/>
        <v>0</v>
      </c>
      <c r="G2321" s="6">
        <f t="shared" si="707"/>
        <v>0</v>
      </c>
      <c r="H2321" s="7">
        <f t="shared" si="707"/>
        <v>0</v>
      </c>
      <c r="I2321" s="2">
        <f t="shared" si="683"/>
        <v>0</v>
      </c>
    </row>
    <row r="2322" spans="1:11" s="1" customFormat="1" hidden="1" x14ac:dyDescent="0.2">
      <c r="A2322" s="5" t="s">
        <v>42</v>
      </c>
      <c r="B2322" s="41" t="s">
        <v>53</v>
      </c>
      <c r="C2322" s="6">
        <v>0</v>
      </c>
      <c r="D2322" s="6">
        <f t="shared" si="707"/>
        <v>0</v>
      </c>
      <c r="E2322" s="6">
        <f t="shared" si="708"/>
        <v>0</v>
      </c>
      <c r="F2322" s="6">
        <f t="shared" si="707"/>
        <v>0</v>
      </c>
      <c r="G2322" s="6">
        <f t="shared" si="707"/>
        <v>0</v>
      </c>
      <c r="H2322" s="7">
        <f t="shared" si="707"/>
        <v>0</v>
      </c>
      <c r="I2322" s="2">
        <f t="shared" si="683"/>
        <v>0</v>
      </c>
    </row>
    <row r="2323" spans="1:11" s="1" customFormat="1" hidden="1" x14ac:dyDescent="0.2">
      <c r="A2323" s="57"/>
      <c r="B2323" s="66"/>
      <c r="C2323" s="6"/>
      <c r="D2323" s="6"/>
      <c r="E2323" s="6"/>
      <c r="F2323" s="6"/>
      <c r="G2323" s="6"/>
      <c r="H2323" s="7"/>
      <c r="I2323" s="2">
        <f t="shared" si="683"/>
        <v>0</v>
      </c>
    </row>
    <row r="2324" spans="1:11" s="1" customFormat="1" hidden="1" x14ac:dyDescent="0.2">
      <c r="A2324" s="143" t="s">
        <v>119</v>
      </c>
      <c r="B2324" s="35">
        <v>20</v>
      </c>
      <c r="C2324" s="9">
        <v>0</v>
      </c>
      <c r="D2324" s="9">
        <f t="shared" ref="D2324:H2324" si="709">SUM(D2325)</f>
        <v>0</v>
      </c>
      <c r="E2324" s="9">
        <f t="shared" si="709"/>
        <v>0</v>
      </c>
      <c r="F2324" s="9">
        <f t="shared" si="709"/>
        <v>0</v>
      </c>
      <c r="G2324" s="9">
        <f t="shared" si="709"/>
        <v>0</v>
      </c>
      <c r="H2324" s="10">
        <f t="shared" si="709"/>
        <v>0</v>
      </c>
      <c r="I2324" s="2">
        <f t="shared" ref="I2324:I2325" si="710">SUM(E2324:H2324)</f>
        <v>0</v>
      </c>
    </row>
    <row r="2325" spans="1:11" s="1" customFormat="1" hidden="1" x14ac:dyDescent="0.2">
      <c r="A2325" s="144" t="s">
        <v>120</v>
      </c>
      <c r="B2325" s="36" t="s">
        <v>121</v>
      </c>
      <c r="C2325" s="6">
        <v>0</v>
      </c>
      <c r="D2325" s="6">
        <f>D2378</f>
        <v>0</v>
      </c>
      <c r="E2325" s="6">
        <f>C2325+D2325</f>
        <v>0</v>
      </c>
      <c r="F2325" s="6">
        <f t="shared" ref="F2325:H2325" si="711">F2378</f>
        <v>0</v>
      </c>
      <c r="G2325" s="6">
        <f t="shared" si="711"/>
        <v>0</v>
      </c>
      <c r="H2325" s="7">
        <f t="shared" si="711"/>
        <v>0</v>
      </c>
      <c r="I2325" s="2">
        <f t="shared" si="710"/>
        <v>0</v>
      </c>
    </row>
    <row r="2326" spans="1:11" s="1" customFormat="1" hidden="1" x14ac:dyDescent="0.2">
      <c r="A2326" s="57"/>
      <c r="B2326" s="66"/>
      <c r="C2326" s="6"/>
      <c r="D2326" s="6"/>
      <c r="E2326" s="6"/>
      <c r="F2326" s="6"/>
      <c r="G2326" s="6"/>
      <c r="H2326" s="7"/>
      <c r="I2326" s="2">
        <f t="shared" si="683"/>
        <v>0</v>
      </c>
    </row>
    <row r="2327" spans="1:11" s="1" customFormat="1" hidden="1" x14ac:dyDescent="0.2">
      <c r="A2327" s="11" t="s">
        <v>134</v>
      </c>
      <c r="B2327" s="43" t="s">
        <v>133</v>
      </c>
      <c r="C2327" s="9">
        <v>0</v>
      </c>
      <c r="D2327" s="9">
        <f t="shared" ref="D2327" si="712">D2380</f>
        <v>0</v>
      </c>
      <c r="E2327" s="9">
        <f>C2327+D2327</f>
        <v>0</v>
      </c>
      <c r="F2327" s="9">
        <f t="shared" ref="F2327:H2327" si="713">F2380</f>
        <v>0</v>
      </c>
      <c r="G2327" s="9">
        <f t="shared" si="713"/>
        <v>0</v>
      </c>
      <c r="H2327" s="10">
        <f t="shared" si="713"/>
        <v>0</v>
      </c>
      <c r="I2327" s="2">
        <f t="shared" si="683"/>
        <v>0</v>
      </c>
    </row>
    <row r="2328" spans="1:11" s="1" customFormat="1" hidden="1" x14ac:dyDescent="0.2">
      <c r="A2328" s="55"/>
      <c r="B2328" s="66"/>
      <c r="C2328" s="6"/>
      <c r="D2328" s="6"/>
      <c r="E2328" s="6"/>
      <c r="F2328" s="6"/>
      <c r="G2328" s="6"/>
      <c r="H2328" s="7"/>
      <c r="I2328" s="2">
        <f t="shared" si="683"/>
        <v>0</v>
      </c>
    </row>
    <row r="2329" spans="1:11" s="3" customFormat="1" ht="25.5" hidden="1" x14ac:dyDescent="0.2">
      <c r="A2329" s="51" t="s">
        <v>63</v>
      </c>
      <c r="B2329" s="52"/>
      <c r="C2329" s="53">
        <v>0</v>
      </c>
      <c r="D2329" s="53">
        <f t="shared" ref="D2329:H2329" si="714">D2330</f>
        <v>0</v>
      </c>
      <c r="E2329" s="53">
        <f t="shared" si="714"/>
        <v>0</v>
      </c>
      <c r="F2329" s="53">
        <f t="shared" si="714"/>
        <v>0</v>
      </c>
      <c r="G2329" s="53">
        <f t="shared" si="714"/>
        <v>0</v>
      </c>
      <c r="H2329" s="54">
        <f t="shared" si="714"/>
        <v>0</v>
      </c>
      <c r="I2329" s="2">
        <f t="shared" si="683"/>
        <v>0</v>
      </c>
    </row>
    <row r="2330" spans="1:11" s="25" customFormat="1" hidden="1" x14ac:dyDescent="0.2">
      <c r="A2330" s="21" t="s">
        <v>59</v>
      </c>
      <c r="B2330" s="45"/>
      <c r="C2330" s="22">
        <v>0</v>
      </c>
      <c r="D2330" s="22">
        <f>SUM(D2331,D2334,D2360,D2357)</f>
        <v>0</v>
      </c>
      <c r="E2330" s="22">
        <f t="shared" ref="E2330:H2330" si="715">SUM(E2331,E2334,E2360,E2357)</f>
        <v>0</v>
      </c>
      <c r="F2330" s="22">
        <f t="shared" si="715"/>
        <v>0</v>
      </c>
      <c r="G2330" s="22">
        <f t="shared" si="715"/>
        <v>0</v>
      </c>
      <c r="H2330" s="23">
        <f t="shared" si="715"/>
        <v>0</v>
      </c>
      <c r="I2330" s="2">
        <f t="shared" si="683"/>
        <v>0</v>
      </c>
    </row>
    <row r="2331" spans="1:11" s="1" customFormat="1" hidden="1" x14ac:dyDescent="0.2">
      <c r="A2331" s="5" t="s">
        <v>6</v>
      </c>
      <c r="B2331" s="28"/>
      <c r="C2331" s="6">
        <v>0</v>
      </c>
      <c r="D2331" s="6"/>
      <c r="E2331" s="6">
        <f>SUM(C2331,D2331)</f>
        <v>0</v>
      </c>
      <c r="F2331" s="6"/>
      <c r="G2331" s="6"/>
      <c r="H2331" s="7"/>
      <c r="I2331" s="2">
        <f t="shared" si="683"/>
        <v>0</v>
      </c>
      <c r="K2331" s="1">
        <v>2.5899999999999999E-2</v>
      </c>
    </row>
    <row r="2332" spans="1:11" s="1" customFormat="1" hidden="1" x14ac:dyDescent="0.2">
      <c r="A2332" s="5" t="s">
        <v>7</v>
      </c>
      <c r="B2332" s="65"/>
      <c r="C2332" s="6">
        <v>0</v>
      </c>
      <c r="D2332" s="6"/>
      <c r="E2332" s="6">
        <f t="shared" ref="E2332" si="716">SUM(C2332,D2332)</f>
        <v>0</v>
      </c>
      <c r="F2332" s="6"/>
      <c r="G2332" s="6"/>
      <c r="H2332" s="7"/>
      <c r="I2332" s="2">
        <f t="shared" si="683"/>
        <v>0</v>
      </c>
    </row>
    <row r="2333" spans="1:11" s="1" customFormat="1" hidden="1" x14ac:dyDescent="0.2">
      <c r="A2333" s="8" t="s">
        <v>104</v>
      </c>
      <c r="B2333" s="29" t="s">
        <v>96</v>
      </c>
      <c r="C2333" s="9">
        <v>0</v>
      </c>
      <c r="D2333" s="9">
        <f>SUM(D2334:D2336)</f>
        <v>0</v>
      </c>
      <c r="E2333" s="9">
        <f>SUM(C2333,D2333)</f>
        <v>0</v>
      </c>
      <c r="F2333" s="9">
        <f t="shared" ref="F2333" si="717">SUM(F2334:F2336)</f>
        <v>0</v>
      </c>
      <c r="G2333" s="9">
        <f t="shared" ref="G2333:H2333" si="718">SUM(G2334:G2336)</f>
        <v>0</v>
      </c>
      <c r="H2333" s="10">
        <f t="shared" si="718"/>
        <v>0</v>
      </c>
      <c r="I2333" s="2">
        <f t="shared" si="683"/>
        <v>0</v>
      </c>
    </row>
    <row r="2334" spans="1:11" s="1" customFormat="1" hidden="1" x14ac:dyDescent="0.2">
      <c r="A2334" s="77" t="s">
        <v>97</v>
      </c>
      <c r="B2334" s="28" t="s">
        <v>98</v>
      </c>
      <c r="C2334" s="6">
        <v>0</v>
      </c>
      <c r="D2334" s="6"/>
      <c r="E2334" s="6">
        <f t="shared" ref="E2334:E2336" si="719">SUM(C2334,D2334)</f>
        <v>0</v>
      </c>
      <c r="F2334" s="6"/>
      <c r="G2334" s="6"/>
      <c r="H2334" s="7"/>
      <c r="I2334" s="2">
        <f t="shared" si="683"/>
        <v>0</v>
      </c>
    </row>
    <row r="2335" spans="1:11" s="1" customFormat="1" hidden="1" x14ac:dyDescent="0.2">
      <c r="A2335" s="77" t="s">
        <v>99</v>
      </c>
      <c r="B2335" s="28" t="s">
        <v>100</v>
      </c>
      <c r="C2335" s="6">
        <v>0</v>
      </c>
      <c r="D2335" s="6"/>
      <c r="E2335" s="6">
        <f t="shared" si="719"/>
        <v>0</v>
      </c>
      <c r="F2335" s="6"/>
      <c r="G2335" s="6"/>
      <c r="H2335" s="7"/>
      <c r="I2335" s="2">
        <f t="shared" si="683"/>
        <v>0</v>
      </c>
    </row>
    <row r="2336" spans="1:11" s="1" customFormat="1" hidden="1" x14ac:dyDescent="0.2">
      <c r="A2336" s="77" t="s">
        <v>101</v>
      </c>
      <c r="B2336" s="28" t="s">
        <v>102</v>
      </c>
      <c r="C2336" s="6">
        <v>0</v>
      </c>
      <c r="D2336" s="6"/>
      <c r="E2336" s="6">
        <f t="shared" si="719"/>
        <v>0</v>
      </c>
      <c r="F2336" s="6"/>
      <c r="G2336" s="6"/>
      <c r="H2336" s="7"/>
      <c r="I2336" s="2">
        <f t="shared" si="683"/>
        <v>0</v>
      </c>
    </row>
    <row r="2337" spans="1:11" s="1" customFormat="1" ht="25.5" hidden="1" x14ac:dyDescent="0.2">
      <c r="A2337" s="8" t="s">
        <v>9</v>
      </c>
      <c r="B2337" s="29" t="s">
        <v>10</v>
      </c>
      <c r="C2337" s="9">
        <v>0</v>
      </c>
      <c r="D2337" s="9">
        <f t="shared" ref="D2337:H2337" si="720">SUM(D2338,D2342,D2346)</f>
        <v>0</v>
      </c>
      <c r="E2337" s="9">
        <f t="shared" si="720"/>
        <v>0</v>
      </c>
      <c r="F2337" s="9">
        <f t="shared" si="720"/>
        <v>0</v>
      </c>
      <c r="G2337" s="9">
        <f t="shared" si="720"/>
        <v>0</v>
      </c>
      <c r="H2337" s="10">
        <f t="shared" si="720"/>
        <v>0</v>
      </c>
      <c r="I2337" s="2">
        <f t="shared" si="683"/>
        <v>0</v>
      </c>
    </row>
    <row r="2338" spans="1:11" s="1" customFormat="1" hidden="1" x14ac:dyDescent="0.2">
      <c r="A2338" s="11" t="s">
        <v>11</v>
      </c>
      <c r="B2338" s="30" t="s">
        <v>12</v>
      </c>
      <c r="C2338" s="9">
        <v>0</v>
      </c>
      <c r="D2338" s="9">
        <f t="shared" ref="D2338:H2338" si="721">SUM(D2339:D2341)</f>
        <v>0</v>
      </c>
      <c r="E2338" s="9">
        <f t="shared" si="721"/>
        <v>0</v>
      </c>
      <c r="F2338" s="9">
        <f t="shared" si="721"/>
        <v>0</v>
      </c>
      <c r="G2338" s="9">
        <f t="shared" si="721"/>
        <v>0</v>
      </c>
      <c r="H2338" s="10">
        <f t="shared" si="721"/>
        <v>0</v>
      </c>
      <c r="I2338" s="2">
        <f t="shared" si="683"/>
        <v>0</v>
      </c>
      <c r="K2338" s="1">
        <v>0.84489999999999998</v>
      </c>
    </row>
    <row r="2339" spans="1:11" s="1" customFormat="1" hidden="1" x14ac:dyDescent="0.2">
      <c r="A2339" s="12" t="s">
        <v>13</v>
      </c>
      <c r="B2339" s="31" t="s">
        <v>14</v>
      </c>
      <c r="C2339" s="6">
        <v>0</v>
      </c>
      <c r="D2339" s="6"/>
      <c r="E2339" s="6">
        <f t="shared" ref="E2339:E2341" si="722">SUM(C2339,D2339)</f>
        <v>0</v>
      </c>
      <c r="F2339" s="6"/>
      <c r="G2339" s="6"/>
      <c r="H2339" s="7"/>
      <c r="I2339" s="2">
        <f t="shared" si="683"/>
        <v>0</v>
      </c>
    </row>
    <row r="2340" spans="1:11" s="1" customFormat="1" hidden="1" x14ac:dyDescent="0.2">
      <c r="A2340" s="12" t="s">
        <v>15</v>
      </c>
      <c r="B2340" s="32" t="s">
        <v>16</v>
      </c>
      <c r="C2340" s="6">
        <v>0</v>
      </c>
      <c r="D2340" s="6"/>
      <c r="E2340" s="6">
        <f t="shared" si="722"/>
        <v>0</v>
      </c>
      <c r="F2340" s="6"/>
      <c r="G2340" s="6"/>
      <c r="H2340" s="7"/>
      <c r="I2340" s="2">
        <f t="shared" si="683"/>
        <v>0</v>
      </c>
    </row>
    <row r="2341" spans="1:11" s="1" customFormat="1" hidden="1" x14ac:dyDescent="0.2">
      <c r="A2341" s="12" t="s">
        <v>17</v>
      </c>
      <c r="B2341" s="32" t="s">
        <v>18</v>
      </c>
      <c r="C2341" s="6">
        <v>0</v>
      </c>
      <c r="D2341" s="6"/>
      <c r="E2341" s="6">
        <f t="shared" si="722"/>
        <v>0</v>
      </c>
      <c r="F2341" s="6"/>
      <c r="G2341" s="6"/>
      <c r="H2341" s="7"/>
      <c r="I2341" s="2">
        <f t="shared" si="683"/>
        <v>0</v>
      </c>
    </row>
    <row r="2342" spans="1:11" s="1" customFormat="1" hidden="1" x14ac:dyDescent="0.2">
      <c r="A2342" s="11" t="s">
        <v>19</v>
      </c>
      <c r="B2342" s="33" t="s">
        <v>20</v>
      </c>
      <c r="C2342" s="9">
        <v>0</v>
      </c>
      <c r="D2342" s="9">
        <f t="shared" ref="D2342:H2342" si="723">SUM(D2343:D2345)</f>
        <v>0</v>
      </c>
      <c r="E2342" s="9">
        <f t="shared" si="723"/>
        <v>0</v>
      </c>
      <c r="F2342" s="9">
        <f t="shared" si="723"/>
        <v>0</v>
      </c>
      <c r="G2342" s="9">
        <f t="shared" si="723"/>
        <v>0</v>
      </c>
      <c r="H2342" s="10">
        <f t="shared" si="723"/>
        <v>0</v>
      </c>
      <c r="I2342" s="2">
        <f t="shared" si="683"/>
        <v>0</v>
      </c>
    </row>
    <row r="2343" spans="1:11" s="1" customFormat="1" hidden="1" x14ac:dyDescent="0.2">
      <c r="A2343" s="12" t="s">
        <v>13</v>
      </c>
      <c r="B2343" s="32" t="s">
        <v>21</v>
      </c>
      <c r="C2343" s="6">
        <v>0</v>
      </c>
      <c r="D2343" s="6"/>
      <c r="E2343" s="6">
        <f t="shared" ref="E2343:E2345" si="724">SUM(C2343,D2343)</f>
        <v>0</v>
      </c>
      <c r="F2343" s="6"/>
      <c r="G2343" s="6"/>
      <c r="H2343" s="7"/>
      <c r="I2343" s="2">
        <f t="shared" si="683"/>
        <v>0</v>
      </c>
    </row>
    <row r="2344" spans="1:11" s="1" customFormat="1" hidden="1" x14ac:dyDescent="0.2">
      <c r="A2344" s="12" t="s">
        <v>15</v>
      </c>
      <c r="B2344" s="32" t="s">
        <v>22</v>
      </c>
      <c r="C2344" s="6">
        <v>0</v>
      </c>
      <c r="D2344" s="6"/>
      <c r="E2344" s="6">
        <f t="shared" si="724"/>
        <v>0</v>
      </c>
      <c r="F2344" s="6"/>
      <c r="G2344" s="6"/>
      <c r="H2344" s="7"/>
      <c r="I2344" s="2">
        <f t="shared" ref="I2344:I2407" si="725">SUM(E2344:H2344)</f>
        <v>0</v>
      </c>
    </row>
    <row r="2345" spans="1:11" s="1" customFormat="1" hidden="1" x14ac:dyDescent="0.2">
      <c r="A2345" s="12" t="s">
        <v>17</v>
      </c>
      <c r="B2345" s="32" t="s">
        <v>23</v>
      </c>
      <c r="C2345" s="6">
        <v>0</v>
      </c>
      <c r="D2345" s="6"/>
      <c r="E2345" s="6">
        <f t="shared" si="724"/>
        <v>0</v>
      </c>
      <c r="F2345" s="6"/>
      <c r="G2345" s="6"/>
      <c r="H2345" s="7"/>
      <c r="I2345" s="2">
        <f t="shared" si="725"/>
        <v>0</v>
      </c>
    </row>
    <row r="2346" spans="1:11" s="1" customFormat="1" hidden="1" x14ac:dyDescent="0.2">
      <c r="A2346" s="11" t="s">
        <v>24</v>
      </c>
      <c r="B2346" s="33" t="s">
        <v>25</v>
      </c>
      <c r="C2346" s="9">
        <v>0</v>
      </c>
      <c r="D2346" s="9">
        <f t="shared" ref="D2346:H2346" si="726">SUM(D2347:D2349)</f>
        <v>0</v>
      </c>
      <c r="E2346" s="9">
        <f t="shared" si="726"/>
        <v>0</v>
      </c>
      <c r="F2346" s="9">
        <f t="shared" si="726"/>
        <v>0</v>
      </c>
      <c r="G2346" s="9">
        <f t="shared" si="726"/>
        <v>0</v>
      </c>
      <c r="H2346" s="10">
        <f t="shared" si="726"/>
        <v>0</v>
      </c>
      <c r="I2346" s="2">
        <f t="shared" si="725"/>
        <v>0</v>
      </c>
    </row>
    <row r="2347" spans="1:11" s="1" customFormat="1" hidden="1" x14ac:dyDescent="0.2">
      <c r="A2347" s="12" t="s">
        <v>13</v>
      </c>
      <c r="B2347" s="32" t="s">
        <v>26</v>
      </c>
      <c r="C2347" s="6">
        <v>0</v>
      </c>
      <c r="D2347" s="6"/>
      <c r="E2347" s="6">
        <f t="shared" ref="E2347:E2349" si="727">SUM(C2347,D2347)</f>
        <v>0</v>
      </c>
      <c r="F2347" s="6"/>
      <c r="G2347" s="6"/>
      <c r="H2347" s="7"/>
      <c r="I2347" s="2">
        <f t="shared" si="725"/>
        <v>0</v>
      </c>
    </row>
    <row r="2348" spans="1:11" s="1" customFormat="1" hidden="1" x14ac:dyDescent="0.2">
      <c r="A2348" s="12" t="s">
        <v>15</v>
      </c>
      <c r="B2348" s="32" t="s">
        <v>27</v>
      </c>
      <c r="C2348" s="6">
        <v>0</v>
      </c>
      <c r="D2348" s="6"/>
      <c r="E2348" s="6">
        <f t="shared" si="727"/>
        <v>0</v>
      </c>
      <c r="F2348" s="6"/>
      <c r="G2348" s="6"/>
      <c r="H2348" s="7"/>
      <c r="I2348" s="2">
        <f t="shared" si="725"/>
        <v>0</v>
      </c>
    </row>
    <row r="2349" spans="1:11" s="1" customFormat="1" hidden="1" x14ac:dyDescent="0.2">
      <c r="A2349" s="12" t="s">
        <v>17</v>
      </c>
      <c r="B2349" s="32" t="s">
        <v>28</v>
      </c>
      <c r="C2349" s="6">
        <v>0</v>
      </c>
      <c r="D2349" s="6"/>
      <c r="E2349" s="6">
        <f t="shared" si="727"/>
        <v>0</v>
      </c>
      <c r="F2349" s="6"/>
      <c r="G2349" s="6"/>
      <c r="H2349" s="7"/>
      <c r="I2349" s="2">
        <f t="shared" si="725"/>
        <v>0</v>
      </c>
    </row>
    <row r="2350" spans="1:11" s="25" customFormat="1" hidden="1" x14ac:dyDescent="0.2">
      <c r="A2350" s="21" t="s">
        <v>76</v>
      </c>
      <c r="B2350" s="45"/>
      <c r="C2350" s="22">
        <v>0</v>
      </c>
      <c r="D2350" s="22">
        <f>SUM(D2351,D2354,D2380,D2377)</f>
        <v>0</v>
      </c>
      <c r="E2350" s="22">
        <f t="shared" ref="E2350:H2350" si="728">SUM(E2351,E2354,E2380,E2377)</f>
        <v>0</v>
      </c>
      <c r="F2350" s="22">
        <f t="shared" si="728"/>
        <v>0</v>
      </c>
      <c r="G2350" s="22">
        <f t="shared" si="728"/>
        <v>0</v>
      </c>
      <c r="H2350" s="23">
        <f t="shared" si="728"/>
        <v>0</v>
      </c>
      <c r="I2350" s="2">
        <f t="shared" si="725"/>
        <v>0</v>
      </c>
    </row>
    <row r="2351" spans="1:11" s="1" customFormat="1" hidden="1" x14ac:dyDescent="0.2">
      <c r="A2351" s="16" t="s">
        <v>30</v>
      </c>
      <c r="B2351" s="35">
        <v>20</v>
      </c>
      <c r="C2351" s="9">
        <v>0</v>
      </c>
      <c r="D2351" s="9">
        <f t="shared" ref="D2351:H2351" si="729">SUM(D2352)</f>
        <v>0</v>
      </c>
      <c r="E2351" s="9">
        <f t="shared" si="729"/>
        <v>0</v>
      </c>
      <c r="F2351" s="9">
        <f t="shared" si="729"/>
        <v>0</v>
      </c>
      <c r="G2351" s="9">
        <f t="shared" si="729"/>
        <v>0</v>
      </c>
      <c r="H2351" s="10">
        <f t="shared" si="729"/>
        <v>0</v>
      </c>
      <c r="I2351" s="2">
        <f t="shared" si="725"/>
        <v>0</v>
      </c>
    </row>
    <row r="2352" spans="1:11" s="1" customFormat="1" hidden="1" x14ac:dyDescent="0.2">
      <c r="A2352" s="12" t="s">
        <v>31</v>
      </c>
      <c r="B2352" s="36" t="s">
        <v>32</v>
      </c>
      <c r="C2352" s="6">
        <v>0</v>
      </c>
      <c r="D2352" s="6"/>
      <c r="E2352" s="6">
        <f>C2352+D2352</f>
        <v>0</v>
      </c>
      <c r="F2352" s="6"/>
      <c r="G2352" s="6"/>
      <c r="H2352" s="7"/>
      <c r="I2352" s="2">
        <f t="shared" si="725"/>
        <v>0</v>
      </c>
    </row>
    <row r="2353" spans="1:11" s="1" customFormat="1" hidden="1" x14ac:dyDescent="0.2">
      <c r="A2353" s="12"/>
      <c r="B2353" s="31"/>
      <c r="C2353" s="6"/>
      <c r="D2353" s="6"/>
      <c r="E2353" s="6"/>
      <c r="F2353" s="6"/>
      <c r="G2353" s="6"/>
      <c r="H2353" s="7"/>
      <c r="I2353" s="2">
        <f t="shared" si="725"/>
        <v>0</v>
      </c>
    </row>
    <row r="2354" spans="1:11" s="1" customFormat="1" ht="25.5" hidden="1" x14ac:dyDescent="0.2">
      <c r="A2354" s="78" t="s">
        <v>105</v>
      </c>
      <c r="B2354" s="37">
        <v>60</v>
      </c>
      <c r="C2354" s="9">
        <v>0</v>
      </c>
      <c r="D2354" s="9">
        <f t="shared" ref="D2354:H2354" si="730">SUM(D2355,D2362,D2369)</f>
        <v>0</v>
      </c>
      <c r="E2354" s="9">
        <f t="shared" si="730"/>
        <v>0</v>
      </c>
      <c r="F2354" s="9">
        <f t="shared" si="730"/>
        <v>0</v>
      </c>
      <c r="G2354" s="9">
        <f t="shared" si="730"/>
        <v>0</v>
      </c>
      <c r="H2354" s="10">
        <f t="shared" si="730"/>
        <v>0</v>
      </c>
      <c r="I2354" s="2">
        <f t="shared" si="725"/>
        <v>0</v>
      </c>
    </row>
    <row r="2355" spans="1:11" s="1" customFormat="1" ht="25.5" hidden="1" x14ac:dyDescent="0.2">
      <c r="A2355" s="16" t="s">
        <v>106</v>
      </c>
      <c r="B2355" s="38">
        <v>60</v>
      </c>
      <c r="C2355" s="9">
        <v>0</v>
      </c>
      <c r="D2355" s="9">
        <f t="shared" ref="D2355:H2355" si="731">SUM(D2359,D2360,D2361)</f>
        <v>0</v>
      </c>
      <c r="E2355" s="9">
        <f t="shared" si="731"/>
        <v>0</v>
      </c>
      <c r="F2355" s="9">
        <f t="shared" si="731"/>
        <v>0</v>
      </c>
      <c r="G2355" s="9">
        <f t="shared" si="731"/>
        <v>0</v>
      </c>
      <c r="H2355" s="10">
        <f t="shared" si="731"/>
        <v>0</v>
      </c>
      <c r="I2355" s="2">
        <f t="shared" si="725"/>
        <v>0</v>
      </c>
    </row>
    <row r="2356" spans="1:11" s="1" customFormat="1" hidden="1" x14ac:dyDescent="0.2">
      <c r="A2356" s="17" t="s">
        <v>1</v>
      </c>
      <c r="B2356" s="39"/>
      <c r="C2356" s="9"/>
      <c r="D2356" s="9"/>
      <c r="E2356" s="9"/>
      <c r="F2356" s="9"/>
      <c r="G2356" s="9"/>
      <c r="H2356" s="10"/>
      <c r="I2356" s="2">
        <f t="shared" si="725"/>
        <v>0</v>
      </c>
    </row>
    <row r="2357" spans="1:11" s="1" customFormat="1" hidden="1" x14ac:dyDescent="0.2">
      <c r="A2357" s="17" t="s">
        <v>36</v>
      </c>
      <c r="B2357" s="39"/>
      <c r="C2357" s="9">
        <v>0</v>
      </c>
      <c r="D2357" s="9">
        <f t="shared" ref="D2357:E2357" si="732">D2359+D2360+D2361-D2358</f>
        <v>0</v>
      </c>
      <c r="E2357" s="9">
        <f t="shared" si="732"/>
        <v>0</v>
      </c>
      <c r="F2357" s="9">
        <f>F2359+F2360+F2361-F2358</f>
        <v>0</v>
      </c>
      <c r="G2357" s="9">
        <f t="shared" ref="G2357:H2357" si="733">G2359+G2360+G2361-G2358</f>
        <v>0</v>
      </c>
      <c r="H2357" s="10">
        <f t="shared" si="733"/>
        <v>0</v>
      </c>
      <c r="I2357" s="2">
        <f t="shared" si="725"/>
        <v>0</v>
      </c>
    </row>
    <row r="2358" spans="1:11" s="1" customFormat="1" hidden="1" x14ac:dyDescent="0.2">
      <c r="A2358" s="17" t="s">
        <v>37</v>
      </c>
      <c r="B2358" s="39"/>
      <c r="C2358" s="9">
        <v>0</v>
      </c>
      <c r="D2358" s="9"/>
      <c r="E2358" s="9">
        <f t="shared" ref="E2358:E2361" si="734">C2358+D2358</f>
        <v>0</v>
      </c>
      <c r="F2358" s="9"/>
      <c r="G2358" s="9"/>
      <c r="H2358" s="10"/>
      <c r="I2358" s="2">
        <f t="shared" si="725"/>
        <v>0</v>
      </c>
    </row>
    <row r="2359" spans="1:11" s="1" customFormat="1" hidden="1" x14ac:dyDescent="0.2">
      <c r="A2359" s="5" t="s">
        <v>107</v>
      </c>
      <c r="B2359" s="40" t="s">
        <v>113</v>
      </c>
      <c r="C2359" s="6">
        <v>0</v>
      </c>
      <c r="D2359" s="6"/>
      <c r="E2359" s="6">
        <f t="shared" si="734"/>
        <v>0</v>
      </c>
      <c r="F2359" s="6"/>
      <c r="G2359" s="6"/>
      <c r="H2359" s="7"/>
      <c r="I2359" s="2">
        <f t="shared" si="725"/>
        <v>0</v>
      </c>
      <c r="J2359" s="1">
        <v>2.5899999999999999E-2</v>
      </c>
      <c r="K2359" s="1">
        <v>0.12920000000000001</v>
      </c>
    </row>
    <row r="2360" spans="1:11" s="1" customFormat="1" hidden="1" x14ac:dyDescent="0.2">
      <c r="A2360" s="5" t="s">
        <v>99</v>
      </c>
      <c r="B2360" s="40" t="s">
        <v>116</v>
      </c>
      <c r="C2360" s="6">
        <v>0</v>
      </c>
      <c r="D2360" s="6"/>
      <c r="E2360" s="6">
        <f t="shared" si="734"/>
        <v>0</v>
      </c>
      <c r="F2360" s="6"/>
      <c r="G2360" s="6"/>
      <c r="H2360" s="7"/>
      <c r="I2360" s="2">
        <f t="shared" si="725"/>
        <v>0</v>
      </c>
      <c r="J2360" s="1">
        <v>0.84489999999999998</v>
      </c>
    </row>
    <row r="2361" spans="1:11" s="1" customFormat="1" hidden="1" x14ac:dyDescent="0.2">
      <c r="A2361" s="5" t="s">
        <v>101</v>
      </c>
      <c r="B2361" s="41" t="s">
        <v>114</v>
      </c>
      <c r="C2361" s="6">
        <v>0</v>
      </c>
      <c r="D2361" s="6"/>
      <c r="E2361" s="6">
        <f t="shared" si="734"/>
        <v>0</v>
      </c>
      <c r="F2361" s="6"/>
      <c r="G2361" s="6"/>
      <c r="H2361" s="7"/>
      <c r="I2361" s="2">
        <f t="shared" si="725"/>
        <v>0</v>
      </c>
    </row>
    <row r="2362" spans="1:11" s="1" customFormat="1" hidden="1" x14ac:dyDescent="0.2">
      <c r="A2362" s="16" t="s">
        <v>44</v>
      </c>
      <c r="B2362" s="42" t="s">
        <v>45</v>
      </c>
      <c r="C2362" s="9">
        <v>0</v>
      </c>
      <c r="D2362" s="9">
        <f t="shared" ref="D2362:H2362" si="735">SUM(D2366,D2367,D2368)</f>
        <v>0</v>
      </c>
      <c r="E2362" s="9">
        <f t="shared" si="735"/>
        <v>0</v>
      </c>
      <c r="F2362" s="9">
        <f t="shared" si="735"/>
        <v>0</v>
      </c>
      <c r="G2362" s="9">
        <f t="shared" si="735"/>
        <v>0</v>
      </c>
      <c r="H2362" s="10">
        <f t="shared" si="735"/>
        <v>0</v>
      </c>
      <c r="I2362" s="2">
        <f t="shared" si="725"/>
        <v>0</v>
      </c>
    </row>
    <row r="2363" spans="1:11" s="1" customFormat="1" hidden="1" x14ac:dyDescent="0.2">
      <c r="A2363" s="56" t="s">
        <v>1</v>
      </c>
      <c r="B2363" s="42"/>
      <c r="C2363" s="9"/>
      <c r="D2363" s="9"/>
      <c r="E2363" s="9"/>
      <c r="F2363" s="9"/>
      <c r="G2363" s="9"/>
      <c r="H2363" s="10"/>
      <c r="I2363" s="2">
        <f t="shared" si="725"/>
        <v>0</v>
      </c>
    </row>
    <row r="2364" spans="1:11" s="1" customFormat="1" hidden="1" x14ac:dyDescent="0.2">
      <c r="A2364" s="17" t="s">
        <v>36</v>
      </c>
      <c r="B2364" s="39"/>
      <c r="C2364" s="9">
        <v>0</v>
      </c>
      <c r="D2364" s="9">
        <f t="shared" ref="D2364:H2364" si="736">D2366+D2367+D2368-D2365</f>
        <v>0</v>
      </c>
      <c r="E2364" s="9">
        <f t="shared" si="736"/>
        <v>0</v>
      </c>
      <c r="F2364" s="9">
        <f t="shared" si="736"/>
        <v>0</v>
      </c>
      <c r="G2364" s="9">
        <f t="shared" si="736"/>
        <v>0</v>
      </c>
      <c r="H2364" s="10">
        <f t="shared" si="736"/>
        <v>0</v>
      </c>
      <c r="I2364" s="2">
        <f t="shared" si="725"/>
        <v>0</v>
      </c>
    </row>
    <row r="2365" spans="1:11" s="1" customFormat="1" hidden="1" x14ac:dyDescent="0.2">
      <c r="A2365" s="17" t="s">
        <v>37</v>
      </c>
      <c r="B2365" s="39"/>
      <c r="C2365" s="9">
        <v>0</v>
      </c>
      <c r="D2365" s="9"/>
      <c r="E2365" s="9">
        <f t="shared" ref="E2365:E2368" si="737">C2365+D2365</f>
        <v>0</v>
      </c>
      <c r="F2365" s="9"/>
      <c r="G2365" s="9"/>
      <c r="H2365" s="10"/>
      <c r="I2365" s="2">
        <f t="shared" si="725"/>
        <v>0</v>
      </c>
    </row>
    <row r="2366" spans="1:11" s="1" customFormat="1" hidden="1" x14ac:dyDescent="0.2">
      <c r="A2366" s="5" t="s">
        <v>38</v>
      </c>
      <c r="B2366" s="41" t="s">
        <v>46</v>
      </c>
      <c r="C2366" s="6">
        <v>0</v>
      </c>
      <c r="D2366" s="6"/>
      <c r="E2366" s="6">
        <f t="shared" si="737"/>
        <v>0</v>
      </c>
      <c r="F2366" s="6"/>
      <c r="G2366" s="6"/>
      <c r="H2366" s="7"/>
      <c r="I2366" s="2">
        <f t="shared" si="725"/>
        <v>0</v>
      </c>
    </row>
    <row r="2367" spans="1:11" s="1" customFormat="1" hidden="1" x14ac:dyDescent="0.2">
      <c r="A2367" s="5" t="s">
        <v>40</v>
      </c>
      <c r="B2367" s="41" t="s">
        <v>47</v>
      </c>
      <c r="C2367" s="6">
        <v>0</v>
      </c>
      <c r="D2367" s="6"/>
      <c r="E2367" s="6">
        <f t="shared" si="737"/>
        <v>0</v>
      </c>
      <c r="F2367" s="6"/>
      <c r="G2367" s="6"/>
      <c r="H2367" s="7"/>
      <c r="I2367" s="2">
        <f t="shared" si="725"/>
        <v>0</v>
      </c>
    </row>
    <row r="2368" spans="1:11" s="1" customFormat="1" hidden="1" x14ac:dyDescent="0.2">
      <c r="A2368" s="5" t="s">
        <v>42</v>
      </c>
      <c r="B2368" s="41" t="s">
        <v>48</v>
      </c>
      <c r="C2368" s="6">
        <v>0</v>
      </c>
      <c r="D2368" s="6"/>
      <c r="E2368" s="6">
        <f t="shared" si="737"/>
        <v>0</v>
      </c>
      <c r="F2368" s="6"/>
      <c r="G2368" s="6"/>
      <c r="H2368" s="7"/>
      <c r="I2368" s="2">
        <f t="shared" si="725"/>
        <v>0</v>
      </c>
    </row>
    <row r="2369" spans="1:9" s="1" customFormat="1" hidden="1" x14ac:dyDescent="0.2">
      <c r="A2369" s="16" t="s">
        <v>49</v>
      </c>
      <c r="B2369" s="43" t="s">
        <v>50</v>
      </c>
      <c r="C2369" s="9">
        <v>0</v>
      </c>
      <c r="D2369" s="9">
        <f t="shared" ref="D2369:H2369" si="738">SUM(D2373,D2374,D2375)</f>
        <v>0</v>
      </c>
      <c r="E2369" s="9">
        <f t="shared" si="738"/>
        <v>0</v>
      </c>
      <c r="F2369" s="9">
        <f t="shared" si="738"/>
        <v>0</v>
      </c>
      <c r="G2369" s="9">
        <f t="shared" si="738"/>
        <v>0</v>
      </c>
      <c r="H2369" s="10">
        <f t="shared" si="738"/>
        <v>0</v>
      </c>
      <c r="I2369" s="2">
        <f t="shared" si="725"/>
        <v>0</v>
      </c>
    </row>
    <row r="2370" spans="1:9" s="1" customFormat="1" hidden="1" x14ac:dyDescent="0.2">
      <c r="A2370" s="56" t="s">
        <v>1</v>
      </c>
      <c r="B2370" s="43"/>
      <c r="C2370" s="9"/>
      <c r="D2370" s="9"/>
      <c r="E2370" s="9"/>
      <c r="F2370" s="9"/>
      <c r="G2370" s="9"/>
      <c r="H2370" s="10"/>
      <c r="I2370" s="2">
        <f t="shared" si="725"/>
        <v>0</v>
      </c>
    </row>
    <row r="2371" spans="1:9" s="1" customFormat="1" hidden="1" x14ac:dyDescent="0.2">
      <c r="A2371" s="17" t="s">
        <v>36</v>
      </c>
      <c r="B2371" s="39"/>
      <c r="C2371" s="9">
        <v>0</v>
      </c>
      <c r="D2371" s="9">
        <f t="shared" ref="D2371:H2371" si="739">D2373+D2374+D2375-D2372</f>
        <v>0</v>
      </c>
      <c r="E2371" s="9">
        <f t="shared" si="739"/>
        <v>0</v>
      </c>
      <c r="F2371" s="9">
        <f t="shared" si="739"/>
        <v>0</v>
      </c>
      <c r="G2371" s="9">
        <f t="shared" si="739"/>
        <v>0</v>
      </c>
      <c r="H2371" s="10">
        <f t="shared" si="739"/>
        <v>0</v>
      </c>
      <c r="I2371" s="2">
        <f t="shared" si="725"/>
        <v>0</v>
      </c>
    </row>
    <row r="2372" spans="1:9" s="1" customFormat="1" hidden="1" x14ac:dyDescent="0.2">
      <c r="A2372" s="17" t="s">
        <v>37</v>
      </c>
      <c r="B2372" s="39"/>
      <c r="C2372" s="9">
        <v>0</v>
      </c>
      <c r="D2372" s="9"/>
      <c r="E2372" s="9">
        <f t="shared" ref="E2372:E2375" si="740">C2372+D2372</f>
        <v>0</v>
      </c>
      <c r="F2372" s="9"/>
      <c r="G2372" s="9"/>
      <c r="H2372" s="10"/>
      <c r="I2372" s="2">
        <f t="shared" si="725"/>
        <v>0</v>
      </c>
    </row>
    <row r="2373" spans="1:9" s="1" customFormat="1" hidden="1" x14ac:dyDescent="0.2">
      <c r="A2373" s="5" t="s">
        <v>38</v>
      </c>
      <c r="B2373" s="41" t="s">
        <v>51</v>
      </c>
      <c r="C2373" s="6">
        <v>0</v>
      </c>
      <c r="D2373" s="6"/>
      <c r="E2373" s="6">
        <f t="shared" si="740"/>
        <v>0</v>
      </c>
      <c r="F2373" s="6"/>
      <c r="G2373" s="6"/>
      <c r="H2373" s="7"/>
      <c r="I2373" s="2">
        <f t="shared" si="725"/>
        <v>0</v>
      </c>
    </row>
    <row r="2374" spans="1:9" s="1" customFormat="1" hidden="1" x14ac:dyDescent="0.2">
      <c r="A2374" s="5" t="s">
        <v>40</v>
      </c>
      <c r="B2374" s="41" t="s">
        <v>52</v>
      </c>
      <c r="C2374" s="6">
        <v>0</v>
      </c>
      <c r="D2374" s="6"/>
      <c r="E2374" s="6">
        <f t="shared" si="740"/>
        <v>0</v>
      </c>
      <c r="F2374" s="6"/>
      <c r="G2374" s="6"/>
      <c r="H2374" s="7"/>
      <c r="I2374" s="2">
        <f t="shared" si="725"/>
        <v>0</v>
      </c>
    </row>
    <row r="2375" spans="1:9" s="1" customFormat="1" hidden="1" x14ac:dyDescent="0.2">
      <c r="A2375" s="5" t="s">
        <v>42</v>
      </c>
      <c r="B2375" s="41" t="s">
        <v>53</v>
      </c>
      <c r="C2375" s="6">
        <v>0</v>
      </c>
      <c r="D2375" s="6"/>
      <c r="E2375" s="6">
        <f t="shared" si="740"/>
        <v>0</v>
      </c>
      <c r="F2375" s="6"/>
      <c r="G2375" s="6"/>
      <c r="H2375" s="7"/>
      <c r="I2375" s="2">
        <f t="shared" si="725"/>
        <v>0</v>
      </c>
    </row>
    <row r="2376" spans="1:9" s="1" customFormat="1" hidden="1" x14ac:dyDescent="0.2">
      <c r="A2376" s="57"/>
      <c r="B2376" s="66"/>
      <c r="C2376" s="6"/>
      <c r="D2376" s="6"/>
      <c r="E2376" s="6"/>
      <c r="F2376" s="6"/>
      <c r="G2376" s="6"/>
      <c r="H2376" s="7"/>
      <c r="I2376" s="2">
        <f t="shared" si="725"/>
        <v>0</v>
      </c>
    </row>
    <row r="2377" spans="1:9" s="1" customFormat="1" hidden="1" x14ac:dyDescent="0.2">
      <c r="A2377" s="16" t="s">
        <v>119</v>
      </c>
      <c r="B2377" s="35">
        <v>71</v>
      </c>
      <c r="C2377" s="9">
        <v>0</v>
      </c>
      <c r="D2377" s="9">
        <f t="shared" ref="D2377:H2377" si="741">SUM(D2378)</f>
        <v>0</v>
      </c>
      <c r="E2377" s="9">
        <f t="shared" si="741"/>
        <v>0</v>
      </c>
      <c r="F2377" s="9">
        <f t="shared" si="741"/>
        <v>0</v>
      </c>
      <c r="G2377" s="9">
        <f t="shared" si="741"/>
        <v>0</v>
      </c>
      <c r="H2377" s="10">
        <f t="shared" si="741"/>
        <v>0</v>
      </c>
      <c r="I2377" s="2">
        <f t="shared" si="725"/>
        <v>0</v>
      </c>
    </row>
    <row r="2378" spans="1:9" s="1" customFormat="1" hidden="1" x14ac:dyDescent="0.2">
      <c r="A2378" s="12" t="s">
        <v>120</v>
      </c>
      <c r="B2378" s="36" t="s">
        <v>121</v>
      </c>
      <c r="C2378" s="6">
        <v>0</v>
      </c>
      <c r="D2378" s="6"/>
      <c r="E2378" s="6">
        <f>C2378+D2378</f>
        <v>0</v>
      </c>
      <c r="F2378" s="6"/>
      <c r="G2378" s="6"/>
      <c r="H2378" s="7"/>
      <c r="I2378" s="2">
        <f t="shared" si="725"/>
        <v>0</v>
      </c>
    </row>
    <row r="2379" spans="1:9" s="1" customFormat="1" hidden="1" x14ac:dyDescent="0.2">
      <c r="A2379" s="57"/>
      <c r="B2379" s="66"/>
      <c r="C2379" s="6"/>
      <c r="D2379" s="6"/>
      <c r="E2379" s="6"/>
      <c r="F2379" s="6"/>
      <c r="G2379" s="6"/>
      <c r="H2379" s="7"/>
      <c r="I2379" s="2">
        <f t="shared" si="725"/>
        <v>0</v>
      </c>
    </row>
    <row r="2380" spans="1:9" s="1" customFormat="1" hidden="1" x14ac:dyDescent="0.2">
      <c r="A2380" s="11" t="s">
        <v>134</v>
      </c>
      <c r="B2380" s="43" t="s">
        <v>133</v>
      </c>
      <c r="C2380" s="9">
        <v>0</v>
      </c>
      <c r="D2380" s="9"/>
      <c r="E2380" s="9">
        <f>C2380+D2380</f>
        <v>0</v>
      </c>
      <c r="F2380" s="9"/>
      <c r="G2380" s="9"/>
      <c r="H2380" s="10"/>
      <c r="I2380" s="2">
        <f t="shared" si="725"/>
        <v>0</v>
      </c>
    </row>
    <row r="2381" spans="1:9" s="1" customFormat="1" hidden="1" x14ac:dyDescent="0.2">
      <c r="A2381" s="57"/>
      <c r="B2381" s="66"/>
      <c r="C2381" s="6"/>
      <c r="D2381" s="6"/>
      <c r="E2381" s="6"/>
      <c r="F2381" s="6"/>
      <c r="G2381" s="6"/>
      <c r="H2381" s="7"/>
      <c r="I2381" s="2">
        <f t="shared" si="725"/>
        <v>0</v>
      </c>
    </row>
    <row r="2382" spans="1:9" s="1" customFormat="1" hidden="1" x14ac:dyDescent="0.2">
      <c r="A2382" s="11" t="s">
        <v>54</v>
      </c>
      <c r="B2382" s="43"/>
      <c r="C2382" s="9">
        <v>0</v>
      </c>
      <c r="D2382" s="9">
        <f t="shared" ref="D2382:H2382" si="742">D2329-D2350</f>
        <v>0</v>
      </c>
      <c r="E2382" s="9">
        <f t="shared" si="742"/>
        <v>0</v>
      </c>
      <c r="F2382" s="9">
        <f t="shared" si="742"/>
        <v>0</v>
      </c>
      <c r="G2382" s="9">
        <f t="shared" si="742"/>
        <v>0</v>
      </c>
      <c r="H2382" s="10">
        <f t="shared" si="742"/>
        <v>0</v>
      </c>
      <c r="I2382" s="2">
        <f t="shared" si="725"/>
        <v>0</v>
      </c>
    </row>
    <row r="2383" spans="1:9" s="1" customFormat="1" hidden="1" x14ac:dyDescent="0.2">
      <c r="A2383" s="55"/>
      <c r="B2383" s="66"/>
      <c r="C2383" s="6"/>
      <c r="D2383" s="6"/>
      <c r="E2383" s="6"/>
      <c r="F2383" s="6"/>
      <c r="G2383" s="6"/>
      <c r="H2383" s="7"/>
      <c r="I2383" s="2">
        <f t="shared" si="725"/>
        <v>0</v>
      </c>
    </row>
    <row r="2384" spans="1:9" x14ac:dyDescent="0.2">
      <c r="A2384" s="127" t="s">
        <v>79</v>
      </c>
      <c r="B2384" s="128" t="s">
        <v>4</v>
      </c>
      <c r="C2384" s="129">
        <f t="shared" ref="C2384" si="743">SUM(C2417,C2472,C2526,C2581)</f>
        <v>467</v>
      </c>
      <c r="D2384" s="129">
        <f t="shared" ref="D2384:H2384" si="744">SUM(D2417,D2472,D2526,D2581)</f>
        <v>0</v>
      </c>
      <c r="E2384" s="129">
        <f t="shared" si="744"/>
        <v>467</v>
      </c>
      <c r="F2384" s="129">
        <f t="shared" si="744"/>
        <v>0</v>
      </c>
      <c r="G2384" s="129">
        <f t="shared" si="744"/>
        <v>0</v>
      </c>
      <c r="H2384" s="130">
        <f t="shared" si="744"/>
        <v>0</v>
      </c>
      <c r="I2384" s="84">
        <f t="shared" si="725"/>
        <v>467</v>
      </c>
    </row>
    <row r="2385" spans="1:9" x14ac:dyDescent="0.2">
      <c r="A2385" s="113" t="s">
        <v>80</v>
      </c>
      <c r="B2385" s="114"/>
      <c r="C2385" s="123">
        <f>SUM(C2386,C2389,C2415,C2412)</f>
        <v>467</v>
      </c>
      <c r="D2385" s="123">
        <f>SUM(D2386,D2389,D2415,D2412)</f>
        <v>0</v>
      </c>
      <c r="E2385" s="123">
        <f t="shared" ref="E2385:H2385" si="745">SUM(E2386,E2389,E2415,E2412)</f>
        <v>467</v>
      </c>
      <c r="F2385" s="123">
        <f t="shared" si="745"/>
        <v>0</v>
      </c>
      <c r="G2385" s="123">
        <f t="shared" si="745"/>
        <v>0</v>
      </c>
      <c r="H2385" s="124">
        <f t="shared" si="745"/>
        <v>0</v>
      </c>
      <c r="I2385" s="84">
        <f t="shared" si="725"/>
        <v>467</v>
      </c>
    </row>
    <row r="2386" spans="1:9" s="1" customFormat="1" hidden="1" x14ac:dyDescent="0.2">
      <c r="A2386" s="16" t="s">
        <v>30</v>
      </c>
      <c r="B2386" s="35">
        <v>20</v>
      </c>
      <c r="C2386" s="9">
        <v>0</v>
      </c>
      <c r="D2386" s="9">
        <f t="shared" ref="D2386:H2386" si="746">SUM(D2387)</f>
        <v>0</v>
      </c>
      <c r="E2386" s="9">
        <f t="shared" si="746"/>
        <v>0</v>
      </c>
      <c r="F2386" s="9">
        <f t="shared" si="746"/>
        <v>0</v>
      </c>
      <c r="G2386" s="9">
        <f t="shared" si="746"/>
        <v>0</v>
      </c>
      <c r="H2386" s="10">
        <f t="shared" si="746"/>
        <v>0</v>
      </c>
      <c r="I2386" s="2">
        <f t="shared" si="725"/>
        <v>0</v>
      </c>
    </row>
    <row r="2387" spans="1:9" s="1" customFormat="1" hidden="1" x14ac:dyDescent="0.2">
      <c r="A2387" s="12" t="s">
        <v>31</v>
      </c>
      <c r="B2387" s="36" t="s">
        <v>32</v>
      </c>
      <c r="C2387" s="6">
        <v>0</v>
      </c>
      <c r="D2387" s="6">
        <f>SUM(D2440,D2495,D2549,D2604)</f>
        <v>0</v>
      </c>
      <c r="E2387" s="6">
        <f>C2387+D2387</f>
        <v>0</v>
      </c>
      <c r="F2387" s="6">
        <f>SUM(F2440,F2495,F2549,F2604)</f>
        <v>0</v>
      </c>
      <c r="G2387" s="6">
        <f>SUM(G2440,G2495,G2549,G2604)</f>
        <v>0</v>
      </c>
      <c r="H2387" s="7">
        <f>SUM(H2440,H2495,H2549,H2604)</f>
        <v>0</v>
      </c>
      <c r="I2387" s="2">
        <f t="shared" si="725"/>
        <v>0</v>
      </c>
    </row>
    <row r="2388" spans="1:9" s="1" customFormat="1" hidden="1" x14ac:dyDescent="0.2">
      <c r="A2388" s="12"/>
      <c r="B2388" s="31"/>
      <c r="C2388" s="6"/>
      <c r="D2388" s="6"/>
      <c r="E2388" s="6"/>
      <c r="F2388" s="6"/>
      <c r="G2388" s="6"/>
      <c r="H2388" s="7"/>
      <c r="I2388" s="2">
        <f t="shared" si="725"/>
        <v>0</v>
      </c>
    </row>
    <row r="2389" spans="1:9" ht="25.5" x14ac:dyDescent="0.2">
      <c r="A2389" s="78" t="s">
        <v>105</v>
      </c>
      <c r="B2389" s="37">
        <v>60</v>
      </c>
      <c r="C2389" s="9">
        <f t="shared" ref="C2389" si="747">SUM(C2390,C2397,C2404)</f>
        <v>467</v>
      </c>
      <c r="D2389" s="9">
        <f t="shared" ref="D2389:H2389" si="748">SUM(D2390,D2397,D2404)</f>
        <v>0</v>
      </c>
      <c r="E2389" s="9">
        <f t="shared" si="748"/>
        <v>467</v>
      </c>
      <c r="F2389" s="9">
        <f t="shared" si="748"/>
        <v>0</v>
      </c>
      <c r="G2389" s="9">
        <f t="shared" si="748"/>
        <v>0</v>
      </c>
      <c r="H2389" s="10">
        <f t="shared" si="748"/>
        <v>0</v>
      </c>
      <c r="I2389" s="84">
        <f t="shared" si="725"/>
        <v>467</v>
      </c>
    </row>
    <row r="2390" spans="1:9" ht="25.5" x14ac:dyDescent="0.2">
      <c r="A2390" s="16" t="s">
        <v>106</v>
      </c>
      <c r="B2390" s="38">
        <v>60</v>
      </c>
      <c r="C2390" s="9">
        <f t="shared" ref="C2390" si="749">SUM(C2394,C2395,C2396)</f>
        <v>467</v>
      </c>
      <c r="D2390" s="9">
        <f t="shared" ref="D2390:H2390" si="750">SUM(D2394,D2395,D2396)</f>
        <v>0</v>
      </c>
      <c r="E2390" s="9">
        <f t="shared" si="750"/>
        <v>467</v>
      </c>
      <c r="F2390" s="9">
        <f t="shared" si="750"/>
        <v>0</v>
      </c>
      <c r="G2390" s="9">
        <f t="shared" si="750"/>
        <v>0</v>
      </c>
      <c r="H2390" s="10">
        <f t="shared" si="750"/>
        <v>0</v>
      </c>
      <c r="I2390" s="84">
        <f t="shared" si="725"/>
        <v>467</v>
      </c>
    </row>
    <row r="2391" spans="1:9" s="1" customFormat="1" hidden="1" x14ac:dyDescent="0.2">
      <c r="A2391" s="17" t="s">
        <v>1</v>
      </c>
      <c r="B2391" s="39"/>
      <c r="C2391" s="9"/>
      <c r="D2391" s="9"/>
      <c r="E2391" s="9"/>
      <c r="F2391" s="9"/>
      <c r="G2391" s="9"/>
      <c r="H2391" s="10"/>
      <c r="I2391" s="2">
        <f t="shared" si="725"/>
        <v>0</v>
      </c>
    </row>
    <row r="2392" spans="1:9" s="1" customFormat="1" x14ac:dyDescent="0.2">
      <c r="A2392" s="17" t="s">
        <v>36</v>
      </c>
      <c r="B2392" s="39"/>
      <c r="C2392" s="9">
        <f t="shared" ref="C2392:H2392" si="751">C2394+C2395+C2396-C2393</f>
        <v>57</v>
      </c>
      <c r="D2392" s="9">
        <f t="shared" si="751"/>
        <v>0</v>
      </c>
      <c r="E2392" s="9">
        <f t="shared" si="751"/>
        <v>57</v>
      </c>
      <c r="F2392" s="9">
        <f t="shared" si="751"/>
        <v>0</v>
      </c>
      <c r="G2392" s="9">
        <f t="shared" si="751"/>
        <v>0</v>
      </c>
      <c r="H2392" s="10">
        <f t="shared" si="751"/>
        <v>0</v>
      </c>
      <c r="I2392" s="2">
        <f t="shared" si="725"/>
        <v>57</v>
      </c>
    </row>
    <row r="2393" spans="1:9" x14ac:dyDescent="0.2">
      <c r="A2393" s="17" t="s">
        <v>37</v>
      </c>
      <c r="B2393" s="39"/>
      <c r="C2393" s="9">
        <f t="shared" ref="C2393:H2393" si="752">SUM(C2446,C2501,C2555,C2610)</f>
        <v>410</v>
      </c>
      <c r="D2393" s="9">
        <f t="shared" si="752"/>
        <v>0</v>
      </c>
      <c r="E2393" s="9">
        <f t="shared" si="752"/>
        <v>410</v>
      </c>
      <c r="F2393" s="9">
        <f t="shared" si="752"/>
        <v>0</v>
      </c>
      <c r="G2393" s="9">
        <f t="shared" si="752"/>
        <v>0</v>
      </c>
      <c r="H2393" s="10">
        <f t="shared" si="752"/>
        <v>0</v>
      </c>
      <c r="I2393" s="84">
        <f t="shared" si="725"/>
        <v>410</v>
      </c>
    </row>
    <row r="2394" spans="1:9" x14ac:dyDescent="0.2">
      <c r="A2394" s="5" t="s">
        <v>107</v>
      </c>
      <c r="B2394" s="40" t="s">
        <v>113</v>
      </c>
      <c r="C2394" s="69">
        <f>SUM(C2447,C2502,C2556,C2611)</f>
        <v>392</v>
      </c>
      <c r="D2394" s="69">
        <f>SUM(D2447,D2502,D2556,D2611)</f>
        <v>0</v>
      </c>
      <c r="E2394" s="69">
        <f t="shared" ref="E2394:E2396" si="753">C2394+D2394</f>
        <v>392</v>
      </c>
      <c r="F2394" s="69">
        <f t="shared" ref="F2394:H2396" si="754">SUM(F2447,F2502,F2556,F2611)</f>
        <v>0</v>
      </c>
      <c r="G2394" s="69">
        <f t="shared" si="754"/>
        <v>0</v>
      </c>
      <c r="H2394" s="108">
        <f t="shared" si="754"/>
        <v>0</v>
      </c>
      <c r="I2394" s="84">
        <f t="shared" si="725"/>
        <v>392</v>
      </c>
    </row>
    <row r="2395" spans="1:9" s="1" customFormat="1" hidden="1" x14ac:dyDescent="0.2">
      <c r="A2395" s="5" t="s">
        <v>99</v>
      </c>
      <c r="B2395" s="40" t="s">
        <v>116</v>
      </c>
      <c r="C2395" s="6">
        <v>0</v>
      </c>
      <c r="D2395" s="6">
        <f>SUM(D2448,D2503,D2557,D2612)</f>
        <v>0</v>
      </c>
      <c r="E2395" s="6">
        <f t="shared" si="753"/>
        <v>0</v>
      </c>
      <c r="F2395" s="6">
        <f t="shared" si="754"/>
        <v>0</v>
      </c>
      <c r="G2395" s="6">
        <f t="shared" si="754"/>
        <v>0</v>
      </c>
      <c r="H2395" s="7">
        <f t="shared" si="754"/>
        <v>0</v>
      </c>
      <c r="I2395" s="2">
        <f t="shared" si="725"/>
        <v>0</v>
      </c>
    </row>
    <row r="2396" spans="1:9" x14ac:dyDescent="0.2">
      <c r="A2396" s="5" t="s">
        <v>101</v>
      </c>
      <c r="B2396" s="41" t="s">
        <v>114</v>
      </c>
      <c r="C2396" s="69">
        <f>SUM(C2449,C2504,C2558,C2613)</f>
        <v>75</v>
      </c>
      <c r="D2396" s="69">
        <f>SUM(D2449,D2504,D2558,D2613)</f>
        <v>0</v>
      </c>
      <c r="E2396" s="69">
        <f t="shared" si="753"/>
        <v>75</v>
      </c>
      <c r="F2396" s="69">
        <f t="shared" si="754"/>
        <v>0</v>
      </c>
      <c r="G2396" s="69">
        <f t="shared" si="754"/>
        <v>0</v>
      </c>
      <c r="H2396" s="108">
        <f t="shared" si="754"/>
        <v>0</v>
      </c>
      <c r="I2396" s="84">
        <f t="shared" si="725"/>
        <v>75</v>
      </c>
    </row>
    <row r="2397" spans="1:9" s="1" customFormat="1" hidden="1" x14ac:dyDescent="0.2">
      <c r="A2397" s="16" t="s">
        <v>44</v>
      </c>
      <c r="B2397" s="42" t="s">
        <v>45</v>
      </c>
      <c r="C2397" s="9">
        <v>0</v>
      </c>
      <c r="D2397" s="9">
        <f t="shared" ref="D2397:H2397" si="755">SUM(D2401,D2402,D2403)</f>
        <v>0</v>
      </c>
      <c r="E2397" s="9">
        <f t="shared" si="755"/>
        <v>0</v>
      </c>
      <c r="F2397" s="9">
        <f t="shared" si="755"/>
        <v>0</v>
      </c>
      <c r="G2397" s="9">
        <f t="shared" si="755"/>
        <v>0</v>
      </c>
      <c r="H2397" s="10">
        <f t="shared" si="755"/>
        <v>0</v>
      </c>
      <c r="I2397" s="2">
        <f t="shared" si="725"/>
        <v>0</v>
      </c>
    </row>
    <row r="2398" spans="1:9" s="1" customFormat="1" hidden="1" x14ac:dyDescent="0.2">
      <c r="A2398" s="56" t="s">
        <v>1</v>
      </c>
      <c r="B2398" s="42"/>
      <c r="C2398" s="9"/>
      <c r="D2398" s="9"/>
      <c r="E2398" s="9"/>
      <c r="F2398" s="9"/>
      <c r="G2398" s="9"/>
      <c r="H2398" s="10"/>
      <c r="I2398" s="2">
        <f t="shared" si="725"/>
        <v>0</v>
      </c>
    </row>
    <row r="2399" spans="1:9" s="1" customFormat="1" hidden="1" x14ac:dyDescent="0.2">
      <c r="A2399" s="17" t="s">
        <v>36</v>
      </c>
      <c r="B2399" s="39"/>
      <c r="C2399" s="9">
        <v>0</v>
      </c>
      <c r="D2399" s="9">
        <f t="shared" ref="D2399:H2399" si="756">D2401+D2402+D2403-D2400</f>
        <v>0</v>
      </c>
      <c r="E2399" s="9">
        <f t="shared" si="756"/>
        <v>0</v>
      </c>
      <c r="F2399" s="9">
        <f t="shared" si="756"/>
        <v>0</v>
      </c>
      <c r="G2399" s="9">
        <f t="shared" si="756"/>
        <v>0</v>
      </c>
      <c r="H2399" s="10">
        <f t="shared" si="756"/>
        <v>0</v>
      </c>
      <c r="I2399" s="2">
        <f t="shared" si="725"/>
        <v>0</v>
      </c>
    </row>
    <row r="2400" spans="1:9" s="1" customFormat="1" hidden="1" x14ac:dyDescent="0.2">
      <c r="A2400" s="17" t="s">
        <v>37</v>
      </c>
      <c r="B2400" s="39"/>
      <c r="C2400" s="9">
        <v>0</v>
      </c>
      <c r="D2400" s="9">
        <f>SUM(D2453,D2508,D2562,D2617)</f>
        <v>0</v>
      </c>
      <c r="E2400" s="9">
        <f>SUM(E2453,E2508,E2562,E2617)</f>
        <v>0</v>
      </c>
      <c r="F2400" s="9">
        <f>SUM(F2453,F2508,F2562,F2617)</f>
        <v>0</v>
      </c>
      <c r="G2400" s="9">
        <f>SUM(G2453,G2508,G2562,G2617)</f>
        <v>0</v>
      </c>
      <c r="H2400" s="10">
        <f>SUM(H2453,H2508,H2562,H2617)</f>
        <v>0</v>
      </c>
      <c r="I2400" s="2">
        <f t="shared" si="725"/>
        <v>0</v>
      </c>
    </row>
    <row r="2401" spans="1:9" s="1" customFormat="1" hidden="1" x14ac:dyDescent="0.2">
      <c r="A2401" s="5" t="s">
        <v>38</v>
      </c>
      <c r="B2401" s="41" t="s">
        <v>46</v>
      </c>
      <c r="C2401" s="6">
        <v>0</v>
      </c>
      <c r="D2401" s="6">
        <f>SUM(D2454,D2509,D2563,D2618)</f>
        <v>0</v>
      </c>
      <c r="E2401" s="6">
        <f t="shared" ref="E2401:E2403" si="757">C2401+D2401</f>
        <v>0</v>
      </c>
      <c r="F2401" s="6">
        <f t="shared" ref="F2401:H2403" si="758">SUM(F2454,F2509,F2563,F2618)</f>
        <v>0</v>
      </c>
      <c r="G2401" s="6">
        <f t="shared" si="758"/>
        <v>0</v>
      </c>
      <c r="H2401" s="7">
        <f t="shared" si="758"/>
        <v>0</v>
      </c>
      <c r="I2401" s="2">
        <f t="shared" si="725"/>
        <v>0</v>
      </c>
    </row>
    <row r="2402" spans="1:9" s="1" customFormat="1" hidden="1" x14ac:dyDescent="0.2">
      <c r="A2402" s="5" t="s">
        <v>40</v>
      </c>
      <c r="B2402" s="41" t="s">
        <v>47</v>
      </c>
      <c r="C2402" s="6">
        <v>0</v>
      </c>
      <c r="D2402" s="6">
        <f>SUM(D2455,D2510,D2564,D2619)</f>
        <v>0</v>
      </c>
      <c r="E2402" s="6">
        <f t="shared" si="757"/>
        <v>0</v>
      </c>
      <c r="F2402" s="6">
        <f t="shared" si="758"/>
        <v>0</v>
      </c>
      <c r="G2402" s="6">
        <f t="shared" si="758"/>
        <v>0</v>
      </c>
      <c r="H2402" s="7">
        <f t="shared" si="758"/>
        <v>0</v>
      </c>
      <c r="I2402" s="2">
        <f t="shared" si="725"/>
        <v>0</v>
      </c>
    </row>
    <row r="2403" spans="1:9" s="1" customFormat="1" hidden="1" x14ac:dyDescent="0.2">
      <c r="A2403" s="5" t="s">
        <v>42</v>
      </c>
      <c r="B2403" s="41" t="s">
        <v>48</v>
      </c>
      <c r="C2403" s="6">
        <v>0</v>
      </c>
      <c r="D2403" s="6">
        <f>SUM(D2456,D2511,D2565,D2620)</f>
        <v>0</v>
      </c>
      <c r="E2403" s="6">
        <f t="shared" si="757"/>
        <v>0</v>
      </c>
      <c r="F2403" s="6">
        <f t="shared" si="758"/>
        <v>0</v>
      </c>
      <c r="G2403" s="6">
        <f t="shared" si="758"/>
        <v>0</v>
      </c>
      <c r="H2403" s="7">
        <f t="shared" si="758"/>
        <v>0</v>
      </c>
      <c r="I2403" s="2">
        <f t="shared" si="725"/>
        <v>0</v>
      </c>
    </row>
    <row r="2404" spans="1:9" s="1" customFormat="1" hidden="1" x14ac:dyDescent="0.2">
      <c r="A2404" s="16" t="s">
        <v>49</v>
      </c>
      <c r="B2404" s="43" t="s">
        <v>50</v>
      </c>
      <c r="C2404" s="9">
        <v>0</v>
      </c>
      <c r="D2404" s="9">
        <f t="shared" ref="D2404:H2404" si="759">SUM(D2408,D2409,D2410)</f>
        <v>0</v>
      </c>
      <c r="E2404" s="9">
        <f t="shared" si="759"/>
        <v>0</v>
      </c>
      <c r="F2404" s="9">
        <f t="shared" si="759"/>
        <v>0</v>
      </c>
      <c r="G2404" s="9">
        <f t="shared" si="759"/>
        <v>0</v>
      </c>
      <c r="H2404" s="10">
        <f t="shared" si="759"/>
        <v>0</v>
      </c>
      <c r="I2404" s="2">
        <f t="shared" si="725"/>
        <v>0</v>
      </c>
    </row>
    <row r="2405" spans="1:9" s="1" customFormat="1" hidden="1" x14ac:dyDescent="0.2">
      <c r="A2405" s="56" t="s">
        <v>1</v>
      </c>
      <c r="B2405" s="43"/>
      <c r="C2405" s="9"/>
      <c r="D2405" s="9"/>
      <c r="E2405" s="9"/>
      <c r="F2405" s="9"/>
      <c r="G2405" s="9"/>
      <c r="H2405" s="10"/>
      <c r="I2405" s="2">
        <f t="shared" si="725"/>
        <v>0</v>
      </c>
    </row>
    <row r="2406" spans="1:9" s="1" customFormat="1" hidden="1" x14ac:dyDescent="0.2">
      <c r="A2406" s="17" t="s">
        <v>36</v>
      </c>
      <c r="B2406" s="39"/>
      <c r="C2406" s="9">
        <v>0</v>
      </c>
      <c r="D2406" s="9">
        <f t="shared" ref="D2406:H2406" si="760">D2408+D2409+D2410-D2407</f>
        <v>0</v>
      </c>
      <c r="E2406" s="9">
        <f t="shared" si="760"/>
        <v>0</v>
      </c>
      <c r="F2406" s="9">
        <f t="shared" si="760"/>
        <v>0</v>
      </c>
      <c r="G2406" s="9">
        <f t="shared" si="760"/>
        <v>0</v>
      </c>
      <c r="H2406" s="10">
        <f t="shared" si="760"/>
        <v>0</v>
      </c>
      <c r="I2406" s="2">
        <f t="shared" si="725"/>
        <v>0</v>
      </c>
    </row>
    <row r="2407" spans="1:9" s="1" customFormat="1" hidden="1" x14ac:dyDescent="0.2">
      <c r="A2407" s="17" t="s">
        <v>37</v>
      </c>
      <c r="B2407" s="39"/>
      <c r="C2407" s="9">
        <v>0</v>
      </c>
      <c r="D2407" s="9">
        <f>SUM(D2460,D2515,D2569,D2624)</f>
        <v>0</v>
      </c>
      <c r="E2407" s="9">
        <f>SUM(E2460,E2515,E2569,E2624)</f>
        <v>0</v>
      </c>
      <c r="F2407" s="9">
        <f>SUM(F2460,F2515,F2569,F2624)</f>
        <v>0</v>
      </c>
      <c r="G2407" s="9">
        <f>SUM(G2460,G2515,G2569,G2624)</f>
        <v>0</v>
      </c>
      <c r="H2407" s="10">
        <f>SUM(H2460,H2515,H2569,H2624)</f>
        <v>0</v>
      </c>
      <c r="I2407" s="2">
        <f t="shared" si="725"/>
        <v>0</v>
      </c>
    </row>
    <row r="2408" spans="1:9" s="1" customFormat="1" hidden="1" x14ac:dyDescent="0.2">
      <c r="A2408" s="5" t="s">
        <v>38</v>
      </c>
      <c r="B2408" s="41" t="s">
        <v>51</v>
      </c>
      <c r="C2408" s="6">
        <v>0</v>
      </c>
      <c r="D2408" s="6">
        <f>SUM(D2461,D2516,D2570,D2625)</f>
        <v>0</v>
      </c>
      <c r="E2408" s="6">
        <f t="shared" ref="E2408:E2410" si="761">C2408+D2408</f>
        <v>0</v>
      </c>
      <c r="F2408" s="6">
        <f t="shared" ref="F2408:H2410" si="762">SUM(F2461,F2516,F2570,F2625)</f>
        <v>0</v>
      </c>
      <c r="G2408" s="6">
        <f t="shared" si="762"/>
        <v>0</v>
      </c>
      <c r="H2408" s="7">
        <f t="shared" si="762"/>
        <v>0</v>
      </c>
      <c r="I2408" s="2">
        <f t="shared" ref="I2408:I2477" si="763">SUM(E2408:H2408)</f>
        <v>0</v>
      </c>
    </row>
    <row r="2409" spans="1:9" s="1" customFormat="1" hidden="1" x14ac:dyDescent="0.2">
      <c r="A2409" s="5" t="s">
        <v>40</v>
      </c>
      <c r="B2409" s="41" t="s">
        <v>52</v>
      </c>
      <c r="C2409" s="6">
        <v>0</v>
      </c>
      <c r="D2409" s="6">
        <f>SUM(D2462,D2517,D2571,D2626)</f>
        <v>0</v>
      </c>
      <c r="E2409" s="6">
        <f t="shared" si="761"/>
        <v>0</v>
      </c>
      <c r="F2409" s="6">
        <f t="shared" si="762"/>
        <v>0</v>
      </c>
      <c r="G2409" s="6">
        <f t="shared" si="762"/>
        <v>0</v>
      </c>
      <c r="H2409" s="7">
        <f t="shared" si="762"/>
        <v>0</v>
      </c>
      <c r="I2409" s="2">
        <f t="shared" si="763"/>
        <v>0</v>
      </c>
    </row>
    <row r="2410" spans="1:9" s="1" customFormat="1" hidden="1" x14ac:dyDescent="0.2">
      <c r="A2410" s="5" t="s">
        <v>42</v>
      </c>
      <c r="B2410" s="41" t="s">
        <v>53</v>
      </c>
      <c r="C2410" s="6">
        <v>0</v>
      </c>
      <c r="D2410" s="6">
        <f>SUM(D2463,D2518,D2572,D2627)</f>
        <v>0</v>
      </c>
      <c r="E2410" s="6">
        <f t="shared" si="761"/>
        <v>0</v>
      </c>
      <c r="F2410" s="6">
        <f t="shared" si="762"/>
        <v>0</v>
      </c>
      <c r="G2410" s="6">
        <f t="shared" si="762"/>
        <v>0</v>
      </c>
      <c r="H2410" s="7">
        <f t="shared" si="762"/>
        <v>0</v>
      </c>
      <c r="I2410" s="2">
        <f t="shared" si="763"/>
        <v>0</v>
      </c>
    </row>
    <row r="2411" spans="1:9" s="1" customFormat="1" hidden="1" x14ac:dyDescent="0.2">
      <c r="A2411" s="57"/>
      <c r="B2411" s="66"/>
      <c r="C2411" s="6"/>
      <c r="D2411" s="6"/>
      <c r="E2411" s="6"/>
      <c r="F2411" s="6"/>
      <c r="G2411" s="6"/>
      <c r="H2411" s="7"/>
      <c r="I2411" s="2">
        <f t="shared" ref="I2411" si="764">SUM(E2411:H2411)</f>
        <v>0</v>
      </c>
    </row>
    <row r="2412" spans="1:9" s="1" customFormat="1" hidden="1" x14ac:dyDescent="0.2">
      <c r="A2412" s="143" t="s">
        <v>119</v>
      </c>
      <c r="B2412" s="35">
        <v>20</v>
      </c>
      <c r="C2412" s="9">
        <v>0</v>
      </c>
      <c r="D2412" s="9">
        <f t="shared" ref="D2412:H2412" si="765">SUM(D2413)</f>
        <v>0</v>
      </c>
      <c r="E2412" s="9">
        <f t="shared" si="765"/>
        <v>0</v>
      </c>
      <c r="F2412" s="9">
        <f t="shared" si="765"/>
        <v>0</v>
      </c>
      <c r="G2412" s="9">
        <f t="shared" si="765"/>
        <v>0</v>
      </c>
      <c r="H2412" s="10">
        <f t="shared" si="765"/>
        <v>0</v>
      </c>
      <c r="I2412" s="2">
        <f t="shared" ref="I2412:I2413" si="766">SUM(E2412:H2412)</f>
        <v>0</v>
      </c>
    </row>
    <row r="2413" spans="1:9" s="1" customFormat="1" hidden="1" x14ac:dyDescent="0.2">
      <c r="A2413" s="144" t="s">
        <v>120</v>
      </c>
      <c r="B2413" s="36" t="s">
        <v>121</v>
      </c>
      <c r="C2413" s="6">
        <v>0</v>
      </c>
      <c r="D2413" s="6">
        <f>SUM(D2466,D2521,D2575,D2630)</f>
        <v>0</v>
      </c>
      <c r="E2413" s="6">
        <f>C2413+D2413</f>
        <v>0</v>
      </c>
      <c r="F2413" s="6">
        <f>SUM(F2466,F2521,F2575,F2630)</f>
        <v>0</v>
      </c>
      <c r="G2413" s="6">
        <f>SUM(G2466,G2521,G2575,G2630)</f>
        <v>0</v>
      </c>
      <c r="H2413" s="7">
        <f>SUM(H2466,H2521,H2575,H2630)</f>
        <v>0</v>
      </c>
      <c r="I2413" s="2">
        <f t="shared" si="766"/>
        <v>0</v>
      </c>
    </row>
    <row r="2414" spans="1:9" s="1" customFormat="1" hidden="1" x14ac:dyDescent="0.2">
      <c r="A2414" s="57"/>
      <c r="B2414" s="66"/>
      <c r="C2414" s="6"/>
      <c r="D2414" s="6"/>
      <c r="E2414" s="6"/>
      <c r="F2414" s="6"/>
      <c r="G2414" s="6"/>
      <c r="H2414" s="7"/>
      <c r="I2414" s="2">
        <f t="shared" si="763"/>
        <v>0</v>
      </c>
    </row>
    <row r="2415" spans="1:9" s="1" customFormat="1" hidden="1" x14ac:dyDescent="0.2">
      <c r="A2415" s="11" t="s">
        <v>134</v>
      </c>
      <c r="B2415" s="43" t="s">
        <v>133</v>
      </c>
      <c r="C2415" s="9">
        <v>0</v>
      </c>
      <c r="D2415" s="9">
        <f>SUM(D2468,D2523,D2577,D2632)</f>
        <v>0</v>
      </c>
      <c r="E2415" s="9">
        <f>C2415+D2415</f>
        <v>0</v>
      </c>
      <c r="F2415" s="9">
        <f>SUM(F2468,F2523,F2577,F2632)</f>
        <v>0</v>
      </c>
      <c r="G2415" s="9">
        <f>SUM(G2468,G2523,G2577,G2632)</f>
        <v>0</v>
      </c>
      <c r="H2415" s="10">
        <f>SUM(H2468,H2523,H2577,H2632)</f>
        <v>0</v>
      </c>
      <c r="I2415" s="2">
        <f t="shared" si="763"/>
        <v>0</v>
      </c>
    </row>
    <row r="2416" spans="1:9" s="1" customFormat="1" hidden="1" x14ac:dyDescent="0.2">
      <c r="A2416" s="55"/>
      <c r="B2416" s="66"/>
      <c r="C2416" s="6"/>
      <c r="D2416" s="6"/>
      <c r="E2416" s="6"/>
      <c r="F2416" s="6"/>
      <c r="G2416" s="6"/>
      <c r="H2416" s="7"/>
      <c r="I2416" s="2">
        <f t="shared" si="763"/>
        <v>0</v>
      </c>
    </row>
    <row r="2417" spans="1:9" s="107" customFormat="1" ht="38.25" x14ac:dyDescent="0.2">
      <c r="A2417" s="117" t="s">
        <v>115</v>
      </c>
      <c r="B2417" s="118"/>
      <c r="C2417" s="119">
        <f t="shared" ref="C2417:H2417" si="767">C2418</f>
        <v>467</v>
      </c>
      <c r="D2417" s="119">
        <f t="shared" si="767"/>
        <v>0</v>
      </c>
      <c r="E2417" s="119">
        <f t="shared" si="767"/>
        <v>467</v>
      </c>
      <c r="F2417" s="119">
        <f t="shared" si="767"/>
        <v>0</v>
      </c>
      <c r="G2417" s="119">
        <f t="shared" si="767"/>
        <v>0</v>
      </c>
      <c r="H2417" s="120">
        <f t="shared" si="767"/>
        <v>0</v>
      </c>
      <c r="I2417" s="84">
        <f t="shared" si="763"/>
        <v>467</v>
      </c>
    </row>
    <row r="2418" spans="1:9" x14ac:dyDescent="0.2">
      <c r="A2418" s="113" t="s">
        <v>59</v>
      </c>
      <c r="B2418" s="114"/>
      <c r="C2418" s="115">
        <f t="shared" ref="C2418" si="768">SUM(C2419,C2420,C2421,C2425)</f>
        <v>467</v>
      </c>
      <c r="D2418" s="115">
        <f t="shared" ref="D2418:H2418" si="769">SUM(D2419,D2420,D2421,D2425)</f>
        <v>0</v>
      </c>
      <c r="E2418" s="115">
        <f t="shared" si="769"/>
        <v>467</v>
      </c>
      <c r="F2418" s="115">
        <f t="shared" si="769"/>
        <v>0</v>
      </c>
      <c r="G2418" s="115">
        <f t="shared" si="769"/>
        <v>0</v>
      </c>
      <c r="H2418" s="116">
        <f t="shared" si="769"/>
        <v>0</v>
      </c>
      <c r="I2418" s="84">
        <f t="shared" si="763"/>
        <v>467</v>
      </c>
    </row>
    <row r="2419" spans="1:9" s="1" customFormat="1" x14ac:dyDescent="0.2">
      <c r="A2419" s="5" t="s">
        <v>6</v>
      </c>
      <c r="B2419" s="28"/>
      <c r="C2419" s="6">
        <v>467</v>
      </c>
      <c r="D2419" s="6"/>
      <c r="E2419" s="6">
        <f t="shared" ref="E2419" si="770">C2419+D2419</f>
        <v>467</v>
      </c>
      <c r="F2419" s="6"/>
      <c r="G2419" s="6"/>
      <c r="H2419" s="7"/>
      <c r="I2419" s="2">
        <f t="shared" si="763"/>
        <v>467</v>
      </c>
    </row>
    <row r="2420" spans="1:9" s="1" customFormat="1" hidden="1" x14ac:dyDescent="0.2">
      <c r="A2420" s="5" t="s">
        <v>7</v>
      </c>
      <c r="B2420" s="65"/>
      <c r="C2420" s="6">
        <v>0</v>
      </c>
      <c r="D2420" s="6"/>
      <c r="E2420" s="6">
        <v>0</v>
      </c>
      <c r="F2420" s="6"/>
      <c r="G2420" s="6"/>
      <c r="H2420" s="7"/>
      <c r="I2420" s="2">
        <f t="shared" si="763"/>
        <v>0</v>
      </c>
    </row>
    <row r="2421" spans="1:9" hidden="1" x14ac:dyDescent="0.2">
      <c r="A2421" s="8" t="s">
        <v>104</v>
      </c>
      <c r="B2421" s="29" t="s">
        <v>96</v>
      </c>
      <c r="C2421" s="9">
        <f>SUM(C2422:C2424)</f>
        <v>0</v>
      </c>
      <c r="D2421" s="9">
        <f>SUM(D2422:D2424)</f>
        <v>0</v>
      </c>
      <c r="E2421" s="9">
        <f>SUM(C2421,D2421)</f>
        <v>0</v>
      </c>
      <c r="F2421" s="9">
        <f t="shared" ref="F2421" si="771">SUM(F2422:F2424)</f>
        <v>0</v>
      </c>
      <c r="G2421" s="9">
        <f t="shared" ref="G2421:H2421" si="772">SUM(G2422:G2424)</f>
        <v>0</v>
      </c>
      <c r="H2421" s="10">
        <f t="shared" si="772"/>
        <v>0</v>
      </c>
      <c r="I2421" s="84">
        <f t="shared" si="763"/>
        <v>0</v>
      </c>
    </row>
    <row r="2422" spans="1:9" hidden="1" x14ac:dyDescent="0.2">
      <c r="A2422" s="77" t="s">
        <v>97</v>
      </c>
      <c r="B2422" s="28" t="s">
        <v>98</v>
      </c>
      <c r="C2422" s="69"/>
      <c r="D2422" s="69"/>
      <c r="E2422" s="69">
        <f t="shared" ref="E2422:E2424" si="773">SUM(C2422,D2422)</f>
        <v>0</v>
      </c>
      <c r="F2422" s="69"/>
      <c r="G2422" s="69"/>
      <c r="H2422" s="108"/>
      <c r="I2422" s="84">
        <f t="shared" si="763"/>
        <v>0</v>
      </c>
    </row>
    <row r="2423" spans="1:9" s="1" customFormat="1" hidden="1" x14ac:dyDescent="0.2">
      <c r="A2423" s="77" t="s">
        <v>99</v>
      </c>
      <c r="B2423" s="28" t="s">
        <v>100</v>
      </c>
      <c r="C2423" s="6"/>
      <c r="D2423" s="142"/>
      <c r="E2423" s="6">
        <f t="shared" si="773"/>
        <v>0</v>
      </c>
      <c r="F2423" s="6"/>
      <c r="G2423" s="6"/>
      <c r="H2423" s="7"/>
      <c r="I2423" s="2">
        <f t="shared" si="763"/>
        <v>0</v>
      </c>
    </row>
    <row r="2424" spans="1:9" hidden="1" x14ac:dyDescent="0.2">
      <c r="A2424" s="77" t="s">
        <v>101</v>
      </c>
      <c r="B2424" s="28" t="s">
        <v>102</v>
      </c>
      <c r="C2424" s="69"/>
      <c r="D2424" s="69"/>
      <c r="E2424" s="69">
        <f t="shared" si="773"/>
        <v>0</v>
      </c>
      <c r="F2424" s="69"/>
      <c r="G2424" s="69"/>
      <c r="H2424" s="108"/>
      <c r="I2424" s="84">
        <f t="shared" si="763"/>
        <v>0</v>
      </c>
    </row>
    <row r="2425" spans="1:9" s="1" customFormat="1" ht="25.5" hidden="1" x14ac:dyDescent="0.2">
      <c r="A2425" s="8" t="s">
        <v>9</v>
      </c>
      <c r="B2425" s="29" t="s">
        <v>10</v>
      </c>
      <c r="C2425" s="9">
        <v>0</v>
      </c>
      <c r="D2425" s="9">
        <v>0</v>
      </c>
      <c r="E2425" s="9">
        <v>0</v>
      </c>
      <c r="F2425" s="9">
        <v>0</v>
      </c>
      <c r="G2425" s="9">
        <v>0</v>
      </c>
      <c r="H2425" s="10">
        <v>0</v>
      </c>
      <c r="I2425" s="2">
        <f t="shared" si="763"/>
        <v>0</v>
      </c>
    </row>
    <row r="2426" spans="1:9" s="1" customFormat="1" hidden="1" x14ac:dyDescent="0.2">
      <c r="A2426" s="11" t="s">
        <v>11</v>
      </c>
      <c r="B2426" s="30" t="s">
        <v>12</v>
      </c>
      <c r="C2426" s="9">
        <v>0</v>
      </c>
      <c r="D2426" s="9">
        <v>0</v>
      </c>
      <c r="E2426" s="9">
        <v>0</v>
      </c>
      <c r="F2426" s="9">
        <v>0</v>
      </c>
      <c r="G2426" s="9">
        <v>0</v>
      </c>
      <c r="H2426" s="10">
        <v>0</v>
      </c>
      <c r="I2426" s="2">
        <f t="shared" si="763"/>
        <v>0</v>
      </c>
    </row>
    <row r="2427" spans="1:9" s="1" customFormat="1" hidden="1" x14ac:dyDescent="0.2">
      <c r="A2427" s="12" t="s">
        <v>13</v>
      </c>
      <c r="B2427" s="31" t="s">
        <v>14</v>
      </c>
      <c r="C2427" s="6">
        <v>0</v>
      </c>
      <c r="D2427" s="6"/>
      <c r="E2427" s="6">
        <v>0</v>
      </c>
      <c r="F2427" s="6"/>
      <c r="G2427" s="6"/>
      <c r="H2427" s="7"/>
      <c r="I2427" s="2">
        <f t="shared" si="763"/>
        <v>0</v>
      </c>
    </row>
    <row r="2428" spans="1:9" s="1" customFormat="1" hidden="1" x14ac:dyDescent="0.2">
      <c r="A2428" s="12" t="s">
        <v>15</v>
      </c>
      <c r="B2428" s="32" t="s">
        <v>16</v>
      </c>
      <c r="C2428" s="6">
        <v>0</v>
      </c>
      <c r="D2428" s="6"/>
      <c r="E2428" s="6">
        <v>0</v>
      </c>
      <c r="F2428" s="6"/>
      <c r="G2428" s="6"/>
      <c r="H2428" s="7"/>
      <c r="I2428" s="2">
        <f t="shared" si="763"/>
        <v>0</v>
      </c>
    </row>
    <row r="2429" spans="1:9" s="1" customFormat="1" hidden="1" x14ac:dyDescent="0.2">
      <c r="A2429" s="12" t="s">
        <v>17</v>
      </c>
      <c r="B2429" s="32" t="s">
        <v>18</v>
      </c>
      <c r="C2429" s="6">
        <v>0</v>
      </c>
      <c r="D2429" s="6"/>
      <c r="E2429" s="6">
        <v>0</v>
      </c>
      <c r="F2429" s="6"/>
      <c r="G2429" s="6"/>
      <c r="H2429" s="7"/>
      <c r="I2429" s="2">
        <f t="shared" si="763"/>
        <v>0</v>
      </c>
    </row>
    <row r="2430" spans="1:9" s="1" customFormat="1" hidden="1" x14ac:dyDescent="0.2">
      <c r="A2430" s="11" t="s">
        <v>19</v>
      </c>
      <c r="B2430" s="33" t="s">
        <v>20</v>
      </c>
      <c r="C2430" s="9">
        <v>0</v>
      </c>
      <c r="D2430" s="9">
        <v>0</v>
      </c>
      <c r="E2430" s="9">
        <v>0</v>
      </c>
      <c r="F2430" s="9">
        <v>0</v>
      </c>
      <c r="G2430" s="9">
        <v>0</v>
      </c>
      <c r="H2430" s="10">
        <v>0</v>
      </c>
      <c r="I2430" s="2">
        <f t="shared" si="763"/>
        <v>0</v>
      </c>
    </row>
    <row r="2431" spans="1:9" s="1" customFormat="1" hidden="1" x14ac:dyDescent="0.2">
      <c r="A2431" s="12" t="s">
        <v>13</v>
      </c>
      <c r="B2431" s="32" t="s">
        <v>21</v>
      </c>
      <c r="C2431" s="6">
        <v>0</v>
      </c>
      <c r="D2431" s="6"/>
      <c r="E2431" s="6">
        <v>0</v>
      </c>
      <c r="F2431" s="6"/>
      <c r="G2431" s="6"/>
      <c r="H2431" s="7"/>
      <c r="I2431" s="2">
        <f t="shared" si="763"/>
        <v>0</v>
      </c>
    </row>
    <row r="2432" spans="1:9" s="1" customFormat="1" hidden="1" x14ac:dyDescent="0.2">
      <c r="A2432" s="12" t="s">
        <v>15</v>
      </c>
      <c r="B2432" s="32" t="s">
        <v>22</v>
      </c>
      <c r="C2432" s="6">
        <v>0</v>
      </c>
      <c r="D2432" s="6"/>
      <c r="E2432" s="6">
        <v>0</v>
      </c>
      <c r="F2432" s="6"/>
      <c r="G2432" s="6"/>
      <c r="H2432" s="7"/>
      <c r="I2432" s="2">
        <f t="shared" si="763"/>
        <v>0</v>
      </c>
    </row>
    <row r="2433" spans="1:9" s="1" customFormat="1" hidden="1" x14ac:dyDescent="0.2">
      <c r="A2433" s="12" t="s">
        <v>17</v>
      </c>
      <c r="B2433" s="32" t="s">
        <v>23</v>
      </c>
      <c r="C2433" s="6">
        <v>0</v>
      </c>
      <c r="D2433" s="6"/>
      <c r="E2433" s="6">
        <v>0</v>
      </c>
      <c r="F2433" s="6"/>
      <c r="G2433" s="6"/>
      <c r="H2433" s="7"/>
      <c r="I2433" s="2">
        <f t="shared" si="763"/>
        <v>0</v>
      </c>
    </row>
    <row r="2434" spans="1:9" s="1" customFormat="1" hidden="1" x14ac:dyDescent="0.2">
      <c r="A2434" s="11" t="s">
        <v>24</v>
      </c>
      <c r="B2434" s="33" t="s">
        <v>25</v>
      </c>
      <c r="C2434" s="9">
        <v>0</v>
      </c>
      <c r="D2434" s="9">
        <v>0</v>
      </c>
      <c r="E2434" s="9">
        <v>0</v>
      </c>
      <c r="F2434" s="9">
        <v>0</v>
      </c>
      <c r="G2434" s="9">
        <v>0</v>
      </c>
      <c r="H2434" s="10">
        <v>0</v>
      </c>
      <c r="I2434" s="2">
        <f t="shared" si="763"/>
        <v>0</v>
      </c>
    </row>
    <row r="2435" spans="1:9" s="1" customFormat="1" hidden="1" x14ac:dyDescent="0.2">
      <c r="A2435" s="12" t="s">
        <v>13</v>
      </c>
      <c r="B2435" s="32" t="s">
        <v>26</v>
      </c>
      <c r="C2435" s="6">
        <v>0</v>
      </c>
      <c r="D2435" s="6"/>
      <c r="E2435" s="6">
        <v>0</v>
      </c>
      <c r="F2435" s="6"/>
      <c r="G2435" s="6"/>
      <c r="H2435" s="7"/>
      <c r="I2435" s="2">
        <f t="shared" si="763"/>
        <v>0</v>
      </c>
    </row>
    <row r="2436" spans="1:9" s="1" customFormat="1" hidden="1" x14ac:dyDescent="0.2">
      <c r="A2436" s="12" t="s">
        <v>15</v>
      </c>
      <c r="B2436" s="32" t="s">
        <v>27</v>
      </c>
      <c r="C2436" s="6">
        <v>0</v>
      </c>
      <c r="D2436" s="6"/>
      <c r="E2436" s="6">
        <v>0</v>
      </c>
      <c r="F2436" s="6"/>
      <c r="G2436" s="6"/>
      <c r="H2436" s="7"/>
      <c r="I2436" s="2">
        <f t="shared" si="763"/>
        <v>0</v>
      </c>
    </row>
    <row r="2437" spans="1:9" s="1" customFormat="1" hidden="1" x14ac:dyDescent="0.2">
      <c r="A2437" s="12" t="s">
        <v>17</v>
      </c>
      <c r="B2437" s="32" t="s">
        <v>28</v>
      </c>
      <c r="C2437" s="6">
        <v>0</v>
      </c>
      <c r="D2437" s="6"/>
      <c r="E2437" s="6">
        <v>0</v>
      </c>
      <c r="F2437" s="6"/>
      <c r="G2437" s="6"/>
      <c r="H2437" s="7"/>
      <c r="I2437" s="2">
        <f t="shared" si="763"/>
        <v>0</v>
      </c>
    </row>
    <row r="2438" spans="1:9" x14ac:dyDescent="0.2">
      <c r="A2438" s="113" t="s">
        <v>76</v>
      </c>
      <c r="B2438" s="114"/>
      <c r="C2438" s="123">
        <f>SUM(C2439,C2442,C2468,C2465)</f>
        <v>467</v>
      </c>
      <c r="D2438" s="123">
        <f>SUM(D2439,D2442,D2468,D2465)</f>
        <v>0</v>
      </c>
      <c r="E2438" s="123">
        <f t="shared" ref="E2438:H2438" si="774">SUM(E2439,E2442,E2468,E2465)</f>
        <v>467</v>
      </c>
      <c r="F2438" s="123">
        <f t="shared" si="774"/>
        <v>0</v>
      </c>
      <c r="G2438" s="123">
        <f t="shared" si="774"/>
        <v>0</v>
      </c>
      <c r="H2438" s="124">
        <f t="shared" si="774"/>
        <v>0</v>
      </c>
      <c r="I2438" s="84">
        <f t="shared" si="763"/>
        <v>467</v>
      </c>
    </row>
    <row r="2439" spans="1:9" s="1" customFormat="1" hidden="1" x14ac:dyDescent="0.2">
      <c r="A2439" s="16" t="s">
        <v>30</v>
      </c>
      <c r="B2439" s="35">
        <v>20</v>
      </c>
      <c r="C2439" s="9">
        <v>0</v>
      </c>
      <c r="D2439" s="9">
        <f t="shared" ref="D2439:H2439" si="775">SUM(D2440)</f>
        <v>0</v>
      </c>
      <c r="E2439" s="9">
        <f t="shared" si="775"/>
        <v>0</v>
      </c>
      <c r="F2439" s="9">
        <f t="shared" si="775"/>
        <v>0</v>
      </c>
      <c r="G2439" s="9">
        <f t="shared" si="775"/>
        <v>0</v>
      </c>
      <c r="H2439" s="10">
        <f t="shared" si="775"/>
        <v>0</v>
      </c>
      <c r="I2439" s="2">
        <f t="shared" si="763"/>
        <v>0</v>
      </c>
    </row>
    <row r="2440" spans="1:9" s="1" customFormat="1" hidden="1" x14ac:dyDescent="0.2">
      <c r="A2440" s="12" t="s">
        <v>31</v>
      </c>
      <c r="B2440" s="36" t="s">
        <v>32</v>
      </c>
      <c r="C2440" s="6">
        <v>0</v>
      </c>
      <c r="D2440" s="6"/>
      <c r="E2440" s="6">
        <f>C2440+D2440</f>
        <v>0</v>
      </c>
      <c r="F2440" s="6"/>
      <c r="G2440" s="6"/>
      <c r="H2440" s="7"/>
      <c r="I2440" s="2">
        <f t="shared" si="763"/>
        <v>0</v>
      </c>
    </row>
    <row r="2441" spans="1:9" s="1" customFormat="1" hidden="1" x14ac:dyDescent="0.2">
      <c r="A2441" s="12"/>
      <c r="B2441" s="31"/>
      <c r="C2441" s="6"/>
      <c r="D2441" s="6"/>
      <c r="E2441" s="6"/>
      <c r="F2441" s="6"/>
      <c r="G2441" s="6"/>
      <c r="H2441" s="7"/>
      <c r="I2441" s="2">
        <f t="shared" si="763"/>
        <v>0</v>
      </c>
    </row>
    <row r="2442" spans="1:9" ht="25.5" x14ac:dyDescent="0.2">
      <c r="A2442" s="78" t="s">
        <v>105</v>
      </c>
      <c r="B2442" s="37">
        <v>60</v>
      </c>
      <c r="C2442" s="9">
        <f t="shared" ref="C2442" si="776">SUM(C2443,C2450,C2457)</f>
        <v>467</v>
      </c>
      <c r="D2442" s="9">
        <f t="shared" ref="D2442:H2442" si="777">SUM(D2443,D2450,D2457)</f>
        <v>0</v>
      </c>
      <c r="E2442" s="9">
        <f t="shared" si="777"/>
        <v>467</v>
      </c>
      <c r="F2442" s="9">
        <f t="shared" si="777"/>
        <v>0</v>
      </c>
      <c r="G2442" s="9">
        <f t="shared" si="777"/>
        <v>0</v>
      </c>
      <c r="H2442" s="10">
        <f t="shared" si="777"/>
        <v>0</v>
      </c>
      <c r="I2442" s="84">
        <f t="shared" si="763"/>
        <v>467</v>
      </c>
    </row>
    <row r="2443" spans="1:9" ht="25.5" x14ac:dyDescent="0.2">
      <c r="A2443" s="16" t="s">
        <v>106</v>
      </c>
      <c r="B2443" s="38">
        <v>60</v>
      </c>
      <c r="C2443" s="9">
        <f t="shared" ref="C2443" si="778">SUM(C2447,C2448,C2449)</f>
        <v>467</v>
      </c>
      <c r="D2443" s="9">
        <f t="shared" ref="D2443:H2443" si="779">SUM(D2447,D2448,D2449)</f>
        <v>0</v>
      </c>
      <c r="E2443" s="9">
        <f t="shared" si="779"/>
        <v>467</v>
      </c>
      <c r="F2443" s="9">
        <f t="shared" si="779"/>
        <v>0</v>
      </c>
      <c r="G2443" s="9">
        <f t="shared" si="779"/>
        <v>0</v>
      </c>
      <c r="H2443" s="10">
        <f t="shared" si="779"/>
        <v>0</v>
      </c>
      <c r="I2443" s="84">
        <f t="shared" si="763"/>
        <v>467</v>
      </c>
    </row>
    <row r="2444" spans="1:9" s="1" customFormat="1" hidden="1" x14ac:dyDescent="0.2">
      <c r="A2444" s="17" t="s">
        <v>1</v>
      </c>
      <c r="B2444" s="39"/>
      <c r="C2444" s="9"/>
      <c r="D2444" s="9"/>
      <c r="E2444" s="9"/>
      <c r="F2444" s="9"/>
      <c r="G2444" s="9"/>
      <c r="H2444" s="10"/>
      <c r="I2444" s="2">
        <f t="shared" si="763"/>
        <v>0</v>
      </c>
    </row>
    <row r="2445" spans="1:9" s="1" customFormat="1" x14ac:dyDescent="0.2">
      <c r="A2445" s="17" t="s">
        <v>36</v>
      </c>
      <c r="B2445" s="39"/>
      <c r="C2445" s="9">
        <f>C2447+C2448+C2449-C2446</f>
        <v>57</v>
      </c>
      <c r="D2445" s="9">
        <f>D2447+D2448+D2449-D2446</f>
        <v>0</v>
      </c>
      <c r="E2445" s="9">
        <f t="shared" ref="E2445:H2445" si="780">E2447+E2448+E2449-E2446</f>
        <v>57</v>
      </c>
      <c r="F2445" s="9">
        <f t="shared" si="780"/>
        <v>0</v>
      </c>
      <c r="G2445" s="9">
        <f t="shared" si="780"/>
        <v>0</v>
      </c>
      <c r="H2445" s="10">
        <f t="shared" si="780"/>
        <v>0</v>
      </c>
      <c r="I2445" s="2">
        <f t="shared" si="763"/>
        <v>57</v>
      </c>
    </row>
    <row r="2446" spans="1:9" x14ac:dyDescent="0.2">
      <c r="A2446" s="17" t="s">
        <v>37</v>
      </c>
      <c r="B2446" s="39"/>
      <c r="C2446" s="9">
        <v>410</v>
      </c>
      <c r="D2446" s="9"/>
      <c r="E2446" s="9">
        <f t="shared" ref="E2446:E2449" si="781">C2446+D2446</f>
        <v>410</v>
      </c>
      <c r="F2446" s="9"/>
      <c r="G2446" s="9"/>
      <c r="H2446" s="10"/>
      <c r="I2446" s="84">
        <f t="shared" si="763"/>
        <v>410</v>
      </c>
    </row>
    <row r="2447" spans="1:9" x14ac:dyDescent="0.2">
      <c r="A2447" s="5" t="s">
        <v>107</v>
      </c>
      <c r="B2447" s="40" t="s">
        <v>113</v>
      </c>
      <c r="C2447" s="69">
        <v>392</v>
      </c>
      <c r="D2447" s="69"/>
      <c r="E2447" s="69">
        <f t="shared" si="781"/>
        <v>392</v>
      </c>
      <c r="F2447" s="69"/>
      <c r="G2447" s="69"/>
      <c r="H2447" s="108"/>
      <c r="I2447" s="84">
        <f t="shared" si="763"/>
        <v>392</v>
      </c>
    </row>
    <row r="2448" spans="1:9" s="1" customFormat="1" hidden="1" x14ac:dyDescent="0.2">
      <c r="A2448" s="5" t="s">
        <v>99</v>
      </c>
      <c r="B2448" s="40" t="s">
        <v>116</v>
      </c>
      <c r="C2448" s="6">
        <v>0</v>
      </c>
      <c r="D2448" s="142"/>
      <c r="E2448" s="6">
        <f t="shared" si="781"/>
        <v>0</v>
      </c>
      <c r="F2448" s="6"/>
      <c r="G2448" s="6"/>
      <c r="H2448" s="7"/>
      <c r="I2448" s="2">
        <f t="shared" si="763"/>
        <v>0</v>
      </c>
    </row>
    <row r="2449" spans="1:9" x14ac:dyDescent="0.2">
      <c r="A2449" s="5" t="s">
        <v>101</v>
      </c>
      <c r="B2449" s="41" t="s">
        <v>114</v>
      </c>
      <c r="C2449" s="69">
        <v>75</v>
      </c>
      <c r="D2449" s="69"/>
      <c r="E2449" s="69">
        <f t="shared" si="781"/>
        <v>75</v>
      </c>
      <c r="F2449" s="69"/>
      <c r="G2449" s="69"/>
      <c r="H2449" s="108"/>
      <c r="I2449" s="84">
        <f t="shared" si="763"/>
        <v>75</v>
      </c>
    </row>
    <row r="2450" spans="1:9" s="1" customFormat="1" hidden="1" x14ac:dyDescent="0.2">
      <c r="A2450" s="16" t="s">
        <v>44</v>
      </c>
      <c r="B2450" s="42" t="s">
        <v>45</v>
      </c>
      <c r="C2450" s="9">
        <v>0</v>
      </c>
      <c r="D2450" s="9">
        <f t="shared" ref="D2450:H2450" si="782">SUM(D2454,D2455,D2456)</f>
        <v>0</v>
      </c>
      <c r="E2450" s="9">
        <f t="shared" si="782"/>
        <v>0</v>
      </c>
      <c r="F2450" s="9">
        <f t="shared" si="782"/>
        <v>0</v>
      </c>
      <c r="G2450" s="9">
        <f t="shared" si="782"/>
        <v>0</v>
      </c>
      <c r="H2450" s="10">
        <f t="shared" si="782"/>
        <v>0</v>
      </c>
      <c r="I2450" s="2">
        <f t="shared" si="763"/>
        <v>0</v>
      </c>
    </row>
    <row r="2451" spans="1:9" s="1" customFormat="1" hidden="1" x14ac:dyDescent="0.2">
      <c r="A2451" s="56" t="s">
        <v>1</v>
      </c>
      <c r="B2451" s="42"/>
      <c r="C2451" s="9"/>
      <c r="D2451" s="9"/>
      <c r="E2451" s="9"/>
      <c r="F2451" s="9"/>
      <c r="G2451" s="9"/>
      <c r="H2451" s="10"/>
      <c r="I2451" s="2">
        <f t="shared" si="763"/>
        <v>0</v>
      </c>
    </row>
    <row r="2452" spans="1:9" s="1" customFormat="1" hidden="1" x14ac:dyDescent="0.2">
      <c r="A2452" s="17" t="s">
        <v>36</v>
      </c>
      <c r="B2452" s="39"/>
      <c r="C2452" s="9">
        <v>0</v>
      </c>
      <c r="D2452" s="9">
        <f t="shared" ref="D2452:H2452" si="783">D2454+D2455+D2456-D2453</f>
        <v>0</v>
      </c>
      <c r="E2452" s="9">
        <f t="shared" si="783"/>
        <v>0</v>
      </c>
      <c r="F2452" s="9">
        <f t="shared" si="783"/>
        <v>0</v>
      </c>
      <c r="G2452" s="9">
        <f t="shared" si="783"/>
        <v>0</v>
      </c>
      <c r="H2452" s="10">
        <f t="shared" si="783"/>
        <v>0</v>
      </c>
      <c r="I2452" s="2">
        <f t="shared" si="763"/>
        <v>0</v>
      </c>
    </row>
    <row r="2453" spans="1:9" s="1" customFormat="1" hidden="1" x14ac:dyDescent="0.2">
      <c r="A2453" s="17" t="s">
        <v>37</v>
      </c>
      <c r="B2453" s="39"/>
      <c r="C2453" s="9">
        <v>0</v>
      </c>
      <c r="D2453" s="9"/>
      <c r="E2453" s="9">
        <f t="shared" ref="E2453:E2456" si="784">C2453+D2453</f>
        <v>0</v>
      </c>
      <c r="F2453" s="9"/>
      <c r="G2453" s="9"/>
      <c r="H2453" s="10"/>
      <c r="I2453" s="2">
        <f t="shared" si="763"/>
        <v>0</v>
      </c>
    </row>
    <row r="2454" spans="1:9" s="1" customFormat="1" hidden="1" x14ac:dyDescent="0.2">
      <c r="A2454" s="5" t="s">
        <v>38</v>
      </c>
      <c r="B2454" s="41" t="s">
        <v>46</v>
      </c>
      <c r="C2454" s="6">
        <v>0</v>
      </c>
      <c r="D2454" s="6"/>
      <c r="E2454" s="6">
        <f t="shared" si="784"/>
        <v>0</v>
      </c>
      <c r="F2454" s="6"/>
      <c r="G2454" s="6"/>
      <c r="H2454" s="7"/>
      <c r="I2454" s="2">
        <f t="shared" si="763"/>
        <v>0</v>
      </c>
    </row>
    <row r="2455" spans="1:9" s="1" customFormat="1" hidden="1" x14ac:dyDescent="0.2">
      <c r="A2455" s="5" t="s">
        <v>40</v>
      </c>
      <c r="B2455" s="41" t="s">
        <v>47</v>
      </c>
      <c r="C2455" s="6">
        <v>0</v>
      </c>
      <c r="D2455" s="6"/>
      <c r="E2455" s="6">
        <f t="shared" si="784"/>
        <v>0</v>
      </c>
      <c r="F2455" s="6"/>
      <c r="G2455" s="6"/>
      <c r="H2455" s="7"/>
      <c r="I2455" s="2">
        <f t="shared" si="763"/>
        <v>0</v>
      </c>
    </row>
    <row r="2456" spans="1:9" s="1" customFormat="1" hidden="1" x14ac:dyDescent="0.2">
      <c r="A2456" s="5" t="s">
        <v>42</v>
      </c>
      <c r="B2456" s="41" t="s">
        <v>48</v>
      </c>
      <c r="C2456" s="6">
        <v>0</v>
      </c>
      <c r="D2456" s="6"/>
      <c r="E2456" s="6">
        <f t="shared" si="784"/>
        <v>0</v>
      </c>
      <c r="F2456" s="6"/>
      <c r="G2456" s="6"/>
      <c r="H2456" s="7"/>
      <c r="I2456" s="2">
        <f t="shared" si="763"/>
        <v>0</v>
      </c>
    </row>
    <row r="2457" spans="1:9" s="1" customFormat="1" hidden="1" x14ac:dyDescent="0.2">
      <c r="A2457" s="16" t="s">
        <v>49</v>
      </c>
      <c r="B2457" s="43" t="s">
        <v>50</v>
      </c>
      <c r="C2457" s="9">
        <v>0</v>
      </c>
      <c r="D2457" s="9">
        <f t="shared" ref="D2457:H2457" si="785">SUM(D2461,D2462,D2463)</f>
        <v>0</v>
      </c>
      <c r="E2457" s="9">
        <f t="shared" si="785"/>
        <v>0</v>
      </c>
      <c r="F2457" s="9">
        <f t="shared" si="785"/>
        <v>0</v>
      </c>
      <c r="G2457" s="9">
        <f t="shared" si="785"/>
        <v>0</v>
      </c>
      <c r="H2457" s="10">
        <f t="shared" si="785"/>
        <v>0</v>
      </c>
      <c r="I2457" s="2">
        <f t="shared" si="763"/>
        <v>0</v>
      </c>
    </row>
    <row r="2458" spans="1:9" s="1" customFormat="1" hidden="1" x14ac:dyDescent="0.2">
      <c r="A2458" s="56" t="s">
        <v>1</v>
      </c>
      <c r="B2458" s="43"/>
      <c r="C2458" s="9"/>
      <c r="D2458" s="9"/>
      <c r="E2458" s="9"/>
      <c r="F2458" s="9"/>
      <c r="G2458" s="9"/>
      <c r="H2458" s="10"/>
      <c r="I2458" s="2">
        <f t="shared" si="763"/>
        <v>0</v>
      </c>
    </row>
    <row r="2459" spans="1:9" s="1" customFormat="1" hidden="1" x14ac:dyDescent="0.2">
      <c r="A2459" s="17" t="s">
        <v>36</v>
      </c>
      <c r="B2459" s="39"/>
      <c r="C2459" s="9">
        <v>0</v>
      </c>
      <c r="D2459" s="9">
        <f t="shared" ref="D2459:H2459" si="786">D2461+D2462+D2463-D2460</f>
        <v>0</v>
      </c>
      <c r="E2459" s="9">
        <f t="shared" si="786"/>
        <v>0</v>
      </c>
      <c r="F2459" s="9">
        <f t="shared" si="786"/>
        <v>0</v>
      </c>
      <c r="G2459" s="9">
        <f t="shared" si="786"/>
        <v>0</v>
      </c>
      <c r="H2459" s="10">
        <f t="shared" si="786"/>
        <v>0</v>
      </c>
      <c r="I2459" s="2">
        <f t="shared" si="763"/>
        <v>0</v>
      </c>
    </row>
    <row r="2460" spans="1:9" s="1" customFormat="1" hidden="1" x14ac:dyDescent="0.2">
      <c r="A2460" s="17" t="s">
        <v>37</v>
      </c>
      <c r="B2460" s="39"/>
      <c r="C2460" s="9">
        <v>0</v>
      </c>
      <c r="D2460" s="9"/>
      <c r="E2460" s="9">
        <f t="shared" ref="E2460:E2463" si="787">C2460+D2460</f>
        <v>0</v>
      </c>
      <c r="F2460" s="9"/>
      <c r="G2460" s="9"/>
      <c r="H2460" s="10"/>
      <c r="I2460" s="2">
        <f t="shared" si="763"/>
        <v>0</v>
      </c>
    </row>
    <row r="2461" spans="1:9" s="1" customFormat="1" hidden="1" x14ac:dyDescent="0.2">
      <c r="A2461" s="5" t="s">
        <v>38</v>
      </c>
      <c r="B2461" s="41" t="s">
        <v>51</v>
      </c>
      <c r="C2461" s="6">
        <v>0</v>
      </c>
      <c r="D2461" s="6"/>
      <c r="E2461" s="6">
        <f t="shared" si="787"/>
        <v>0</v>
      </c>
      <c r="F2461" s="6"/>
      <c r="G2461" s="6"/>
      <c r="H2461" s="7"/>
      <c r="I2461" s="2">
        <f t="shared" si="763"/>
        <v>0</v>
      </c>
    </row>
    <row r="2462" spans="1:9" s="1" customFormat="1" hidden="1" x14ac:dyDescent="0.2">
      <c r="A2462" s="5" t="s">
        <v>40</v>
      </c>
      <c r="B2462" s="41" t="s">
        <v>52</v>
      </c>
      <c r="C2462" s="6">
        <v>0</v>
      </c>
      <c r="D2462" s="6"/>
      <c r="E2462" s="6">
        <f t="shared" si="787"/>
        <v>0</v>
      </c>
      <c r="F2462" s="6"/>
      <c r="G2462" s="6"/>
      <c r="H2462" s="7"/>
      <c r="I2462" s="2">
        <f t="shared" si="763"/>
        <v>0</v>
      </c>
    </row>
    <row r="2463" spans="1:9" s="1" customFormat="1" hidden="1" x14ac:dyDescent="0.2">
      <c r="A2463" s="5" t="s">
        <v>42</v>
      </c>
      <c r="B2463" s="41" t="s">
        <v>53</v>
      </c>
      <c r="C2463" s="6">
        <v>0</v>
      </c>
      <c r="D2463" s="6"/>
      <c r="E2463" s="6">
        <f t="shared" si="787"/>
        <v>0</v>
      </c>
      <c r="F2463" s="6"/>
      <c r="G2463" s="6"/>
      <c r="H2463" s="7"/>
      <c r="I2463" s="2">
        <f t="shared" si="763"/>
        <v>0</v>
      </c>
    </row>
    <row r="2464" spans="1:9" s="1" customFormat="1" hidden="1" x14ac:dyDescent="0.2">
      <c r="A2464" s="57"/>
      <c r="B2464" s="66"/>
      <c r="C2464" s="6"/>
      <c r="D2464" s="6"/>
      <c r="E2464" s="6"/>
      <c r="F2464" s="6"/>
      <c r="G2464" s="6"/>
      <c r="H2464" s="7"/>
      <c r="I2464" s="2">
        <f t="shared" si="763"/>
        <v>0</v>
      </c>
    </row>
    <row r="2465" spans="1:9" s="1" customFormat="1" hidden="1" x14ac:dyDescent="0.2">
      <c r="A2465" s="16" t="s">
        <v>119</v>
      </c>
      <c r="B2465" s="35">
        <v>71</v>
      </c>
      <c r="C2465" s="9">
        <v>0</v>
      </c>
      <c r="D2465" s="9">
        <f t="shared" ref="D2465:H2465" si="788">SUM(D2466)</f>
        <v>0</v>
      </c>
      <c r="E2465" s="9">
        <f t="shared" si="788"/>
        <v>0</v>
      </c>
      <c r="F2465" s="9">
        <f t="shared" si="788"/>
        <v>0</v>
      </c>
      <c r="G2465" s="9">
        <f t="shared" si="788"/>
        <v>0</v>
      </c>
      <c r="H2465" s="10">
        <f t="shared" si="788"/>
        <v>0</v>
      </c>
      <c r="I2465" s="2">
        <f t="shared" si="763"/>
        <v>0</v>
      </c>
    </row>
    <row r="2466" spans="1:9" s="1" customFormat="1" hidden="1" x14ac:dyDescent="0.2">
      <c r="A2466" s="12" t="s">
        <v>120</v>
      </c>
      <c r="B2466" s="36" t="s">
        <v>121</v>
      </c>
      <c r="C2466" s="6">
        <v>0</v>
      </c>
      <c r="D2466" s="6"/>
      <c r="E2466" s="6">
        <f>C2466+D2466</f>
        <v>0</v>
      </c>
      <c r="F2466" s="6"/>
      <c r="G2466" s="6"/>
      <c r="H2466" s="7"/>
      <c r="I2466" s="2">
        <f t="shared" si="763"/>
        <v>0</v>
      </c>
    </row>
    <row r="2467" spans="1:9" s="1" customFormat="1" hidden="1" x14ac:dyDescent="0.2">
      <c r="A2467" s="57"/>
      <c r="B2467" s="66"/>
      <c r="C2467" s="6"/>
      <c r="D2467" s="6"/>
      <c r="E2467" s="6"/>
      <c r="F2467" s="6"/>
      <c r="G2467" s="6"/>
      <c r="H2467" s="7"/>
      <c r="I2467" s="2">
        <f t="shared" si="763"/>
        <v>0</v>
      </c>
    </row>
    <row r="2468" spans="1:9" s="1" customFormat="1" hidden="1" x14ac:dyDescent="0.2">
      <c r="A2468" s="11" t="s">
        <v>134</v>
      </c>
      <c r="B2468" s="43" t="s">
        <v>133</v>
      </c>
      <c r="C2468" s="9">
        <v>0</v>
      </c>
      <c r="D2468" s="9"/>
      <c r="E2468" s="9">
        <f>C2468+D2468</f>
        <v>0</v>
      </c>
      <c r="F2468" s="9"/>
      <c r="G2468" s="9"/>
      <c r="H2468" s="10"/>
      <c r="I2468" s="2">
        <f t="shared" si="763"/>
        <v>0</v>
      </c>
    </row>
    <row r="2469" spans="1:9" s="1" customFormat="1" hidden="1" x14ac:dyDescent="0.2">
      <c r="A2469" s="57"/>
      <c r="B2469" s="66"/>
      <c r="C2469" s="6"/>
      <c r="D2469" s="6"/>
      <c r="E2469" s="6"/>
      <c r="F2469" s="6"/>
      <c r="G2469" s="6"/>
      <c r="H2469" s="7"/>
      <c r="I2469" s="2">
        <f t="shared" si="763"/>
        <v>0</v>
      </c>
    </row>
    <row r="2470" spans="1:9" s="1" customFormat="1" hidden="1" x14ac:dyDescent="0.2">
      <c r="A2470" s="11" t="s">
        <v>54</v>
      </c>
      <c r="B2470" s="43"/>
      <c r="C2470" s="9">
        <v>0</v>
      </c>
      <c r="D2470" s="9">
        <f t="shared" ref="D2470:H2470" si="789">D2417-D2438</f>
        <v>0</v>
      </c>
      <c r="E2470" s="9">
        <f t="shared" si="789"/>
        <v>0</v>
      </c>
      <c r="F2470" s="9">
        <f t="shared" si="789"/>
        <v>0</v>
      </c>
      <c r="G2470" s="9">
        <f t="shared" si="789"/>
        <v>0</v>
      </c>
      <c r="H2470" s="10">
        <f t="shared" si="789"/>
        <v>0</v>
      </c>
      <c r="I2470" s="2">
        <f t="shared" si="763"/>
        <v>0</v>
      </c>
    </row>
    <row r="2471" spans="1:9" s="1" customFormat="1" hidden="1" x14ac:dyDescent="0.2">
      <c r="A2471" s="55"/>
      <c r="B2471" s="66"/>
      <c r="C2471" s="6"/>
      <c r="D2471" s="6"/>
      <c r="E2471" s="6"/>
      <c r="F2471" s="6"/>
      <c r="G2471" s="6"/>
      <c r="H2471" s="7"/>
      <c r="I2471" s="2">
        <f t="shared" si="763"/>
        <v>0</v>
      </c>
    </row>
    <row r="2472" spans="1:9" s="3" customFormat="1" ht="25.5" hidden="1" x14ac:dyDescent="0.2">
      <c r="A2472" s="51" t="s">
        <v>65</v>
      </c>
      <c r="B2472" s="52"/>
      <c r="C2472" s="53">
        <v>0</v>
      </c>
      <c r="D2472" s="53">
        <f t="shared" ref="D2472:H2472" si="790">D2473</f>
        <v>0</v>
      </c>
      <c r="E2472" s="53">
        <f t="shared" si="790"/>
        <v>0</v>
      </c>
      <c r="F2472" s="53">
        <f t="shared" si="790"/>
        <v>0</v>
      </c>
      <c r="G2472" s="53">
        <f t="shared" si="790"/>
        <v>0</v>
      </c>
      <c r="H2472" s="54">
        <f t="shared" si="790"/>
        <v>0</v>
      </c>
      <c r="I2472" s="2">
        <f t="shared" si="763"/>
        <v>0</v>
      </c>
    </row>
    <row r="2473" spans="1:9" s="1" customFormat="1" hidden="1" x14ac:dyDescent="0.2">
      <c r="A2473" s="18" t="s">
        <v>59</v>
      </c>
      <c r="B2473" s="44"/>
      <c r="C2473" s="19">
        <v>0</v>
      </c>
      <c r="D2473" s="19">
        <f t="shared" ref="D2473:H2473" si="791">SUM(D2474,D2475,D2476,D2480)</f>
        <v>0</v>
      </c>
      <c r="E2473" s="19">
        <f t="shared" si="791"/>
        <v>0</v>
      </c>
      <c r="F2473" s="19">
        <f t="shared" si="791"/>
        <v>0</v>
      </c>
      <c r="G2473" s="19">
        <f t="shared" si="791"/>
        <v>0</v>
      </c>
      <c r="H2473" s="20">
        <f t="shared" si="791"/>
        <v>0</v>
      </c>
      <c r="I2473" s="2">
        <f t="shared" si="763"/>
        <v>0</v>
      </c>
    </row>
    <row r="2474" spans="1:9" s="1" customFormat="1" hidden="1" x14ac:dyDescent="0.2">
      <c r="A2474" s="5" t="s">
        <v>6</v>
      </c>
      <c r="B2474" s="28"/>
      <c r="C2474" s="6">
        <v>0</v>
      </c>
      <c r="D2474" s="6"/>
      <c r="E2474" s="6">
        <f>SUM(C2474,D2474)</f>
        <v>0</v>
      </c>
      <c r="F2474" s="6"/>
      <c r="G2474" s="6"/>
      <c r="H2474" s="7"/>
      <c r="I2474" s="2">
        <f t="shared" si="763"/>
        <v>0</v>
      </c>
    </row>
    <row r="2475" spans="1:9" s="1" customFormat="1" hidden="1" x14ac:dyDescent="0.2">
      <c r="A2475" s="5" t="s">
        <v>7</v>
      </c>
      <c r="B2475" s="65"/>
      <c r="C2475" s="6">
        <v>0</v>
      </c>
      <c r="D2475" s="6"/>
      <c r="E2475" s="6">
        <f t="shared" ref="E2475" si="792">SUM(C2475,D2475)</f>
        <v>0</v>
      </c>
      <c r="F2475" s="6"/>
      <c r="G2475" s="6"/>
      <c r="H2475" s="7"/>
      <c r="I2475" s="2">
        <f t="shared" si="763"/>
        <v>0</v>
      </c>
    </row>
    <row r="2476" spans="1:9" s="1" customFormat="1" hidden="1" x14ac:dyDescent="0.2">
      <c r="A2476" s="8" t="s">
        <v>104</v>
      </c>
      <c r="B2476" s="29" t="s">
        <v>96</v>
      </c>
      <c r="C2476" s="9">
        <v>0</v>
      </c>
      <c r="D2476" s="9">
        <f>SUM(D2477:D2479)</f>
        <v>0</v>
      </c>
      <c r="E2476" s="9">
        <f>SUM(C2476,D2476)</f>
        <v>0</v>
      </c>
      <c r="F2476" s="9">
        <f t="shared" ref="F2476" si="793">SUM(F2477:F2479)</f>
        <v>0</v>
      </c>
      <c r="G2476" s="9">
        <f t="shared" ref="G2476:H2476" si="794">SUM(G2477:G2479)</f>
        <v>0</v>
      </c>
      <c r="H2476" s="10">
        <f t="shared" si="794"/>
        <v>0</v>
      </c>
      <c r="I2476" s="2">
        <f t="shared" si="763"/>
        <v>0</v>
      </c>
    </row>
    <row r="2477" spans="1:9" s="1" customFormat="1" hidden="1" x14ac:dyDescent="0.2">
      <c r="A2477" s="77" t="s">
        <v>97</v>
      </c>
      <c r="B2477" s="28" t="s">
        <v>98</v>
      </c>
      <c r="C2477" s="6">
        <v>0</v>
      </c>
      <c r="D2477" s="6"/>
      <c r="E2477" s="6">
        <f t="shared" ref="E2477:E2479" si="795">SUM(C2477,D2477)</f>
        <v>0</v>
      </c>
      <c r="F2477" s="6"/>
      <c r="G2477" s="6"/>
      <c r="H2477" s="7"/>
      <c r="I2477" s="2">
        <f t="shared" si="763"/>
        <v>0</v>
      </c>
    </row>
    <row r="2478" spans="1:9" s="1" customFormat="1" hidden="1" x14ac:dyDescent="0.2">
      <c r="A2478" s="77" t="s">
        <v>99</v>
      </c>
      <c r="B2478" s="28" t="s">
        <v>100</v>
      </c>
      <c r="C2478" s="6">
        <v>0</v>
      </c>
      <c r="D2478" s="6"/>
      <c r="E2478" s="6">
        <f t="shared" si="795"/>
        <v>0</v>
      </c>
      <c r="F2478" s="6"/>
      <c r="G2478" s="6"/>
      <c r="H2478" s="7"/>
      <c r="I2478" s="2">
        <f t="shared" ref="I2478:I2544" si="796">SUM(E2478:H2478)</f>
        <v>0</v>
      </c>
    </row>
    <row r="2479" spans="1:9" s="1" customFormat="1" hidden="1" x14ac:dyDescent="0.2">
      <c r="A2479" s="77" t="s">
        <v>101</v>
      </c>
      <c r="B2479" s="28" t="s">
        <v>102</v>
      </c>
      <c r="C2479" s="6">
        <v>0</v>
      </c>
      <c r="D2479" s="6"/>
      <c r="E2479" s="6">
        <f t="shared" si="795"/>
        <v>0</v>
      </c>
      <c r="F2479" s="6"/>
      <c r="G2479" s="6"/>
      <c r="H2479" s="7"/>
      <c r="I2479" s="2">
        <f t="shared" si="796"/>
        <v>0</v>
      </c>
    </row>
    <row r="2480" spans="1:9" s="1" customFormat="1" ht="25.5" hidden="1" x14ac:dyDescent="0.2">
      <c r="A2480" s="8" t="s">
        <v>9</v>
      </c>
      <c r="B2480" s="29" t="s">
        <v>10</v>
      </c>
      <c r="C2480" s="9">
        <v>0</v>
      </c>
      <c r="D2480" s="9">
        <f t="shared" ref="D2480:H2480" si="797">SUM(D2481,D2485,D2489)</f>
        <v>0</v>
      </c>
      <c r="E2480" s="9">
        <f t="shared" si="797"/>
        <v>0</v>
      </c>
      <c r="F2480" s="9">
        <f t="shared" si="797"/>
        <v>0</v>
      </c>
      <c r="G2480" s="9">
        <f t="shared" si="797"/>
        <v>0</v>
      </c>
      <c r="H2480" s="10">
        <f t="shared" si="797"/>
        <v>0</v>
      </c>
      <c r="I2480" s="2">
        <f t="shared" si="796"/>
        <v>0</v>
      </c>
    </row>
    <row r="2481" spans="1:9" s="1" customFormat="1" hidden="1" x14ac:dyDescent="0.2">
      <c r="A2481" s="11" t="s">
        <v>11</v>
      </c>
      <c r="B2481" s="30" t="s">
        <v>12</v>
      </c>
      <c r="C2481" s="9">
        <v>0</v>
      </c>
      <c r="D2481" s="9">
        <f t="shared" ref="D2481:H2481" si="798">SUM(D2482:D2484)</f>
        <v>0</v>
      </c>
      <c r="E2481" s="9">
        <f t="shared" si="798"/>
        <v>0</v>
      </c>
      <c r="F2481" s="9">
        <f t="shared" si="798"/>
        <v>0</v>
      </c>
      <c r="G2481" s="9">
        <f t="shared" si="798"/>
        <v>0</v>
      </c>
      <c r="H2481" s="10">
        <f t="shared" si="798"/>
        <v>0</v>
      </c>
      <c r="I2481" s="2">
        <f t="shared" si="796"/>
        <v>0</v>
      </c>
    </row>
    <row r="2482" spans="1:9" s="1" customFormat="1" hidden="1" x14ac:dyDescent="0.2">
      <c r="A2482" s="12" t="s">
        <v>13</v>
      </c>
      <c r="B2482" s="31" t="s">
        <v>14</v>
      </c>
      <c r="C2482" s="6">
        <v>0</v>
      </c>
      <c r="D2482" s="6"/>
      <c r="E2482" s="6">
        <f t="shared" ref="E2482:E2484" si="799">SUM(C2482,D2482)</f>
        <v>0</v>
      </c>
      <c r="F2482" s="6"/>
      <c r="G2482" s="6"/>
      <c r="H2482" s="7"/>
      <c r="I2482" s="2">
        <f t="shared" si="796"/>
        <v>0</v>
      </c>
    </row>
    <row r="2483" spans="1:9" s="1" customFormat="1" hidden="1" x14ac:dyDescent="0.2">
      <c r="A2483" s="12" t="s">
        <v>15</v>
      </c>
      <c r="B2483" s="32" t="s">
        <v>16</v>
      </c>
      <c r="C2483" s="6">
        <v>0</v>
      </c>
      <c r="D2483" s="6"/>
      <c r="E2483" s="6">
        <f t="shared" si="799"/>
        <v>0</v>
      </c>
      <c r="F2483" s="6"/>
      <c r="G2483" s="6"/>
      <c r="H2483" s="7"/>
      <c r="I2483" s="2">
        <f t="shared" si="796"/>
        <v>0</v>
      </c>
    </row>
    <row r="2484" spans="1:9" s="1" customFormat="1" hidden="1" x14ac:dyDescent="0.2">
      <c r="A2484" s="12" t="s">
        <v>17</v>
      </c>
      <c r="B2484" s="32" t="s">
        <v>18</v>
      </c>
      <c r="C2484" s="6">
        <v>0</v>
      </c>
      <c r="D2484" s="6"/>
      <c r="E2484" s="6">
        <f t="shared" si="799"/>
        <v>0</v>
      </c>
      <c r="F2484" s="6"/>
      <c r="G2484" s="6"/>
      <c r="H2484" s="7"/>
      <c r="I2484" s="2">
        <f t="shared" si="796"/>
        <v>0</v>
      </c>
    </row>
    <row r="2485" spans="1:9" s="1" customFormat="1" hidden="1" x14ac:dyDescent="0.2">
      <c r="A2485" s="11" t="s">
        <v>19</v>
      </c>
      <c r="B2485" s="33" t="s">
        <v>20</v>
      </c>
      <c r="C2485" s="9">
        <v>0</v>
      </c>
      <c r="D2485" s="9">
        <f t="shared" ref="D2485:H2485" si="800">SUM(D2486:D2488)</f>
        <v>0</v>
      </c>
      <c r="E2485" s="9">
        <f t="shared" si="800"/>
        <v>0</v>
      </c>
      <c r="F2485" s="9">
        <f t="shared" si="800"/>
        <v>0</v>
      </c>
      <c r="G2485" s="9">
        <f t="shared" si="800"/>
        <v>0</v>
      </c>
      <c r="H2485" s="10">
        <f t="shared" si="800"/>
        <v>0</v>
      </c>
      <c r="I2485" s="2">
        <f t="shared" si="796"/>
        <v>0</v>
      </c>
    </row>
    <row r="2486" spans="1:9" s="1" customFormat="1" hidden="1" x14ac:dyDescent="0.2">
      <c r="A2486" s="12" t="s">
        <v>13</v>
      </c>
      <c r="B2486" s="32" t="s">
        <v>21</v>
      </c>
      <c r="C2486" s="6">
        <v>0</v>
      </c>
      <c r="D2486" s="6"/>
      <c r="E2486" s="6">
        <f t="shared" ref="E2486:E2488" si="801">SUM(C2486,D2486)</f>
        <v>0</v>
      </c>
      <c r="F2486" s="6"/>
      <c r="G2486" s="6"/>
      <c r="H2486" s="7"/>
      <c r="I2486" s="2">
        <f t="shared" si="796"/>
        <v>0</v>
      </c>
    </row>
    <row r="2487" spans="1:9" s="1" customFormat="1" hidden="1" x14ac:dyDescent="0.2">
      <c r="A2487" s="12" t="s">
        <v>15</v>
      </c>
      <c r="B2487" s="32" t="s">
        <v>22</v>
      </c>
      <c r="C2487" s="6">
        <v>0</v>
      </c>
      <c r="D2487" s="6"/>
      <c r="E2487" s="6">
        <f t="shared" si="801"/>
        <v>0</v>
      </c>
      <c r="F2487" s="6"/>
      <c r="G2487" s="6"/>
      <c r="H2487" s="7"/>
      <c r="I2487" s="2">
        <f t="shared" si="796"/>
        <v>0</v>
      </c>
    </row>
    <row r="2488" spans="1:9" s="1" customFormat="1" hidden="1" x14ac:dyDescent="0.2">
      <c r="A2488" s="12" t="s">
        <v>17</v>
      </c>
      <c r="B2488" s="32" t="s">
        <v>23</v>
      </c>
      <c r="C2488" s="6">
        <v>0</v>
      </c>
      <c r="D2488" s="6"/>
      <c r="E2488" s="6">
        <f t="shared" si="801"/>
        <v>0</v>
      </c>
      <c r="F2488" s="6"/>
      <c r="G2488" s="6"/>
      <c r="H2488" s="7"/>
      <c r="I2488" s="2">
        <f t="shared" si="796"/>
        <v>0</v>
      </c>
    </row>
    <row r="2489" spans="1:9" s="1" customFormat="1" hidden="1" x14ac:dyDescent="0.2">
      <c r="A2489" s="11" t="s">
        <v>24</v>
      </c>
      <c r="B2489" s="33" t="s">
        <v>25</v>
      </c>
      <c r="C2489" s="9">
        <v>0</v>
      </c>
      <c r="D2489" s="9">
        <f t="shared" ref="D2489:H2489" si="802">SUM(D2490:D2492)</f>
        <v>0</v>
      </c>
      <c r="E2489" s="9">
        <f t="shared" si="802"/>
        <v>0</v>
      </c>
      <c r="F2489" s="9">
        <f t="shared" si="802"/>
        <v>0</v>
      </c>
      <c r="G2489" s="9">
        <f t="shared" si="802"/>
        <v>0</v>
      </c>
      <c r="H2489" s="10">
        <f t="shared" si="802"/>
        <v>0</v>
      </c>
      <c r="I2489" s="2">
        <f t="shared" si="796"/>
        <v>0</v>
      </c>
    </row>
    <row r="2490" spans="1:9" s="1" customFormat="1" hidden="1" x14ac:dyDescent="0.2">
      <c r="A2490" s="12" t="s">
        <v>13</v>
      </c>
      <c r="B2490" s="32" t="s">
        <v>26</v>
      </c>
      <c r="C2490" s="6">
        <v>0</v>
      </c>
      <c r="D2490" s="6"/>
      <c r="E2490" s="6">
        <f t="shared" ref="E2490:E2492" si="803">SUM(C2490,D2490)</f>
        <v>0</v>
      </c>
      <c r="F2490" s="6"/>
      <c r="G2490" s="6"/>
      <c r="H2490" s="7"/>
      <c r="I2490" s="2">
        <f t="shared" si="796"/>
        <v>0</v>
      </c>
    </row>
    <row r="2491" spans="1:9" s="1" customFormat="1" hidden="1" x14ac:dyDescent="0.2">
      <c r="A2491" s="12" t="s">
        <v>15</v>
      </c>
      <c r="B2491" s="32" t="s">
        <v>27</v>
      </c>
      <c r="C2491" s="6">
        <v>0</v>
      </c>
      <c r="D2491" s="6"/>
      <c r="E2491" s="6">
        <f t="shared" si="803"/>
        <v>0</v>
      </c>
      <c r="F2491" s="6"/>
      <c r="G2491" s="6"/>
      <c r="H2491" s="7"/>
      <c r="I2491" s="2">
        <f t="shared" si="796"/>
        <v>0</v>
      </c>
    </row>
    <row r="2492" spans="1:9" s="1" customFormat="1" hidden="1" x14ac:dyDescent="0.2">
      <c r="A2492" s="12" t="s">
        <v>17</v>
      </c>
      <c r="B2492" s="32" t="s">
        <v>28</v>
      </c>
      <c r="C2492" s="6">
        <v>0</v>
      </c>
      <c r="D2492" s="6"/>
      <c r="E2492" s="6">
        <f t="shared" si="803"/>
        <v>0</v>
      </c>
      <c r="F2492" s="6"/>
      <c r="G2492" s="6"/>
      <c r="H2492" s="7"/>
      <c r="I2492" s="2">
        <f t="shared" si="796"/>
        <v>0</v>
      </c>
    </row>
    <row r="2493" spans="1:9" s="1" customFormat="1" hidden="1" x14ac:dyDescent="0.2">
      <c r="A2493" s="18" t="s">
        <v>76</v>
      </c>
      <c r="B2493" s="44"/>
      <c r="C2493" s="22">
        <v>0</v>
      </c>
      <c r="D2493" s="22">
        <f>SUM(D2494,D2497,D2523,D2520)</f>
        <v>0</v>
      </c>
      <c r="E2493" s="22">
        <f t="shared" ref="E2493:H2493" si="804">SUM(E2494,E2497,E2523,E2520)</f>
        <v>0</v>
      </c>
      <c r="F2493" s="22">
        <f t="shared" si="804"/>
        <v>0</v>
      </c>
      <c r="G2493" s="22">
        <f t="shared" si="804"/>
        <v>0</v>
      </c>
      <c r="H2493" s="23">
        <f t="shared" si="804"/>
        <v>0</v>
      </c>
      <c r="I2493" s="2">
        <f t="shared" si="796"/>
        <v>0</v>
      </c>
    </row>
    <row r="2494" spans="1:9" s="1" customFormat="1" hidden="1" x14ac:dyDescent="0.2">
      <c r="A2494" s="16" t="s">
        <v>30</v>
      </c>
      <c r="B2494" s="35">
        <v>20</v>
      </c>
      <c r="C2494" s="9">
        <v>0</v>
      </c>
      <c r="D2494" s="9">
        <f t="shared" ref="D2494:H2494" si="805">SUM(D2495)</f>
        <v>0</v>
      </c>
      <c r="E2494" s="9">
        <f t="shared" si="805"/>
        <v>0</v>
      </c>
      <c r="F2494" s="9">
        <f t="shared" si="805"/>
        <v>0</v>
      </c>
      <c r="G2494" s="9">
        <f t="shared" si="805"/>
        <v>0</v>
      </c>
      <c r="H2494" s="10">
        <f t="shared" si="805"/>
        <v>0</v>
      </c>
      <c r="I2494" s="2">
        <f t="shared" si="796"/>
        <v>0</v>
      </c>
    </row>
    <row r="2495" spans="1:9" s="1" customFormat="1" hidden="1" x14ac:dyDescent="0.2">
      <c r="A2495" s="12" t="s">
        <v>31</v>
      </c>
      <c r="B2495" s="36" t="s">
        <v>32</v>
      </c>
      <c r="C2495" s="6">
        <v>0</v>
      </c>
      <c r="D2495" s="6"/>
      <c r="E2495" s="6">
        <f>C2495+D2495</f>
        <v>0</v>
      </c>
      <c r="F2495" s="6"/>
      <c r="G2495" s="6"/>
      <c r="H2495" s="7"/>
      <c r="I2495" s="2">
        <f t="shared" si="796"/>
        <v>0</v>
      </c>
    </row>
    <row r="2496" spans="1:9" s="1" customFormat="1" hidden="1" x14ac:dyDescent="0.2">
      <c r="A2496" s="12"/>
      <c r="B2496" s="31"/>
      <c r="C2496" s="6"/>
      <c r="D2496" s="6"/>
      <c r="E2496" s="6"/>
      <c r="F2496" s="6"/>
      <c r="G2496" s="6"/>
      <c r="H2496" s="7"/>
      <c r="I2496" s="2">
        <f t="shared" si="796"/>
        <v>0</v>
      </c>
    </row>
    <row r="2497" spans="1:9" s="1" customFormat="1" ht="25.5" hidden="1" x14ac:dyDescent="0.2">
      <c r="A2497" s="78" t="s">
        <v>105</v>
      </c>
      <c r="B2497" s="37">
        <v>60</v>
      </c>
      <c r="C2497" s="9">
        <v>0</v>
      </c>
      <c r="D2497" s="9">
        <f t="shared" ref="D2497:H2497" si="806">SUM(D2498,D2505,D2512)</f>
        <v>0</v>
      </c>
      <c r="E2497" s="9">
        <f t="shared" si="806"/>
        <v>0</v>
      </c>
      <c r="F2497" s="9">
        <f t="shared" si="806"/>
        <v>0</v>
      </c>
      <c r="G2497" s="9">
        <f t="shared" si="806"/>
        <v>0</v>
      </c>
      <c r="H2497" s="10">
        <f t="shared" si="806"/>
        <v>0</v>
      </c>
      <c r="I2497" s="2">
        <f t="shared" si="796"/>
        <v>0</v>
      </c>
    </row>
    <row r="2498" spans="1:9" s="1" customFormat="1" ht="25.5" hidden="1" x14ac:dyDescent="0.2">
      <c r="A2498" s="16" t="s">
        <v>106</v>
      </c>
      <c r="B2498" s="38">
        <v>60</v>
      </c>
      <c r="C2498" s="9">
        <v>0</v>
      </c>
      <c r="D2498" s="9">
        <f t="shared" ref="D2498:H2498" si="807">SUM(D2502,D2503,D2504)</f>
        <v>0</v>
      </c>
      <c r="E2498" s="9">
        <f t="shared" si="807"/>
        <v>0</v>
      </c>
      <c r="F2498" s="9">
        <f t="shared" si="807"/>
        <v>0</v>
      </c>
      <c r="G2498" s="9">
        <f t="shared" si="807"/>
        <v>0</v>
      </c>
      <c r="H2498" s="10">
        <f t="shared" si="807"/>
        <v>0</v>
      </c>
      <c r="I2498" s="2">
        <f t="shared" si="796"/>
        <v>0</v>
      </c>
    </row>
    <row r="2499" spans="1:9" s="1" customFormat="1" hidden="1" x14ac:dyDescent="0.2">
      <c r="A2499" s="17" t="s">
        <v>1</v>
      </c>
      <c r="B2499" s="39"/>
      <c r="C2499" s="9"/>
      <c r="D2499" s="9"/>
      <c r="E2499" s="9"/>
      <c r="F2499" s="9"/>
      <c r="G2499" s="9"/>
      <c r="H2499" s="10"/>
      <c r="I2499" s="2">
        <f t="shared" si="796"/>
        <v>0</v>
      </c>
    </row>
    <row r="2500" spans="1:9" s="1" customFormat="1" hidden="1" x14ac:dyDescent="0.2">
      <c r="A2500" s="17" t="s">
        <v>36</v>
      </c>
      <c r="B2500" s="39"/>
      <c r="C2500" s="9">
        <v>0</v>
      </c>
      <c r="D2500" s="9">
        <f t="shared" ref="D2500:H2500" si="808">D2502+D2503+D2504-D2501</f>
        <v>0</v>
      </c>
      <c r="E2500" s="9">
        <f t="shared" si="808"/>
        <v>0</v>
      </c>
      <c r="F2500" s="9">
        <f t="shared" si="808"/>
        <v>0</v>
      </c>
      <c r="G2500" s="9">
        <f t="shared" si="808"/>
        <v>0</v>
      </c>
      <c r="H2500" s="10">
        <f t="shared" si="808"/>
        <v>0</v>
      </c>
      <c r="I2500" s="2">
        <f t="shared" si="796"/>
        <v>0</v>
      </c>
    </row>
    <row r="2501" spans="1:9" s="1" customFormat="1" hidden="1" x14ac:dyDescent="0.2">
      <c r="A2501" s="17" t="s">
        <v>37</v>
      </c>
      <c r="B2501" s="39"/>
      <c r="C2501" s="9">
        <v>0</v>
      </c>
      <c r="D2501" s="9"/>
      <c r="E2501" s="9">
        <f t="shared" ref="E2501:E2504" si="809">C2501+D2501</f>
        <v>0</v>
      </c>
      <c r="F2501" s="9"/>
      <c r="G2501" s="9"/>
      <c r="H2501" s="10"/>
      <c r="I2501" s="2">
        <f t="shared" si="796"/>
        <v>0</v>
      </c>
    </row>
    <row r="2502" spans="1:9" s="1" customFormat="1" hidden="1" x14ac:dyDescent="0.2">
      <c r="A2502" s="5" t="s">
        <v>107</v>
      </c>
      <c r="B2502" s="40" t="s">
        <v>113</v>
      </c>
      <c r="C2502" s="6">
        <v>0</v>
      </c>
      <c r="D2502" s="6"/>
      <c r="E2502" s="6">
        <f t="shared" si="809"/>
        <v>0</v>
      </c>
      <c r="F2502" s="6"/>
      <c r="G2502" s="6"/>
      <c r="H2502" s="7"/>
      <c r="I2502" s="2">
        <f t="shared" si="796"/>
        <v>0</v>
      </c>
    </row>
    <row r="2503" spans="1:9" s="1" customFormat="1" hidden="1" x14ac:dyDescent="0.2">
      <c r="A2503" s="5" t="s">
        <v>99</v>
      </c>
      <c r="B2503" s="40" t="s">
        <v>116</v>
      </c>
      <c r="C2503" s="6">
        <v>0</v>
      </c>
      <c r="D2503" s="6"/>
      <c r="E2503" s="6">
        <f t="shared" si="809"/>
        <v>0</v>
      </c>
      <c r="F2503" s="6"/>
      <c r="G2503" s="6"/>
      <c r="H2503" s="7"/>
      <c r="I2503" s="2">
        <f t="shared" si="796"/>
        <v>0</v>
      </c>
    </row>
    <row r="2504" spans="1:9" s="1" customFormat="1" hidden="1" x14ac:dyDescent="0.2">
      <c r="A2504" s="5" t="s">
        <v>101</v>
      </c>
      <c r="B2504" s="41" t="s">
        <v>114</v>
      </c>
      <c r="C2504" s="6">
        <v>0</v>
      </c>
      <c r="D2504" s="6"/>
      <c r="E2504" s="6">
        <f t="shared" si="809"/>
        <v>0</v>
      </c>
      <c r="F2504" s="6"/>
      <c r="G2504" s="6"/>
      <c r="H2504" s="7"/>
      <c r="I2504" s="2">
        <f t="shared" si="796"/>
        <v>0</v>
      </c>
    </row>
    <row r="2505" spans="1:9" s="1" customFormat="1" hidden="1" x14ac:dyDescent="0.2">
      <c r="A2505" s="16" t="s">
        <v>44</v>
      </c>
      <c r="B2505" s="42" t="s">
        <v>45</v>
      </c>
      <c r="C2505" s="9">
        <v>0</v>
      </c>
      <c r="D2505" s="9">
        <f t="shared" ref="D2505:H2505" si="810">SUM(D2509,D2510,D2511)</f>
        <v>0</v>
      </c>
      <c r="E2505" s="9">
        <f t="shared" si="810"/>
        <v>0</v>
      </c>
      <c r="F2505" s="9">
        <f t="shared" si="810"/>
        <v>0</v>
      </c>
      <c r="G2505" s="9">
        <f t="shared" si="810"/>
        <v>0</v>
      </c>
      <c r="H2505" s="10">
        <f t="shared" si="810"/>
        <v>0</v>
      </c>
      <c r="I2505" s="2">
        <f t="shared" si="796"/>
        <v>0</v>
      </c>
    </row>
    <row r="2506" spans="1:9" s="1" customFormat="1" hidden="1" x14ac:dyDescent="0.2">
      <c r="A2506" s="56" t="s">
        <v>1</v>
      </c>
      <c r="B2506" s="42"/>
      <c r="C2506" s="9"/>
      <c r="D2506" s="9"/>
      <c r="E2506" s="9"/>
      <c r="F2506" s="9"/>
      <c r="G2506" s="9"/>
      <c r="H2506" s="10"/>
      <c r="I2506" s="2">
        <f t="shared" si="796"/>
        <v>0</v>
      </c>
    </row>
    <row r="2507" spans="1:9" s="1" customFormat="1" hidden="1" x14ac:dyDescent="0.2">
      <c r="A2507" s="17" t="s">
        <v>36</v>
      </c>
      <c r="B2507" s="39"/>
      <c r="C2507" s="9">
        <v>0</v>
      </c>
      <c r="D2507" s="9">
        <f t="shared" ref="D2507:H2507" si="811">D2509+D2510+D2511-D2508</f>
        <v>0</v>
      </c>
      <c r="E2507" s="9">
        <f t="shared" si="811"/>
        <v>0</v>
      </c>
      <c r="F2507" s="9">
        <f t="shared" si="811"/>
        <v>0</v>
      </c>
      <c r="G2507" s="9">
        <f t="shared" si="811"/>
        <v>0</v>
      </c>
      <c r="H2507" s="10">
        <f t="shared" si="811"/>
        <v>0</v>
      </c>
      <c r="I2507" s="2">
        <f t="shared" si="796"/>
        <v>0</v>
      </c>
    </row>
    <row r="2508" spans="1:9" s="1" customFormat="1" hidden="1" x14ac:dyDescent="0.2">
      <c r="A2508" s="17" t="s">
        <v>37</v>
      </c>
      <c r="B2508" s="39"/>
      <c r="C2508" s="9">
        <v>0</v>
      </c>
      <c r="D2508" s="9"/>
      <c r="E2508" s="9">
        <f t="shared" ref="E2508:E2511" si="812">C2508+D2508</f>
        <v>0</v>
      </c>
      <c r="F2508" s="9"/>
      <c r="G2508" s="9"/>
      <c r="H2508" s="10"/>
      <c r="I2508" s="2">
        <f t="shared" si="796"/>
        <v>0</v>
      </c>
    </row>
    <row r="2509" spans="1:9" s="1" customFormat="1" hidden="1" x14ac:dyDescent="0.2">
      <c r="A2509" s="5" t="s">
        <v>38</v>
      </c>
      <c r="B2509" s="41" t="s">
        <v>46</v>
      </c>
      <c r="C2509" s="6">
        <v>0</v>
      </c>
      <c r="D2509" s="6"/>
      <c r="E2509" s="6">
        <f t="shared" si="812"/>
        <v>0</v>
      </c>
      <c r="F2509" s="6"/>
      <c r="G2509" s="6"/>
      <c r="H2509" s="7"/>
      <c r="I2509" s="2">
        <f t="shared" si="796"/>
        <v>0</v>
      </c>
    </row>
    <row r="2510" spans="1:9" s="1" customFormat="1" hidden="1" x14ac:dyDescent="0.2">
      <c r="A2510" s="5" t="s">
        <v>40</v>
      </c>
      <c r="B2510" s="41" t="s">
        <v>47</v>
      </c>
      <c r="C2510" s="6">
        <v>0</v>
      </c>
      <c r="D2510" s="6"/>
      <c r="E2510" s="6">
        <f t="shared" si="812"/>
        <v>0</v>
      </c>
      <c r="F2510" s="6"/>
      <c r="G2510" s="6"/>
      <c r="H2510" s="7"/>
      <c r="I2510" s="2">
        <f t="shared" si="796"/>
        <v>0</v>
      </c>
    </row>
    <row r="2511" spans="1:9" s="1" customFormat="1" hidden="1" x14ac:dyDescent="0.2">
      <c r="A2511" s="5" t="s">
        <v>42</v>
      </c>
      <c r="B2511" s="41" t="s">
        <v>48</v>
      </c>
      <c r="C2511" s="6">
        <v>0</v>
      </c>
      <c r="D2511" s="6"/>
      <c r="E2511" s="6">
        <f t="shared" si="812"/>
        <v>0</v>
      </c>
      <c r="F2511" s="6"/>
      <c r="G2511" s="6"/>
      <c r="H2511" s="7"/>
      <c r="I2511" s="2">
        <f t="shared" si="796"/>
        <v>0</v>
      </c>
    </row>
    <row r="2512" spans="1:9" s="1" customFormat="1" hidden="1" x14ac:dyDescent="0.2">
      <c r="A2512" s="16" t="s">
        <v>49</v>
      </c>
      <c r="B2512" s="43" t="s">
        <v>50</v>
      </c>
      <c r="C2512" s="9">
        <v>0</v>
      </c>
      <c r="D2512" s="9">
        <f t="shared" ref="D2512:H2512" si="813">SUM(D2516,D2517,D2518)</f>
        <v>0</v>
      </c>
      <c r="E2512" s="9">
        <f t="shared" si="813"/>
        <v>0</v>
      </c>
      <c r="F2512" s="9">
        <f t="shared" si="813"/>
        <v>0</v>
      </c>
      <c r="G2512" s="9">
        <f t="shared" si="813"/>
        <v>0</v>
      </c>
      <c r="H2512" s="10">
        <f t="shared" si="813"/>
        <v>0</v>
      </c>
      <c r="I2512" s="2">
        <f t="shared" si="796"/>
        <v>0</v>
      </c>
    </row>
    <row r="2513" spans="1:9" s="1" customFormat="1" hidden="1" x14ac:dyDescent="0.2">
      <c r="A2513" s="56" t="s">
        <v>1</v>
      </c>
      <c r="B2513" s="43"/>
      <c r="C2513" s="9"/>
      <c r="D2513" s="9"/>
      <c r="E2513" s="9"/>
      <c r="F2513" s="9"/>
      <c r="G2513" s="9"/>
      <c r="H2513" s="10"/>
      <c r="I2513" s="2">
        <f t="shared" si="796"/>
        <v>0</v>
      </c>
    </row>
    <row r="2514" spans="1:9" s="1" customFormat="1" hidden="1" x14ac:dyDescent="0.2">
      <c r="A2514" s="17" t="s">
        <v>36</v>
      </c>
      <c r="B2514" s="39"/>
      <c r="C2514" s="9">
        <v>0</v>
      </c>
      <c r="D2514" s="9">
        <f t="shared" ref="D2514:H2514" si="814">D2516+D2517+D2518-D2515</f>
        <v>0</v>
      </c>
      <c r="E2514" s="9">
        <f t="shared" si="814"/>
        <v>0</v>
      </c>
      <c r="F2514" s="9">
        <f t="shared" si="814"/>
        <v>0</v>
      </c>
      <c r="G2514" s="9">
        <f t="shared" si="814"/>
        <v>0</v>
      </c>
      <c r="H2514" s="10">
        <f t="shared" si="814"/>
        <v>0</v>
      </c>
      <c r="I2514" s="2">
        <f t="shared" si="796"/>
        <v>0</v>
      </c>
    </row>
    <row r="2515" spans="1:9" s="1" customFormat="1" hidden="1" x14ac:dyDescent="0.2">
      <c r="A2515" s="17" t="s">
        <v>37</v>
      </c>
      <c r="B2515" s="39"/>
      <c r="C2515" s="9">
        <v>0</v>
      </c>
      <c r="D2515" s="9"/>
      <c r="E2515" s="9">
        <f t="shared" ref="E2515:E2518" si="815">C2515+D2515</f>
        <v>0</v>
      </c>
      <c r="F2515" s="9"/>
      <c r="G2515" s="9"/>
      <c r="H2515" s="10"/>
      <c r="I2515" s="2">
        <f t="shared" si="796"/>
        <v>0</v>
      </c>
    </row>
    <row r="2516" spans="1:9" s="1" customFormat="1" hidden="1" x14ac:dyDescent="0.2">
      <c r="A2516" s="5" t="s">
        <v>38</v>
      </c>
      <c r="B2516" s="41" t="s">
        <v>51</v>
      </c>
      <c r="C2516" s="6">
        <v>0</v>
      </c>
      <c r="D2516" s="6"/>
      <c r="E2516" s="6">
        <f t="shared" si="815"/>
        <v>0</v>
      </c>
      <c r="F2516" s="6"/>
      <c r="G2516" s="6"/>
      <c r="H2516" s="7"/>
      <c r="I2516" s="2">
        <f t="shared" si="796"/>
        <v>0</v>
      </c>
    </row>
    <row r="2517" spans="1:9" s="1" customFormat="1" hidden="1" x14ac:dyDescent="0.2">
      <c r="A2517" s="5" t="s">
        <v>40</v>
      </c>
      <c r="B2517" s="41" t="s">
        <v>52</v>
      </c>
      <c r="C2517" s="6">
        <v>0</v>
      </c>
      <c r="D2517" s="6"/>
      <c r="E2517" s="6">
        <f t="shared" si="815"/>
        <v>0</v>
      </c>
      <c r="F2517" s="6"/>
      <c r="G2517" s="6"/>
      <c r="H2517" s="7"/>
      <c r="I2517" s="2">
        <f t="shared" si="796"/>
        <v>0</v>
      </c>
    </row>
    <row r="2518" spans="1:9" s="1" customFormat="1" hidden="1" x14ac:dyDescent="0.2">
      <c r="A2518" s="5" t="s">
        <v>42</v>
      </c>
      <c r="B2518" s="41" t="s">
        <v>53</v>
      </c>
      <c r="C2518" s="6">
        <v>0</v>
      </c>
      <c r="D2518" s="6"/>
      <c r="E2518" s="6">
        <f t="shared" si="815"/>
        <v>0</v>
      </c>
      <c r="F2518" s="6"/>
      <c r="G2518" s="6"/>
      <c r="H2518" s="7"/>
      <c r="I2518" s="2">
        <f t="shared" si="796"/>
        <v>0</v>
      </c>
    </row>
    <row r="2519" spans="1:9" s="1" customFormat="1" hidden="1" x14ac:dyDescent="0.2">
      <c r="A2519" s="57"/>
      <c r="B2519" s="66"/>
      <c r="C2519" s="6"/>
      <c r="D2519" s="6"/>
      <c r="E2519" s="6"/>
      <c r="F2519" s="6"/>
      <c r="G2519" s="6"/>
      <c r="H2519" s="7"/>
      <c r="I2519" s="2">
        <f t="shared" si="796"/>
        <v>0</v>
      </c>
    </row>
    <row r="2520" spans="1:9" s="1" customFormat="1" hidden="1" x14ac:dyDescent="0.2">
      <c r="A2520" s="16" t="s">
        <v>119</v>
      </c>
      <c r="B2520" s="35">
        <v>71</v>
      </c>
      <c r="C2520" s="9">
        <v>0</v>
      </c>
      <c r="D2520" s="9">
        <f t="shared" ref="D2520:H2520" si="816">SUM(D2521)</f>
        <v>0</v>
      </c>
      <c r="E2520" s="9">
        <f t="shared" si="816"/>
        <v>0</v>
      </c>
      <c r="F2520" s="9">
        <f t="shared" si="816"/>
        <v>0</v>
      </c>
      <c r="G2520" s="9">
        <f t="shared" si="816"/>
        <v>0</v>
      </c>
      <c r="H2520" s="10">
        <f t="shared" si="816"/>
        <v>0</v>
      </c>
      <c r="I2520" s="2">
        <f t="shared" si="796"/>
        <v>0</v>
      </c>
    </row>
    <row r="2521" spans="1:9" s="1" customFormat="1" hidden="1" x14ac:dyDescent="0.2">
      <c r="A2521" s="12" t="s">
        <v>120</v>
      </c>
      <c r="B2521" s="36" t="s">
        <v>121</v>
      </c>
      <c r="C2521" s="6">
        <v>0</v>
      </c>
      <c r="D2521" s="6"/>
      <c r="E2521" s="6">
        <f>C2521+D2521</f>
        <v>0</v>
      </c>
      <c r="F2521" s="6"/>
      <c r="G2521" s="6"/>
      <c r="H2521" s="7"/>
      <c r="I2521" s="2">
        <f t="shared" si="796"/>
        <v>0</v>
      </c>
    </row>
    <row r="2522" spans="1:9" s="1" customFormat="1" hidden="1" x14ac:dyDescent="0.2">
      <c r="A2522" s="57"/>
      <c r="B2522" s="66"/>
      <c r="C2522" s="6"/>
      <c r="D2522" s="6"/>
      <c r="E2522" s="6"/>
      <c r="F2522" s="6"/>
      <c r="G2522" s="6"/>
      <c r="H2522" s="7"/>
      <c r="I2522" s="2">
        <f t="shared" si="796"/>
        <v>0</v>
      </c>
    </row>
    <row r="2523" spans="1:9" s="1" customFormat="1" hidden="1" x14ac:dyDescent="0.2">
      <c r="A2523" s="11" t="s">
        <v>134</v>
      </c>
      <c r="B2523" s="43" t="s">
        <v>133</v>
      </c>
      <c r="C2523" s="9">
        <v>0</v>
      </c>
      <c r="D2523" s="9"/>
      <c r="E2523" s="9">
        <f>C2523+D2523</f>
        <v>0</v>
      </c>
      <c r="F2523" s="9"/>
      <c r="G2523" s="9"/>
      <c r="H2523" s="10"/>
      <c r="I2523" s="2">
        <f t="shared" si="796"/>
        <v>0</v>
      </c>
    </row>
    <row r="2524" spans="1:9" s="1" customFormat="1" hidden="1" x14ac:dyDescent="0.2">
      <c r="A2524" s="57"/>
      <c r="B2524" s="66"/>
      <c r="C2524" s="6"/>
      <c r="D2524" s="6"/>
      <c r="E2524" s="6"/>
      <c r="F2524" s="6"/>
      <c r="G2524" s="6"/>
      <c r="H2524" s="7"/>
      <c r="I2524" s="2">
        <f t="shared" si="796"/>
        <v>0</v>
      </c>
    </row>
    <row r="2525" spans="1:9" s="1" customFormat="1" hidden="1" x14ac:dyDescent="0.2">
      <c r="A2525" s="11" t="s">
        <v>54</v>
      </c>
      <c r="B2525" s="43"/>
      <c r="C2525" s="9">
        <v>0</v>
      </c>
      <c r="D2525" s="9">
        <f t="shared" ref="D2525:H2525" si="817">D2472-D2493</f>
        <v>0</v>
      </c>
      <c r="E2525" s="9">
        <f t="shared" si="817"/>
        <v>0</v>
      </c>
      <c r="F2525" s="9">
        <f t="shared" si="817"/>
        <v>0</v>
      </c>
      <c r="G2525" s="9">
        <f t="shared" si="817"/>
        <v>0</v>
      </c>
      <c r="H2525" s="10">
        <f t="shared" si="817"/>
        <v>0</v>
      </c>
      <c r="I2525" s="2">
        <f t="shared" si="796"/>
        <v>0</v>
      </c>
    </row>
    <row r="2526" spans="1:9" s="3" customFormat="1" ht="25.5" hidden="1" x14ac:dyDescent="0.2">
      <c r="A2526" s="51" t="s">
        <v>66</v>
      </c>
      <c r="B2526" s="52"/>
      <c r="C2526" s="53">
        <v>0</v>
      </c>
      <c r="D2526" s="53">
        <f t="shared" ref="D2526:H2526" si="818">D2527</f>
        <v>0</v>
      </c>
      <c r="E2526" s="53">
        <f t="shared" si="818"/>
        <v>0</v>
      </c>
      <c r="F2526" s="53">
        <f t="shared" si="818"/>
        <v>0</v>
      </c>
      <c r="G2526" s="53">
        <f t="shared" si="818"/>
        <v>0</v>
      </c>
      <c r="H2526" s="54">
        <f t="shared" si="818"/>
        <v>0</v>
      </c>
      <c r="I2526" s="2">
        <f t="shared" si="796"/>
        <v>0</v>
      </c>
    </row>
    <row r="2527" spans="1:9" s="1" customFormat="1" hidden="1" x14ac:dyDescent="0.2">
      <c r="A2527" s="18" t="s">
        <v>59</v>
      </c>
      <c r="B2527" s="44"/>
      <c r="C2527" s="19">
        <v>0</v>
      </c>
      <c r="D2527" s="19">
        <f t="shared" ref="D2527:H2527" si="819">SUM(D2528,D2529,D2530,D2534)</f>
        <v>0</v>
      </c>
      <c r="E2527" s="19">
        <f t="shared" si="819"/>
        <v>0</v>
      </c>
      <c r="F2527" s="19">
        <f t="shared" si="819"/>
        <v>0</v>
      </c>
      <c r="G2527" s="19">
        <f t="shared" si="819"/>
        <v>0</v>
      </c>
      <c r="H2527" s="20">
        <f t="shared" si="819"/>
        <v>0</v>
      </c>
      <c r="I2527" s="2">
        <f t="shared" si="796"/>
        <v>0</v>
      </c>
    </row>
    <row r="2528" spans="1:9" s="1" customFormat="1" hidden="1" x14ac:dyDescent="0.2">
      <c r="A2528" s="5" t="s">
        <v>6</v>
      </c>
      <c r="B2528" s="28"/>
      <c r="C2528" s="6">
        <v>0</v>
      </c>
      <c r="D2528" s="6"/>
      <c r="E2528" s="6">
        <f>SUM(C2528,D2528)</f>
        <v>0</v>
      </c>
      <c r="F2528" s="6"/>
      <c r="G2528" s="6"/>
      <c r="H2528" s="7"/>
      <c r="I2528" s="2">
        <f t="shared" si="796"/>
        <v>0</v>
      </c>
    </row>
    <row r="2529" spans="1:9" s="1" customFormat="1" hidden="1" x14ac:dyDescent="0.2">
      <c r="A2529" s="5" t="s">
        <v>7</v>
      </c>
      <c r="B2529" s="65"/>
      <c r="C2529" s="6">
        <v>0</v>
      </c>
      <c r="D2529" s="6"/>
      <c r="E2529" s="6">
        <f t="shared" ref="E2529" si="820">SUM(C2529,D2529)</f>
        <v>0</v>
      </c>
      <c r="F2529" s="6"/>
      <c r="G2529" s="6"/>
      <c r="H2529" s="7"/>
      <c r="I2529" s="2">
        <f t="shared" si="796"/>
        <v>0</v>
      </c>
    </row>
    <row r="2530" spans="1:9" s="1" customFormat="1" hidden="1" x14ac:dyDescent="0.2">
      <c r="A2530" s="8" t="s">
        <v>104</v>
      </c>
      <c r="B2530" s="29" t="s">
        <v>96</v>
      </c>
      <c r="C2530" s="9">
        <v>0</v>
      </c>
      <c r="D2530" s="9">
        <f>SUM(D2531:D2533)</f>
        <v>0</v>
      </c>
      <c r="E2530" s="9">
        <f>SUM(C2530,D2530)</f>
        <v>0</v>
      </c>
      <c r="F2530" s="9">
        <f t="shared" ref="F2530" si="821">SUM(F2531:F2533)</f>
        <v>0</v>
      </c>
      <c r="G2530" s="9">
        <f t="shared" ref="G2530:H2530" si="822">SUM(G2531:G2533)</f>
        <v>0</v>
      </c>
      <c r="H2530" s="10">
        <f t="shared" si="822"/>
        <v>0</v>
      </c>
      <c r="I2530" s="2">
        <f t="shared" si="796"/>
        <v>0</v>
      </c>
    </row>
    <row r="2531" spans="1:9" s="1" customFormat="1" hidden="1" x14ac:dyDescent="0.2">
      <c r="A2531" s="77" t="s">
        <v>97</v>
      </c>
      <c r="B2531" s="28" t="s">
        <v>98</v>
      </c>
      <c r="C2531" s="6">
        <v>0</v>
      </c>
      <c r="D2531" s="6"/>
      <c r="E2531" s="6">
        <f t="shared" ref="E2531:E2533" si="823">SUM(C2531,D2531)</f>
        <v>0</v>
      </c>
      <c r="F2531" s="6"/>
      <c r="G2531" s="6"/>
      <c r="H2531" s="7"/>
      <c r="I2531" s="2">
        <f t="shared" si="796"/>
        <v>0</v>
      </c>
    </row>
    <row r="2532" spans="1:9" s="1" customFormat="1" hidden="1" x14ac:dyDescent="0.2">
      <c r="A2532" s="77" t="s">
        <v>99</v>
      </c>
      <c r="B2532" s="28" t="s">
        <v>100</v>
      </c>
      <c r="C2532" s="6">
        <v>0</v>
      </c>
      <c r="D2532" s="6"/>
      <c r="E2532" s="6">
        <f t="shared" si="823"/>
        <v>0</v>
      </c>
      <c r="F2532" s="6"/>
      <c r="G2532" s="6"/>
      <c r="H2532" s="7"/>
      <c r="I2532" s="2">
        <f t="shared" si="796"/>
        <v>0</v>
      </c>
    </row>
    <row r="2533" spans="1:9" s="1" customFormat="1" hidden="1" x14ac:dyDescent="0.2">
      <c r="A2533" s="77" t="s">
        <v>101</v>
      </c>
      <c r="B2533" s="28" t="s">
        <v>102</v>
      </c>
      <c r="C2533" s="6">
        <v>0</v>
      </c>
      <c r="D2533" s="6"/>
      <c r="E2533" s="6">
        <f t="shared" si="823"/>
        <v>0</v>
      </c>
      <c r="F2533" s="6"/>
      <c r="G2533" s="6"/>
      <c r="H2533" s="7"/>
      <c r="I2533" s="2">
        <f t="shared" si="796"/>
        <v>0</v>
      </c>
    </row>
    <row r="2534" spans="1:9" s="1" customFormat="1" ht="25.5" hidden="1" x14ac:dyDescent="0.2">
      <c r="A2534" s="8" t="s">
        <v>9</v>
      </c>
      <c r="B2534" s="29" t="s">
        <v>10</v>
      </c>
      <c r="C2534" s="9">
        <v>0</v>
      </c>
      <c r="D2534" s="9">
        <f t="shared" ref="D2534:H2534" si="824">SUM(D2535,D2539,D2543)</f>
        <v>0</v>
      </c>
      <c r="E2534" s="9">
        <f t="shared" si="824"/>
        <v>0</v>
      </c>
      <c r="F2534" s="9">
        <f t="shared" si="824"/>
        <v>0</v>
      </c>
      <c r="G2534" s="9">
        <f t="shared" si="824"/>
        <v>0</v>
      </c>
      <c r="H2534" s="10">
        <f t="shared" si="824"/>
        <v>0</v>
      </c>
      <c r="I2534" s="2">
        <f t="shared" si="796"/>
        <v>0</v>
      </c>
    </row>
    <row r="2535" spans="1:9" s="1" customFormat="1" hidden="1" x14ac:dyDescent="0.2">
      <c r="A2535" s="11" t="s">
        <v>11</v>
      </c>
      <c r="B2535" s="30" t="s">
        <v>12</v>
      </c>
      <c r="C2535" s="9">
        <v>0</v>
      </c>
      <c r="D2535" s="9">
        <f t="shared" ref="D2535:H2535" si="825">SUM(D2536:D2538)</f>
        <v>0</v>
      </c>
      <c r="E2535" s="9">
        <f t="shared" si="825"/>
        <v>0</v>
      </c>
      <c r="F2535" s="9">
        <f t="shared" si="825"/>
        <v>0</v>
      </c>
      <c r="G2535" s="9">
        <f t="shared" si="825"/>
        <v>0</v>
      </c>
      <c r="H2535" s="10">
        <f t="shared" si="825"/>
        <v>0</v>
      </c>
      <c r="I2535" s="2">
        <f t="shared" si="796"/>
        <v>0</v>
      </c>
    </row>
    <row r="2536" spans="1:9" s="1" customFormat="1" hidden="1" x14ac:dyDescent="0.2">
      <c r="A2536" s="12" t="s">
        <v>13</v>
      </c>
      <c r="B2536" s="31" t="s">
        <v>14</v>
      </c>
      <c r="C2536" s="6">
        <v>0</v>
      </c>
      <c r="D2536" s="6"/>
      <c r="E2536" s="6">
        <f t="shared" ref="E2536:E2538" si="826">SUM(C2536,D2536)</f>
        <v>0</v>
      </c>
      <c r="F2536" s="6"/>
      <c r="G2536" s="6"/>
      <c r="H2536" s="7"/>
      <c r="I2536" s="2">
        <f t="shared" si="796"/>
        <v>0</v>
      </c>
    </row>
    <row r="2537" spans="1:9" s="1" customFormat="1" hidden="1" x14ac:dyDescent="0.2">
      <c r="A2537" s="12" t="s">
        <v>15</v>
      </c>
      <c r="B2537" s="32" t="s">
        <v>16</v>
      </c>
      <c r="C2537" s="6">
        <v>0</v>
      </c>
      <c r="D2537" s="6"/>
      <c r="E2537" s="6">
        <f t="shared" si="826"/>
        <v>0</v>
      </c>
      <c r="F2537" s="6"/>
      <c r="G2537" s="6"/>
      <c r="H2537" s="7"/>
      <c r="I2537" s="2">
        <f t="shared" si="796"/>
        <v>0</v>
      </c>
    </row>
    <row r="2538" spans="1:9" s="1" customFormat="1" hidden="1" x14ac:dyDescent="0.2">
      <c r="A2538" s="12" t="s">
        <v>17</v>
      </c>
      <c r="B2538" s="32" t="s">
        <v>18</v>
      </c>
      <c r="C2538" s="6">
        <v>0</v>
      </c>
      <c r="D2538" s="6"/>
      <c r="E2538" s="6">
        <f t="shared" si="826"/>
        <v>0</v>
      </c>
      <c r="F2538" s="6"/>
      <c r="G2538" s="6"/>
      <c r="H2538" s="7"/>
      <c r="I2538" s="2">
        <f t="shared" si="796"/>
        <v>0</v>
      </c>
    </row>
    <row r="2539" spans="1:9" s="1" customFormat="1" hidden="1" x14ac:dyDescent="0.2">
      <c r="A2539" s="11" t="s">
        <v>19</v>
      </c>
      <c r="B2539" s="33" t="s">
        <v>20</v>
      </c>
      <c r="C2539" s="9">
        <v>0</v>
      </c>
      <c r="D2539" s="9">
        <f t="shared" ref="D2539:H2539" si="827">SUM(D2540:D2542)</f>
        <v>0</v>
      </c>
      <c r="E2539" s="9">
        <f t="shared" si="827"/>
        <v>0</v>
      </c>
      <c r="F2539" s="9">
        <f t="shared" si="827"/>
        <v>0</v>
      </c>
      <c r="G2539" s="9">
        <f t="shared" si="827"/>
        <v>0</v>
      </c>
      <c r="H2539" s="10">
        <f t="shared" si="827"/>
        <v>0</v>
      </c>
      <c r="I2539" s="2">
        <f t="shared" si="796"/>
        <v>0</v>
      </c>
    </row>
    <row r="2540" spans="1:9" s="1" customFormat="1" hidden="1" x14ac:dyDescent="0.2">
      <c r="A2540" s="12" t="s">
        <v>13</v>
      </c>
      <c r="B2540" s="32" t="s">
        <v>21</v>
      </c>
      <c r="C2540" s="6">
        <v>0</v>
      </c>
      <c r="D2540" s="6"/>
      <c r="E2540" s="6">
        <f t="shared" ref="E2540:E2542" si="828">SUM(C2540,D2540)</f>
        <v>0</v>
      </c>
      <c r="F2540" s="6"/>
      <c r="G2540" s="6"/>
      <c r="H2540" s="7"/>
      <c r="I2540" s="2">
        <f t="shared" si="796"/>
        <v>0</v>
      </c>
    </row>
    <row r="2541" spans="1:9" s="1" customFormat="1" hidden="1" x14ac:dyDescent="0.2">
      <c r="A2541" s="12" t="s">
        <v>15</v>
      </c>
      <c r="B2541" s="32" t="s">
        <v>22</v>
      </c>
      <c r="C2541" s="6">
        <v>0</v>
      </c>
      <c r="D2541" s="6"/>
      <c r="E2541" s="6">
        <f t="shared" si="828"/>
        <v>0</v>
      </c>
      <c r="F2541" s="6"/>
      <c r="G2541" s="6"/>
      <c r="H2541" s="7"/>
      <c r="I2541" s="2">
        <f t="shared" si="796"/>
        <v>0</v>
      </c>
    </row>
    <row r="2542" spans="1:9" s="1" customFormat="1" hidden="1" x14ac:dyDescent="0.2">
      <c r="A2542" s="12" t="s">
        <v>17</v>
      </c>
      <c r="B2542" s="32" t="s">
        <v>23</v>
      </c>
      <c r="C2542" s="6">
        <v>0</v>
      </c>
      <c r="D2542" s="6"/>
      <c r="E2542" s="6">
        <f t="shared" si="828"/>
        <v>0</v>
      </c>
      <c r="F2542" s="6"/>
      <c r="G2542" s="6"/>
      <c r="H2542" s="7"/>
      <c r="I2542" s="2">
        <f t="shared" si="796"/>
        <v>0</v>
      </c>
    </row>
    <row r="2543" spans="1:9" s="1" customFormat="1" hidden="1" x14ac:dyDescent="0.2">
      <c r="A2543" s="11" t="s">
        <v>24</v>
      </c>
      <c r="B2543" s="33" t="s">
        <v>25</v>
      </c>
      <c r="C2543" s="9">
        <v>0</v>
      </c>
      <c r="D2543" s="9">
        <f t="shared" ref="D2543:H2543" si="829">SUM(D2544:D2546)</f>
        <v>0</v>
      </c>
      <c r="E2543" s="9">
        <f t="shared" si="829"/>
        <v>0</v>
      </c>
      <c r="F2543" s="9">
        <f t="shared" si="829"/>
        <v>0</v>
      </c>
      <c r="G2543" s="9">
        <f t="shared" si="829"/>
        <v>0</v>
      </c>
      <c r="H2543" s="10">
        <f t="shared" si="829"/>
        <v>0</v>
      </c>
      <c r="I2543" s="2">
        <f t="shared" si="796"/>
        <v>0</v>
      </c>
    </row>
    <row r="2544" spans="1:9" s="1" customFormat="1" hidden="1" x14ac:dyDescent="0.2">
      <c r="A2544" s="12" t="s">
        <v>13</v>
      </c>
      <c r="B2544" s="32" t="s">
        <v>26</v>
      </c>
      <c r="C2544" s="6">
        <v>0</v>
      </c>
      <c r="D2544" s="6"/>
      <c r="E2544" s="6">
        <f t="shared" ref="E2544:E2546" si="830">SUM(C2544,D2544)</f>
        <v>0</v>
      </c>
      <c r="F2544" s="6"/>
      <c r="G2544" s="6"/>
      <c r="H2544" s="7"/>
      <c r="I2544" s="2">
        <f t="shared" si="796"/>
        <v>0</v>
      </c>
    </row>
    <row r="2545" spans="1:9" s="1" customFormat="1" hidden="1" x14ac:dyDescent="0.2">
      <c r="A2545" s="12" t="s">
        <v>15</v>
      </c>
      <c r="B2545" s="32" t="s">
        <v>27</v>
      </c>
      <c r="C2545" s="6">
        <v>0</v>
      </c>
      <c r="D2545" s="6"/>
      <c r="E2545" s="6">
        <f t="shared" si="830"/>
        <v>0</v>
      </c>
      <c r="F2545" s="6"/>
      <c r="G2545" s="6"/>
      <c r="H2545" s="7"/>
      <c r="I2545" s="2">
        <f t="shared" ref="I2545:I2611" si="831">SUM(E2545:H2545)</f>
        <v>0</v>
      </c>
    </row>
    <row r="2546" spans="1:9" s="1" customFormat="1" hidden="1" x14ac:dyDescent="0.2">
      <c r="A2546" s="12" t="s">
        <v>17</v>
      </c>
      <c r="B2546" s="32" t="s">
        <v>28</v>
      </c>
      <c r="C2546" s="6">
        <v>0</v>
      </c>
      <c r="D2546" s="6"/>
      <c r="E2546" s="6">
        <f t="shared" si="830"/>
        <v>0</v>
      </c>
      <c r="F2546" s="6"/>
      <c r="G2546" s="6"/>
      <c r="H2546" s="7"/>
      <c r="I2546" s="2">
        <f t="shared" si="831"/>
        <v>0</v>
      </c>
    </row>
    <row r="2547" spans="1:9" s="1" customFormat="1" hidden="1" x14ac:dyDescent="0.2">
      <c r="A2547" s="18" t="s">
        <v>76</v>
      </c>
      <c r="B2547" s="44"/>
      <c r="C2547" s="22">
        <v>0</v>
      </c>
      <c r="D2547" s="22">
        <f>SUM(D2548,D2551,D2577,D2574)</f>
        <v>0</v>
      </c>
      <c r="E2547" s="22">
        <f t="shared" ref="E2547:H2547" si="832">SUM(E2548,E2551,E2577,E2574)</f>
        <v>0</v>
      </c>
      <c r="F2547" s="22">
        <f t="shared" si="832"/>
        <v>0</v>
      </c>
      <c r="G2547" s="22">
        <f t="shared" si="832"/>
        <v>0</v>
      </c>
      <c r="H2547" s="23">
        <f t="shared" si="832"/>
        <v>0</v>
      </c>
      <c r="I2547" s="2">
        <f t="shared" si="831"/>
        <v>0</v>
      </c>
    </row>
    <row r="2548" spans="1:9" s="1" customFormat="1" hidden="1" x14ac:dyDescent="0.2">
      <c r="A2548" s="16" t="s">
        <v>30</v>
      </c>
      <c r="B2548" s="35">
        <v>20</v>
      </c>
      <c r="C2548" s="9">
        <v>0</v>
      </c>
      <c r="D2548" s="9">
        <f t="shared" ref="D2548:H2548" si="833">SUM(D2549)</f>
        <v>0</v>
      </c>
      <c r="E2548" s="9">
        <f t="shared" si="833"/>
        <v>0</v>
      </c>
      <c r="F2548" s="9">
        <f t="shared" si="833"/>
        <v>0</v>
      </c>
      <c r="G2548" s="9">
        <f t="shared" si="833"/>
        <v>0</v>
      </c>
      <c r="H2548" s="10">
        <f t="shared" si="833"/>
        <v>0</v>
      </c>
      <c r="I2548" s="2">
        <f t="shared" si="831"/>
        <v>0</v>
      </c>
    </row>
    <row r="2549" spans="1:9" s="1" customFormat="1" hidden="1" x14ac:dyDescent="0.2">
      <c r="A2549" s="12" t="s">
        <v>31</v>
      </c>
      <c r="B2549" s="36" t="s">
        <v>32</v>
      </c>
      <c r="C2549" s="6">
        <v>0</v>
      </c>
      <c r="D2549" s="6"/>
      <c r="E2549" s="6">
        <f>C2549+D2549</f>
        <v>0</v>
      </c>
      <c r="F2549" s="6"/>
      <c r="G2549" s="6"/>
      <c r="H2549" s="7"/>
      <c r="I2549" s="2">
        <f t="shared" si="831"/>
        <v>0</v>
      </c>
    </row>
    <row r="2550" spans="1:9" s="1" customFormat="1" hidden="1" x14ac:dyDescent="0.2">
      <c r="A2550" s="12"/>
      <c r="B2550" s="31"/>
      <c r="C2550" s="6"/>
      <c r="D2550" s="6"/>
      <c r="E2550" s="6"/>
      <c r="F2550" s="6"/>
      <c r="G2550" s="6"/>
      <c r="H2550" s="7"/>
      <c r="I2550" s="2">
        <f t="shared" si="831"/>
        <v>0</v>
      </c>
    </row>
    <row r="2551" spans="1:9" s="1" customFormat="1" ht="25.5" hidden="1" x14ac:dyDescent="0.2">
      <c r="A2551" s="78" t="s">
        <v>105</v>
      </c>
      <c r="B2551" s="37">
        <v>60</v>
      </c>
      <c r="C2551" s="9">
        <v>0</v>
      </c>
      <c r="D2551" s="9">
        <f t="shared" ref="D2551:H2551" si="834">SUM(D2552,D2559,D2566)</f>
        <v>0</v>
      </c>
      <c r="E2551" s="9">
        <f t="shared" si="834"/>
        <v>0</v>
      </c>
      <c r="F2551" s="9">
        <f t="shared" si="834"/>
        <v>0</v>
      </c>
      <c r="G2551" s="9">
        <f t="shared" si="834"/>
        <v>0</v>
      </c>
      <c r="H2551" s="10">
        <f t="shared" si="834"/>
        <v>0</v>
      </c>
      <c r="I2551" s="2">
        <f t="shared" si="831"/>
        <v>0</v>
      </c>
    </row>
    <row r="2552" spans="1:9" s="1" customFormat="1" ht="25.5" hidden="1" x14ac:dyDescent="0.2">
      <c r="A2552" s="16" t="s">
        <v>106</v>
      </c>
      <c r="B2552" s="38">
        <v>60</v>
      </c>
      <c r="C2552" s="9">
        <v>0</v>
      </c>
      <c r="D2552" s="9">
        <f t="shared" ref="D2552:H2552" si="835">SUM(D2556,D2557,D2558)</f>
        <v>0</v>
      </c>
      <c r="E2552" s="9">
        <f t="shared" si="835"/>
        <v>0</v>
      </c>
      <c r="F2552" s="9">
        <f t="shared" si="835"/>
        <v>0</v>
      </c>
      <c r="G2552" s="9">
        <f t="shared" si="835"/>
        <v>0</v>
      </c>
      <c r="H2552" s="10">
        <f t="shared" si="835"/>
        <v>0</v>
      </c>
      <c r="I2552" s="2">
        <f t="shared" si="831"/>
        <v>0</v>
      </c>
    </row>
    <row r="2553" spans="1:9" s="1" customFormat="1" hidden="1" x14ac:dyDescent="0.2">
      <c r="A2553" s="17" t="s">
        <v>1</v>
      </c>
      <c r="B2553" s="39"/>
      <c r="C2553" s="9"/>
      <c r="D2553" s="9"/>
      <c r="E2553" s="9"/>
      <c r="F2553" s="9"/>
      <c r="G2553" s="9"/>
      <c r="H2553" s="10"/>
      <c r="I2553" s="2">
        <f t="shared" si="831"/>
        <v>0</v>
      </c>
    </row>
    <row r="2554" spans="1:9" s="1" customFormat="1" hidden="1" x14ac:dyDescent="0.2">
      <c r="A2554" s="17" t="s">
        <v>36</v>
      </c>
      <c r="B2554" s="39"/>
      <c r="C2554" s="9">
        <v>0</v>
      </c>
      <c r="D2554" s="9">
        <f t="shared" ref="D2554:H2554" si="836">D2556+D2557+D2558-D2555</f>
        <v>0</v>
      </c>
      <c r="E2554" s="9">
        <f t="shared" si="836"/>
        <v>0</v>
      </c>
      <c r="F2554" s="9">
        <f t="shared" si="836"/>
        <v>0</v>
      </c>
      <c r="G2554" s="9">
        <f t="shared" si="836"/>
        <v>0</v>
      </c>
      <c r="H2554" s="10">
        <f t="shared" si="836"/>
        <v>0</v>
      </c>
      <c r="I2554" s="2">
        <f t="shared" si="831"/>
        <v>0</v>
      </c>
    </row>
    <row r="2555" spans="1:9" s="1" customFormat="1" hidden="1" x14ac:dyDescent="0.2">
      <c r="A2555" s="17" t="s">
        <v>37</v>
      </c>
      <c r="B2555" s="39"/>
      <c r="C2555" s="9">
        <v>0</v>
      </c>
      <c r="D2555" s="9"/>
      <c r="E2555" s="9">
        <f t="shared" ref="E2555:E2558" si="837">C2555+D2555</f>
        <v>0</v>
      </c>
      <c r="F2555" s="9"/>
      <c r="G2555" s="9"/>
      <c r="H2555" s="10"/>
      <c r="I2555" s="2">
        <f t="shared" si="831"/>
        <v>0</v>
      </c>
    </row>
    <row r="2556" spans="1:9" s="1" customFormat="1" hidden="1" x14ac:dyDescent="0.2">
      <c r="A2556" s="5" t="s">
        <v>107</v>
      </c>
      <c r="B2556" s="40" t="s">
        <v>113</v>
      </c>
      <c r="C2556" s="6">
        <v>0</v>
      </c>
      <c r="D2556" s="6"/>
      <c r="E2556" s="6">
        <f t="shared" si="837"/>
        <v>0</v>
      </c>
      <c r="F2556" s="6"/>
      <c r="G2556" s="6"/>
      <c r="H2556" s="7"/>
      <c r="I2556" s="2">
        <f t="shared" si="831"/>
        <v>0</v>
      </c>
    </row>
    <row r="2557" spans="1:9" s="1" customFormat="1" hidden="1" x14ac:dyDescent="0.2">
      <c r="A2557" s="5" t="s">
        <v>99</v>
      </c>
      <c r="B2557" s="40" t="s">
        <v>116</v>
      </c>
      <c r="C2557" s="6">
        <v>0</v>
      </c>
      <c r="D2557" s="6"/>
      <c r="E2557" s="6">
        <f t="shared" si="837"/>
        <v>0</v>
      </c>
      <c r="F2557" s="6"/>
      <c r="G2557" s="6"/>
      <c r="H2557" s="7"/>
      <c r="I2557" s="2">
        <f t="shared" si="831"/>
        <v>0</v>
      </c>
    </row>
    <row r="2558" spans="1:9" s="1" customFormat="1" hidden="1" x14ac:dyDescent="0.2">
      <c r="A2558" s="5" t="s">
        <v>101</v>
      </c>
      <c r="B2558" s="41" t="s">
        <v>114</v>
      </c>
      <c r="C2558" s="6">
        <v>0</v>
      </c>
      <c r="D2558" s="6"/>
      <c r="E2558" s="6">
        <f t="shared" si="837"/>
        <v>0</v>
      </c>
      <c r="F2558" s="6"/>
      <c r="G2558" s="6"/>
      <c r="H2558" s="7"/>
      <c r="I2558" s="2">
        <f t="shared" si="831"/>
        <v>0</v>
      </c>
    </row>
    <row r="2559" spans="1:9" s="1" customFormat="1" hidden="1" x14ac:dyDescent="0.2">
      <c r="A2559" s="16" t="s">
        <v>44</v>
      </c>
      <c r="B2559" s="42" t="s">
        <v>45</v>
      </c>
      <c r="C2559" s="9">
        <v>0</v>
      </c>
      <c r="D2559" s="9">
        <f t="shared" ref="D2559:H2559" si="838">SUM(D2563,D2564,D2565)</f>
        <v>0</v>
      </c>
      <c r="E2559" s="9">
        <f t="shared" si="838"/>
        <v>0</v>
      </c>
      <c r="F2559" s="9">
        <f t="shared" si="838"/>
        <v>0</v>
      </c>
      <c r="G2559" s="9">
        <f t="shared" si="838"/>
        <v>0</v>
      </c>
      <c r="H2559" s="10">
        <f t="shared" si="838"/>
        <v>0</v>
      </c>
      <c r="I2559" s="2">
        <f t="shared" si="831"/>
        <v>0</v>
      </c>
    </row>
    <row r="2560" spans="1:9" s="1" customFormat="1" hidden="1" x14ac:dyDescent="0.2">
      <c r="A2560" s="56" t="s">
        <v>1</v>
      </c>
      <c r="B2560" s="42"/>
      <c r="C2560" s="9"/>
      <c r="D2560" s="9"/>
      <c r="E2560" s="9"/>
      <c r="F2560" s="9"/>
      <c r="G2560" s="9"/>
      <c r="H2560" s="10"/>
      <c r="I2560" s="2">
        <f t="shared" si="831"/>
        <v>0</v>
      </c>
    </row>
    <row r="2561" spans="1:9" s="1" customFormat="1" hidden="1" x14ac:dyDescent="0.2">
      <c r="A2561" s="17" t="s">
        <v>36</v>
      </c>
      <c r="B2561" s="39"/>
      <c r="C2561" s="9">
        <v>0</v>
      </c>
      <c r="D2561" s="9">
        <f t="shared" ref="D2561:H2561" si="839">D2563+D2564+D2565-D2562</f>
        <v>0</v>
      </c>
      <c r="E2561" s="9">
        <f t="shared" si="839"/>
        <v>0</v>
      </c>
      <c r="F2561" s="9">
        <f t="shared" si="839"/>
        <v>0</v>
      </c>
      <c r="G2561" s="9">
        <f t="shared" si="839"/>
        <v>0</v>
      </c>
      <c r="H2561" s="10">
        <f t="shared" si="839"/>
        <v>0</v>
      </c>
      <c r="I2561" s="2">
        <f t="shared" si="831"/>
        <v>0</v>
      </c>
    </row>
    <row r="2562" spans="1:9" s="1" customFormat="1" hidden="1" x14ac:dyDescent="0.2">
      <c r="A2562" s="17" t="s">
        <v>37</v>
      </c>
      <c r="B2562" s="39"/>
      <c r="C2562" s="9">
        <v>0</v>
      </c>
      <c r="D2562" s="9"/>
      <c r="E2562" s="9">
        <f t="shared" ref="E2562:E2565" si="840">C2562+D2562</f>
        <v>0</v>
      </c>
      <c r="F2562" s="9"/>
      <c r="G2562" s="9"/>
      <c r="H2562" s="10"/>
      <c r="I2562" s="2">
        <f t="shared" si="831"/>
        <v>0</v>
      </c>
    </row>
    <row r="2563" spans="1:9" s="1" customFormat="1" hidden="1" x14ac:dyDescent="0.2">
      <c r="A2563" s="5" t="s">
        <v>38</v>
      </c>
      <c r="B2563" s="41" t="s">
        <v>46</v>
      </c>
      <c r="C2563" s="6">
        <v>0</v>
      </c>
      <c r="D2563" s="6"/>
      <c r="E2563" s="6">
        <f t="shared" si="840"/>
        <v>0</v>
      </c>
      <c r="F2563" s="6"/>
      <c r="G2563" s="6"/>
      <c r="H2563" s="7"/>
      <c r="I2563" s="2">
        <f t="shared" si="831"/>
        <v>0</v>
      </c>
    </row>
    <row r="2564" spans="1:9" s="1" customFormat="1" hidden="1" x14ac:dyDescent="0.2">
      <c r="A2564" s="5" t="s">
        <v>40</v>
      </c>
      <c r="B2564" s="41" t="s">
        <v>47</v>
      </c>
      <c r="C2564" s="6">
        <v>0</v>
      </c>
      <c r="D2564" s="6"/>
      <c r="E2564" s="6">
        <f t="shared" si="840"/>
        <v>0</v>
      </c>
      <c r="F2564" s="6"/>
      <c r="G2564" s="6"/>
      <c r="H2564" s="7"/>
      <c r="I2564" s="2">
        <f t="shared" si="831"/>
        <v>0</v>
      </c>
    </row>
    <row r="2565" spans="1:9" s="1" customFormat="1" hidden="1" x14ac:dyDescent="0.2">
      <c r="A2565" s="5" t="s">
        <v>42</v>
      </c>
      <c r="B2565" s="41" t="s">
        <v>48</v>
      </c>
      <c r="C2565" s="6">
        <v>0</v>
      </c>
      <c r="D2565" s="6"/>
      <c r="E2565" s="6">
        <f t="shared" si="840"/>
        <v>0</v>
      </c>
      <c r="F2565" s="6"/>
      <c r="G2565" s="6"/>
      <c r="H2565" s="7"/>
      <c r="I2565" s="2">
        <f t="shared" si="831"/>
        <v>0</v>
      </c>
    </row>
    <row r="2566" spans="1:9" s="1" customFormat="1" hidden="1" x14ac:dyDescent="0.2">
      <c r="A2566" s="16" t="s">
        <v>49</v>
      </c>
      <c r="B2566" s="43" t="s">
        <v>50</v>
      </c>
      <c r="C2566" s="9">
        <v>0</v>
      </c>
      <c r="D2566" s="9">
        <f t="shared" ref="D2566:H2566" si="841">SUM(D2570,D2571,D2572)</f>
        <v>0</v>
      </c>
      <c r="E2566" s="9">
        <f t="shared" si="841"/>
        <v>0</v>
      </c>
      <c r="F2566" s="9">
        <f t="shared" si="841"/>
        <v>0</v>
      </c>
      <c r="G2566" s="9">
        <f t="shared" si="841"/>
        <v>0</v>
      </c>
      <c r="H2566" s="10">
        <f t="shared" si="841"/>
        <v>0</v>
      </c>
      <c r="I2566" s="2">
        <f t="shared" si="831"/>
        <v>0</v>
      </c>
    </row>
    <row r="2567" spans="1:9" s="1" customFormat="1" hidden="1" x14ac:dyDescent="0.2">
      <c r="A2567" s="56" t="s">
        <v>1</v>
      </c>
      <c r="B2567" s="43"/>
      <c r="C2567" s="9"/>
      <c r="D2567" s="9"/>
      <c r="E2567" s="9"/>
      <c r="F2567" s="9"/>
      <c r="G2567" s="9"/>
      <c r="H2567" s="10"/>
      <c r="I2567" s="2">
        <f t="shared" si="831"/>
        <v>0</v>
      </c>
    </row>
    <row r="2568" spans="1:9" s="1" customFormat="1" hidden="1" x14ac:dyDescent="0.2">
      <c r="A2568" s="17" t="s">
        <v>36</v>
      </c>
      <c r="B2568" s="39"/>
      <c r="C2568" s="9">
        <v>0</v>
      </c>
      <c r="D2568" s="9">
        <f t="shared" ref="D2568:H2568" si="842">D2570+D2571+D2572-D2569</f>
        <v>0</v>
      </c>
      <c r="E2568" s="9">
        <f t="shared" si="842"/>
        <v>0</v>
      </c>
      <c r="F2568" s="9">
        <f t="shared" si="842"/>
        <v>0</v>
      </c>
      <c r="G2568" s="9">
        <f t="shared" si="842"/>
        <v>0</v>
      </c>
      <c r="H2568" s="10">
        <f t="shared" si="842"/>
        <v>0</v>
      </c>
      <c r="I2568" s="2">
        <f t="shared" si="831"/>
        <v>0</v>
      </c>
    </row>
    <row r="2569" spans="1:9" s="1" customFormat="1" hidden="1" x14ac:dyDescent="0.2">
      <c r="A2569" s="17" t="s">
        <v>37</v>
      </c>
      <c r="B2569" s="39"/>
      <c r="C2569" s="9">
        <v>0</v>
      </c>
      <c r="D2569" s="9"/>
      <c r="E2569" s="9">
        <f t="shared" ref="E2569:E2572" si="843">C2569+D2569</f>
        <v>0</v>
      </c>
      <c r="F2569" s="9"/>
      <c r="G2569" s="9"/>
      <c r="H2569" s="10"/>
      <c r="I2569" s="2">
        <f t="shared" si="831"/>
        <v>0</v>
      </c>
    </row>
    <row r="2570" spans="1:9" s="1" customFormat="1" hidden="1" x14ac:dyDescent="0.2">
      <c r="A2570" s="5" t="s">
        <v>38</v>
      </c>
      <c r="B2570" s="41" t="s">
        <v>51</v>
      </c>
      <c r="C2570" s="6">
        <v>0</v>
      </c>
      <c r="D2570" s="6"/>
      <c r="E2570" s="6">
        <f t="shared" si="843"/>
        <v>0</v>
      </c>
      <c r="F2570" s="6"/>
      <c r="G2570" s="6"/>
      <c r="H2570" s="7"/>
      <c r="I2570" s="2">
        <f t="shared" si="831"/>
        <v>0</v>
      </c>
    </row>
    <row r="2571" spans="1:9" s="1" customFormat="1" hidden="1" x14ac:dyDescent="0.2">
      <c r="A2571" s="5" t="s">
        <v>40</v>
      </c>
      <c r="B2571" s="41" t="s">
        <v>52</v>
      </c>
      <c r="C2571" s="6">
        <v>0</v>
      </c>
      <c r="D2571" s="6"/>
      <c r="E2571" s="6">
        <f t="shared" si="843"/>
        <v>0</v>
      </c>
      <c r="F2571" s="6"/>
      <c r="G2571" s="6"/>
      <c r="H2571" s="7"/>
      <c r="I2571" s="2">
        <f t="shared" si="831"/>
        <v>0</v>
      </c>
    </row>
    <row r="2572" spans="1:9" s="1" customFormat="1" hidden="1" x14ac:dyDescent="0.2">
      <c r="A2572" s="5" t="s">
        <v>42</v>
      </c>
      <c r="B2572" s="41" t="s">
        <v>53</v>
      </c>
      <c r="C2572" s="6">
        <v>0</v>
      </c>
      <c r="D2572" s="6"/>
      <c r="E2572" s="6">
        <f t="shared" si="843"/>
        <v>0</v>
      </c>
      <c r="F2572" s="6"/>
      <c r="G2572" s="6"/>
      <c r="H2572" s="7"/>
      <c r="I2572" s="2">
        <f t="shared" si="831"/>
        <v>0</v>
      </c>
    </row>
    <row r="2573" spans="1:9" s="1" customFormat="1" hidden="1" x14ac:dyDescent="0.2">
      <c r="A2573" s="57"/>
      <c r="B2573" s="66"/>
      <c r="C2573" s="6"/>
      <c r="D2573" s="6"/>
      <c r="E2573" s="6"/>
      <c r="F2573" s="6"/>
      <c r="G2573" s="6"/>
      <c r="H2573" s="7"/>
      <c r="I2573" s="2">
        <f t="shared" si="831"/>
        <v>0</v>
      </c>
    </row>
    <row r="2574" spans="1:9" s="1" customFormat="1" hidden="1" x14ac:dyDescent="0.2">
      <c r="A2574" s="16" t="s">
        <v>119</v>
      </c>
      <c r="B2574" s="35">
        <v>71</v>
      </c>
      <c r="C2574" s="9">
        <v>0</v>
      </c>
      <c r="D2574" s="9">
        <f t="shared" ref="D2574:H2574" si="844">SUM(D2575)</f>
        <v>0</v>
      </c>
      <c r="E2574" s="9">
        <f t="shared" si="844"/>
        <v>0</v>
      </c>
      <c r="F2574" s="9">
        <f t="shared" si="844"/>
        <v>0</v>
      </c>
      <c r="G2574" s="9">
        <f t="shared" si="844"/>
        <v>0</v>
      </c>
      <c r="H2574" s="10">
        <f t="shared" si="844"/>
        <v>0</v>
      </c>
      <c r="I2574" s="2">
        <f t="shared" si="831"/>
        <v>0</v>
      </c>
    </row>
    <row r="2575" spans="1:9" s="1" customFormat="1" hidden="1" x14ac:dyDescent="0.2">
      <c r="A2575" s="12" t="s">
        <v>120</v>
      </c>
      <c r="B2575" s="36" t="s">
        <v>121</v>
      </c>
      <c r="C2575" s="6">
        <v>0</v>
      </c>
      <c r="D2575" s="6"/>
      <c r="E2575" s="6">
        <f>C2575+D2575</f>
        <v>0</v>
      </c>
      <c r="F2575" s="6"/>
      <c r="G2575" s="6"/>
      <c r="H2575" s="7"/>
      <c r="I2575" s="2">
        <f t="shared" si="831"/>
        <v>0</v>
      </c>
    </row>
    <row r="2576" spans="1:9" s="1" customFormat="1" hidden="1" x14ac:dyDescent="0.2">
      <c r="A2576" s="57"/>
      <c r="B2576" s="66"/>
      <c r="C2576" s="6"/>
      <c r="D2576" s="6"/>
      <c r="E2576" s="6"/>
      <c r="F2576" s="6"/>
      <c r="G2576" s="6"/>
      <c r="H2576" s="7"/>
      <c r="I2576" s="2">
        <f t="shared" si="831"/>
        <v>0</v>
      </c>
    </row>
    <row r="2577" spans="1:9" s="1" customFormat="1" hidden="1" x14ac:dyDescent="0.2">
      <c r="A2577" s="11" t="s">
        <v>134</v>
      </c>
      <c r="B2577" s="43" t="s">
        <v>133</v>
      </c>
      <c r="C2577" s="9">
        <v>0</v>
      </c>
      <c r="D2577" s="9"/>
      <c r="E2577" s="9">
        <f>C2577+D2577</f>
        <v>0</v>
      </c>
      <c r="F2577" s="9"/>
      <c r="G2577" s="9"/>
      <c r="H2577" s="10"/>
      <c r="I2577" s="2">
        <f t="shared" si="831"/>
        <v>0</v>
      </c>
    </row>
    <row r="2578" spans="1:9" s="1" customFormat="1" hidden="1" x14ac:dyDescent="0.2">
      <c r="A2578" s="57"/>
      <c r="B2578" s="66"/>
      <c r="C2578" s="6"/>
      <c r="D2578" s="6"/>
      <c r="E2578" s="6"/>
      <c r="F2578" s="6"/>
      <c r="G2578" s="6"/>
      <c r="H2578" s="7"/>
      <c r="I2578" s="2">
        <f t="shared" si="831"/>
        <v>0</v>
      </c>
    </row>
    <row r="2579" spans="1:9" s="1" customFormat="1" hidden="1" x14ac:dyDescent="0.2">
      <c r="A2579" s="11" t="s">
        <v>54</v>
      </c>
      <c r="B2579" s="43"/>
      <c r="C2579" s="9">
        <v>0</v>
      </c>
      <c r="D2579" s="9">
        <f t="shared" ref="D2579:H2579" si="845">D2526-D2547</f>
        <v>0</v>
      </c>
      <c r="E2579" s="9">
        <f t="shared" si="845"/>
        <v>0</v>
      </c>
      <c r="F2579" s="9">
        <f t="shared" si="845"/>
        <v>0</v>
      </c>
      <c r="G2579" s="9">
        <f t="shared" si="845"/>
        <v>0</v>
      </c>
      <c r="H2579" s="10">
        <f t="shared" si="845"/>
        <v>0</v>
      </c>
      <c r="I2579" s="2">
        <f t="shared" si="831"/>
        <v>0</v>
      </c>
    </row>
    <row r="2580" spans="1:9" s="1" customFormat="1" hidden="1" x14ac:dyDescent="0.2">
      <c r="A2580" s="55"/>
      <c r="B2580" s="66"/>
      <c r="C2580" s="6"/>
      <c r="D2580" s="6"/>
      <c r="E2580" s="6"/>
      <c r="F2580" s="6"/>
      <c r="G2580" s="6"/>
      <c r="H2580" s="7"/>
      <c r="I2580" s="2">
        <f t="shared" si="831"/>
        <v>0</v>
      </c>
    </row>
    <row r="2581" spans="1:9" s="3" customFormat="1" hidden="1" x14ac:dyDescent="0.2">
      <c r="A2581" s="51" t="s">
        <v>93</v>
      </c>
      <c r="B2581" s="52"/>
      <c r="C2581" s="53">
        <v>0</v>
      </c>
      <c r="D2581" s="53">
        <f t="shared" ref="D2581:H2581" si="846">D2582</f>
        <v>0</v>
      </c>
      <c r="E2581" s="53">
        <f t="shared" si="846"/>
        <v>0</v>
      </c>
      <c r="F2581" s="53">
        <f t="shared" si="846"/>
        <v>0</v>
      </c>
      <c r="G2581" s="53">
        <f t="shared" si="846"/>
        <v>0</v>
      </c>
      <c r="H2581" s="54">
        <f t="shared" si="846"/>
        <v>0</v>
      </c>
      <c r="I2581" s="2">
        <f t="shared" si="831"/>
        <v>0</v>
      </c>
    </row>
    <row r="2582" spans="1:9" s="1" customFormat="1" hidden="1" x14ac:dyDescent="0.2">
      <c r="A2582" s="18" t="s">
        <v>59</v>
      </c>
      <c r="B2582" s="44"/>
      <c r="C2582" s="19">
        <v>0</v>
      </c>
      <c r="D2582" s="19">
        <f t="shared" ref="D2582:H2582" si="847">SUM(D2583,D2584,D2585,D2589)</f>
        <v>0</v>
      </c>
      <c r="E2582" s="19">
        <f t="shared" si="847"/>
        <v>0</v>
      </c>
      <c r="F2582" s="19">
        <f t="shared" si="847"/>
        <v>0</v>
      </c>
      <c r="G2582" s="19">
        <f t="shared" si="847"/>
        <v>0</v>
      </c>
      <c r="H2582" s="20">
        <f t="shared" si="847"/>
        <v>0</v>
      </c>
      <c r="I2582" s="2">
        <f t="shared" si="831"/>
        <v>0</v>
      </c>
    </row>
    <row r="2583" spans="1:9" s="1" customFormat="1" hidden="1" x14ac:dyDescent="0.2">
      <c r="A2583" s="5" t="s">
        <v>6</v>
      </c>
      <c r="B2583" s="28"/>
      <c r="C2583" s="6">
        <v>0</v>
      </c>
      <c r="D2583" s="6"/>
      <c r="E2583" s="6">
        <f>SUM(C2583,D2583)</f>
        <v>0</v>
      </c>
      <c r="F2583" s="6"/>
      <c r="G2583" s="6"/>
      <c r="H2583" s="7"/>
      <c r="I2583" s="2">
        <f t="shared" si="831"/>
        <v>0</v>
      </c>
    </row>
    <row r="2584" spans="1:9" s="1" customFormat="1" hidden="1" x14ac:dyDescent="0.2">
      <c r="A2584" s="5" t="s">
        <v>7</v>
      </c>
      <c r="B2584" s="65"/>
      <c r="C2584" s="6">
        <v>0</v>
      </c>
      <c r="D2584" s="6"/>
      <c r="E2584" s="6">
        <f t="shared" ref="E2584" si="848">SUM(C2584,D2584)</f>
        <v>0</v>
      </c>
      <c r="F2584" s="6"/>
      <c r="G2584" s="6"/>
      <c r="H2584" s="7"/>
      <c r="I2584" s="2">
        <f t="shared" si="831"/>
        <v>0</v>
      </c>
    </row>
    <row r="2585" spans="1:9" s="1" customFormat="1" hidden="1" x14ac:dyDescent="0.2">
      <c r="A2585" s="8" t="s">
        <v>104</v>
      </c>
      <c r="B2585" s="29" t="s">
        <v>96</v>
      </c>
      <c r="C2585" s="9">
        <v>0</v>
      </c>
      <c r="D2585" s="9">
        <f>SUM(D2586:D2588)</f>
        <v>0</v>
      </c>
      <c r="E2585" s="9">
        <f>SUM(C2585,D2585)</f>
        <v>0</v>
      </c>
      <c r="F2585" s="9">
        <f t="shared" ref="F2585" si="849">SUM(F2586:F2588)</f>
        <v>0</v>
      </c>
      <c r="G2585" s="9">
        <f t="shared" ref="G2585:H2585" si="850">SUM(G2586:G2588)</f>
        <v>0</v>
      </c>
      <c r="H2585" s="10">
        <f t="shared" si="850"/>
        <v>0</v>
      </c>
      <c r="I2585" s="2">
        <f t="shared" si="831"/>
        <v>0</v>
      </c>
    </row>
    <row r="2586" spans="1:9" s="1" customFormat="1" hidden="1" x14ac:dyDescent="0.2">
      <c r="A2586" s="77" t="s">
        <v>97</v>
      </c>
      <c r="B2586" s="28" t="s">
        <v>98</v>
      </c>
      <c r="C2586" s="6">
        <v>0</v>
      </c>
      <c r="D2586" s="6"/>
      <c r="E2586" s="6">
        <f t="shared" ref="E2586:E2588" si="851">SUM(C2586,D2586)</f>
        <v>0</v>
      </c>
      <c r="F2586" s="6"/>
      <c r="G2586" s="6"/>
      <c r="H2586" s="7"/>
      <c r="I2586" s="2">
        <f t="shared" si="831"/>
        <v>0</v>
      </c>
    </row>
    <row r="2587" spans="1:9" s="1" customFormat="1" hidden="1" x14ac:dyDescent="0.2">
      <c r="A2587" s="77" t="s">
        <v>99</v>
      </c>
      <c r="B2587" s="28" t="s">
        <v>100</v>
      </c>
      <c r="C2587" s="6">
        <v>0</v>
      </c>
      <c r="D2587" s="6"/>
      <c r="E2587" s="6">
        <f t="shared" si="851"/>
        <v>0</v>
      </c>
      <c r="F2587" s="6"/>
      <c r="G2587" s="6"/>
      <c r="H2587" s="7"/>
      <c r="I2587" s="2">
        <f t="shared" si="831"/>
        <v>0</v>
      </c>
    </row>
    <row r="2588" spans="1:9" s="1" customFormat="1" hidden="1" x14ac:dyDescent="0.2">
      <c r="A2588" s="77" t="s">
        <v>101</v>
      </c>
      <c r="B2588" s="28" t="s">
        <v>102</v>
      </c>
      <c r="C2588" s="6">
        <v>0</v>
      </c>
      <c r="D2588" s="6"/>
      <c r="E2588" s="6">
        <f t="shared" si="851"/>
        <v>0</v>
      </c>
      <c r="F2588" s="6"/>
      <c r="G2588" s="6"/>
      <c r="H2588" s="7"/>
      <c r="I2588" s="2">
        <f t="shared" si="831"/>
        <v>0</v>
      </c>
    </row>
    <row r="2589" spans="1:9" s="1" customFormat="1" ht="25.5" hidden="1" x14ac:dyDescent="0.2">
      <c r="A2589" s="8" t="s">
        <v>9</v>
      </c>
      <c r="B2589" s="29" t="s">
        <v>10</v>
      </c>
      <c r="C2589" s="9">
        <v>0</v>
      </c>
      <c r="D2589" s="9">
        <f t="shared" ref="D2589:H2589" si="852">SUM(D2590,D2594,D2598)</f>
        <v>0</v>
      </c>
      <c r="E2589" s="9">
        <f t="shared" si="852"/>
        <v>0</v>
      </c>
      <c r="F2589" s="9">
        <f t="shared" si="852"/>
        <v>0</v>
      </c>
      <c r="G2589" s="9">
        <f t="shared" si="852"/>
        <v>0</v>
      </c>
      <c r="H2589" s="10">
        <f t="shared" si="852"/>
        <v>0</v>
      </c>
      <c r="I2589" s="2">
        <f t="shared" si="831"/>
        <v>0</v>
      </c>
    </row>
    <row r="2590" spans="1:9" s="1" customFormat="1" hidden="1" x14ac:dyDescent="0.2">
      <c r="A2590" s="11" t="s">
        <v>11</v>
      </c>
      <c r="B2590" s="30" t="s">
        <v>12</v>
      </c>
      <c r="C2590" s="9">
        <v>0</v>
      </c>
      <c r="D2590" s="9">
        <f t="shared" ref="D2590:H2590" si="853">SUM(D2591:D2593)</f>
        <v>0</v>
      </c>
      <c r="E2590" s="9">
        <f t="shared" si="853"/>
        <v>0</v>
      </c>
      <c r="F2590" s="9">
        <f t="shared" si="853"/>
        <v>0</v>
      </c>
      <c r="G2590" s="9">
        <f t="shared" si="853"/>
        <v>0</v>
      </c>
      <c r="H2590" s="10">
        <f t="shared" si="853"/>
        <v>0</v>
      </c>
      <c r="I2590" s="2">
        <f t="shared" si="831"/>
        <v>0</v>
      </c>
    </row>
    <row r="2591" spans="1:9" s="1" customFormat="1" hidden="1" x14ac:dyDescent="0.2">
      <c r="A2591" s="12" t="s">
        <v>13</v>
      </c>
      <c r="B2591" s="31" t="s">
        <v>14</v>
      </c>
      <c r="C2591" s="6">
        <v>0</v>
      </c>
      <c r="D2591" s="6"/>
      <c r="E2591" s="6">
        <f t="shared" ref="E2591:E2593" si="854">SUM(C2591,D2591)</f>
        <v>0</v>
      </c>
      <c r="F2591" s="6"/>
      <c r="G2591" s="6"/>
      <c r="H2591" s="7"/>
      <c r="I2591" s="2">
        <f t="shared" si="831"/>
        <v>0</v>
      </c>
    </row>
    <row r="2592" spans="1:9" s="1" customFormat="1" hidden="1" x14ac:dyDescent="0.2">
      <c r="A2592" s="12" t="s">
        <v>15</v>
      </c>
      <c r="B2592" s="32" t="s">
        <v>16</v>
      </c>
      <c r="C2592" s="6">
        <v>0</v>
      </c>
      <c r="D2592" s="6"/>
      <c r="E2592" s="6">
        <f t="shared" si="854"/>
        <v>0</v>
      </c>
      <c r="F2592" s="6"/>
      <c r="G2592" s="6"/>
      <c r="H2592" s="7"/>
      <c r="I2592" s="2">
        <f t="shared" si="831"/>
        <v>0</v>
      </c>
    </row>
    <row r="2593" spans="1:9" s="1" customFormat="1" hidden="1" x14ac:dyDescent="0.2">
      <c r="A2593" s="12" t="s">
        <v>17</v>
      </c>
      <c r="B2593" s="32" t="s">
        <v>18</v>
      </c>
      <c r="C2593" s="6">
        <v>0</v>
      </c>
      <c r="D2593" s="6"/>
      <c r="E2593" s="6">
        <f t="shared" si="854"/>
        <v>0</v>
      </c>
      <c r="F2593" s="6"/>
      <c r="G2593" s="6"/>
      <c r="H2593" s="7"/>
      <c r="I2593" s="2">
        <f t="shared" si="831"/>
        <v>0</v>
      </c>
    </row>
    <row r="2594" spans="1:9" s="1" customFormat="1" hidden="1" x14ac:dyDescent="0.2">
      <c r="A2594" s="11" t="s">
        <v>19</v>
      </c>
      <c r="B2594" s="33" t="s">
        <v>20</v>
      </c>
      <c r="C2594" s="9">
        <v>0</v>
      </c>
      <c r="D2594" s="9">
        <f t="shared" ref="D2594:H2594" si="855">SUM(D2595:D2597)</f>
        <v>0</v>
      </c>
      <c r="E2594" s="9">
        <f t="shared" si="855"/>
        <v>0</v>
      </c>
      <c r="F2594" s="9">
        <f t="shared" si="855"/>
        <v>0</v>
      </c>
      <c r="G2594" s="9">
        <f t="shared" si="855"/>
        <v>0</v>
      </c>
      <c r="H2594" s="10">
        <f t="shared" si="855"/>
        <v>0</v>
      </c>
      <c r="I2594" s="2">
        <f t="shared" si="831"/>
        <v>0</v>
      </c>
    </row>
    <row r="2595" spans="1:9" s="1" customFormat="1" hidden="1" x14ac:dyDescent="0.2">
      <c r="A2595" s="12" t="s">
        <v>13</v>
      </c>
      <c r="B2595" s="32" t="s">
        <v>21</v>
      </c>
      <c r="C2595" s="6">
        <v>0</v>
      </c>
      <c r="D2595" s="6"/>
      <c r="E2595" s="6">
        <f t="shared" ref="E2595:E2597" si="856">SUM(C2595,D2595)</f>
        <v>0</v>
      </c>
      <c r="F2595" s="6"/>
      <c r="G2595" s="6"/>
      <c r="H2595" s="7"/>
      <c r="I2595" s="2">
        <f t="shared" si="831"/>
        <v>0</v>
      </c>
    </row>
    <row r="2596" spans="1:9" s="1" customFormat="1" hidden="1" x14ac:dyDescent="0.2">
      <c r="A2596" s="12" t="s">
        <v>15</v>
      </c>
      <c r="B2596" s="32" t="s">
        <v>22</v>
      </c>
      <c r="C2596" s="6">
        <v>0</v>
      </c>
      <c r="D2596" s="6"/>
      <c r="E2596" s="6">
        <f t="shared" si="856"/>
        <v>0</v>
      </c>
      <c r="F2596" s="6"/>
      <c r="G2596" s="6"/>
      <c r="H2596" s="7"/>
      <c r="I2596" s="2">
        <f t="shared" si="831"/>
        <v>0</v>
      </c>
    </row>
    <row r="2597" spans="1:9" s="1" customFormat="1" hidden="1" x14ac:dyDescent="0.2">
      <c r="A2597" s="12" t="s">
        <v>17</v>
      </c>
      <c r="B2597" s="32" t="s">
        <v>23</v>
      </c>
      <c r="C2597" s="6">
        <v>0</v>
      </c>
      <c r="D2597" s="6"/>
      <c r="E2597" s="6">
        <f t="shared" si="856"/>
        <v>0</v>
      </c>
      <c r="F2597" s="6"/>
      <c r="G2597" s="6"/>
      <c r="H2597" s="7"/>
      <c r="I2597" s="2">
        <f t="shared" si="831"/>
        <v>0</v>
      </c>
    </row>
    <row r="2598" spans="1:9" s="1" customFormat="1" hidden="1" x14ac:dyDescent="0.2">
      <c r="A2598" s="11" t="s">
        <v>24</v>
      </c>
      <c r="B2598" s="33" t="s">
        <v>25</v>
      </c>
      <c r="C2598" s="9">
        <v>0</v>
      </c>
      <c r="D2598" s="9">
        <f t="shared" ref="D2598:H2598" si="857">SUM(D2599:D2601)</f>
        <v>0</v>
      </c>
      <c r="E2598" s="9">
        <f t="shared" si="857"/>
        <v>0</v>
      </c>
      <c r="F2598" s="9">
        <f t="shared" si="857"/>
        <v>0</v>
      </c>
      <c r="G2598" s="9">
        <f t="shared" si="857"/>
        <v>0</v>
      </c>
      <c r="H2598" s="10">
        <f t="shared" si="857"/>
        <v>0</v>
      </c>
      <c r="I2598" s="2">
        <f t="shared" si="831"/>
        <v>0</v>
      </c>
    </row>
    <row r="2599" spans="1:9" s="1" customFormat="1" hidden="1" x14ac:dyDescent="0.2">
      <c r="A2599" s="12" t="s">
        <v>13</v>
      </c>
      <c r="B2599" s="32" t="s">
        <v>26</v>
      </c>
      <c r="C2599" s="6">
        <v>0</v>
      </c>
      <c r="D2599" s="6"/>
      <c r="E2599" s="6">
        <f t="shared" ref="E2599:E2601" si="858">SUM(C2599,D2599)</f>
        <v>0</v>
      </c>
      <c r="F2599" s="6"/>
      <c r="G2599" s="6"/>
      <c r="H2599" s="7"/>
      <c r="I2599" s="2">
        <f t="shared" si="831"/>
        <v>0</v>
      </c>
    </row>
    <row r="2600" spans="1:9" s="1" customFormat="1" hidden="1" x14ac:dyDescent="0.2">
      <c r="A2600" s="12" t="s">
        <v>15</v>
      </c>
      <c r="B2600" s="32" t="s">
        <v>27</v>
      </c>
      <c r="C2600" s="6">
        <v>0</v>
      </c>
      <c r="D2600" s="6"/>
      <c r="E2600" s="6">
        <f t="shared" si="858"/>
        <v>0</v>
      </c>
      <c r="F2600" s="6"/>
      <c r="G2600" s="6"/>
      <c r="H2600" s="7"/>
      <c r="I2600" s="2">
        <f t="shared" si="831"/>
        <v>0</v>
      </c>
    </row>
    <row r="2601" spans="1:9" s="1" customFormat="1" hidden="1" x14ac:dyDescent="0.2">
      <c r="A2601" s="12" t="s">
        <v>17</v>
      </c>
      <c r="B2601" s="32" t="s">
        <v>28</v>
      </c>
      <c r="C2601" s="6">
        <v>0</v>
      </c>
      <c r="D2601" s="6"/>
      <c r="E2601" s="6">
        <f t="shared" si="858"/>
        <v>0</v>
      </c>
      <c r="F2601" s="6"/>
      <c r="G2601" s="6"/>
      <c r="H2601" s="7"/>
      <c r="I2601" s="2">
        <f t="shared" si="831"/>
        <v>0</v>
      </c>
    </row>
    <row r="2602" spans="1:9" s="1" customFormat="1" hidden="1" x14ac:dyDescent="0.2">
      <c r="A2602" s="18" t="s">
        <v>76</v>
      </c>
      <c r="B2602" s="44"/>
      <c r="C2602" s="22">
        <v>0</v>
      </c>
      <c r="D2602" s="22">
        <f>SUM(D2603,D2606,D2632,D2629)</f>
        <v>0</v>
      </c>
      <c r="E2602" s="22">
        <f t="shared" ref="E2602:H2602" si="859">SUM(E2603,E2606,E2632,E2629)</f>
        <v>0</v>
      </c>
      <c r="F2602" s="22">
        <f t="shared" si="859"/>
        <v>0</v>
      </c>
      <c r="G2602" s="22">
        <f t="shared" si="859"/>
        <v>0</v>
      </c>
      <c r="H2602" s="23">
        <f t="shared" si="859"/>
        <v>0</v>
      </c>
      <c r="I2602" s="2">
        <f t="shared" si="831"/>
        <v>0</v>
      </c>
    </row>
    <row r="2603" spans="1:9" s="1" customFormat="1" hidden="1" x14ac:dyDescent="0.2">
      <c r="A2603" s="16" t="s">
        <v>30</v>
      </c>
      <c r="B2603" s="35">
        <v>20</v>
      </c>
      <c r="C2603" s="9">
        <v>0</v>
      </c>
      <c r="D2603" s="9">
        <f t="shared" ref="D2603:H2603" si="860">SUM(D2604)</f>
        <v>0</v>
      </c>
      <c r="E2603" s="9">
        <f t="shared" si="860"/>
        <v>0</v>
      </c>
      <c r="F2603" s="9">
        <f t="shared" si="860"/>
        <v>0</v>
      </c>
      <c r="G2603" s="9">
        <f t="shared" si="860"/>
        <v>0</v>
      </c>
      <c r="H2603" s="10">
        <f t="shared" si="860"/>
        <v>0</v>
      </c>
      <c r="I2603" s="2">
        <f t="shared" si="831"/>
        <v>0</v>
      </c>
    </row>
    <row r="2604" spans="1:9" s="1" customFormat="1" hidden="1" x14ac:dyDescent="0.2">
      <c r="A2604" s="12" t="s">
        <v>31</v>
      </c>
      <c r="B2604" s="36" t="s">
        <v>32</v>
      </c>
      <c r="C2604" s="6">
        <v>0</v>
      </c>
      <c r="D2604" s="6"/>
      <c r="E2604" s="6">
        <f>C2604+D2604</f>
        <v>0</v>
      </c>
      <c r="F2604" s="6"/>
      <c r="G2604" s="6"/>
      <c r="H2604" s="7"/>
      <c r="I2604" s="2">
        <f t="shared" si="831"/>
        <v>0</v>
      </c>
    </row>
    <row r="2605" spans="1:9" s="1" customFormat="1" hidden="1" x14ac:dyDescent="0.2">
      <c r="A2605" s="12"/>
      <c r="B2605" s="31"/>
      <c r="C2605" s="6"/>
      <c r="D2605" s="6"/>
      <c r="E2605" s="6"/>
      <c r="F2605" s="6"/>
      <c r="G2605" s="6"/>
      <c r="H2605" s="7"/>
      <c r="I2605" s="2">
        <f t="shared" si="831"/>
        <v>0</v>
      </c>
    </row>
    <row r="2606" spans="1:9" s="1" customFormat="1" ht="25.5" hidden="1" x14ac:dyDescent="0.2">
      <c r="A2606" s="78" t="s">
        <v>105</v>
      </c>
      <c r="B2606" s="37">
        <v>60</v>
      </c>
      <c r="C2606" s="9">
        <v>0</v>
      </c>
      <c r="D2606" s="9">
        <f t="shared" ref="D2606:H2606" si="861">SUM(D2607,D2614,D2621)</f>
        <v>0</v>
      </c>
      <c r="E2606" s="9">
        <f t="shared" si="861"/>
        <v>0</v>
      </c>
      <c r="F2606" s="9">
        <f t="shared" si="861"/>
        <v>0</v>
      </c>
      <c r="G2606" s="9">
        <f t="shared" si="861"/>
        <v>0</v>
      </c>
      <c r="H2606" s="10">
        <f t="shared" si="861"/>
        <v>0</v>
      </c>
      <c r="I2606" s="2">
        <f t="shared" si="831"/>
        <v>0</v>
      </c>
    </row>
    <row r="2607" spans="1:9" s="1" customFormat="1" ht="25.5" hidden="1" x14ac:dyDescent="0.2">
      <c r="A2607" s="16" t="s">
        <v>106</v>
      </c>
      <c r="B2607" s="38">
        <v>60</v>
      </c>
      <c r="C2607" s="9">
        <v>0</v>
      </c>
      <c r="D2607" s="9">
        <f t="shared" ref="D2607:H2607" si="862">SUM(D2611,D2612,D2613)</f>
        <v>0</v>
      </c>
      <c r="E2607" s="9">
        <f t="shared" si="862"/>
        <v>0</v>
      </c>
      <c r="F2607" s="9">
        <f t="shared" si="862"/>
        <v>0</v>
      </c>
      <c r="G2607" s="9">
        <f t="shared" si="862"/>
        <v>0</v>
      </c>
      <c r="H2607" s="10">
        <f t="shared" si="862"/>
        <v>0</v>
      </c>
      <c r="I2607" s="2">
        <f t="shared" si="831"/>
        <v>0</v>
      </c>
    </row>
    <row r="2608" spans="1:9" s="1" customFormat="1" hidden="1" x14ac:dyDescent="0.2">
      <c r="A2608" s="17" t="s">
        <v>1</v>
      </c>
      <c r="B2608" s="39"/>
      <c r="C2608" s="9"/>
      <c r="D2608" s="9"/>
      <c r="E2608" s="9"/>
      <c r="F2608" s="9"/>
      <c r="G2608" s="9"/>
      <c r="H2608" s="10"/>
      <c r="I2608" s="2">
        <f t="shared" si="831"/>
        <v>0</v>
      </c>
    </row>
    <row r="2609" spans="1:9" s="1" customFormat="1" hidden="1" x14ac:dyDescent="0.2">
      <c r="A2609" s="17" t="s">
        <v>36</v>
      </c>
      <c r="B2609" s="39"/>
      <c r="C2609" s="9">
        <v>0</v>
      </c>
      <c r="D2609" s="9">
        <f t="shared" ref="D2609:H2609" si="863">D2611+D2612+D2613-D2610</f>
        <v>0</v>
      </c>
      <c r="E2609" s="9">
        <f t="shared" si="863"/>
        <v>0</v>
      </c>
      <c r="F2609" s="9">
        <f t="shared" si="863"/>
        <v>0</v>
      </c>
      <c r="G2609" s="9">
        <f t="shared" si="863"/>
        <v>0</v>
      </c>
      <c r="H2609" s="10">
        <f t="shared" si="863"/>
        <v>0</v>
      </c>
      <c r="I2609" s="2">
        <f t="shared" si="831"/>
        <v>0</v>
      </c>
    </row>
    <row r="2610" spans="1:9" s="1" customFormat="1" hidden="1" x14ac:dyDescent="0.2">
      <c r="A2610" s="17" t="s">
        <v>37</v>
      </c>
      <c r="B2610" s="39"/>
      <c r="C2610" s="9">
        <v>0</v>
      </c>
      <c r="D2610" s="9"/>
      <c r="E2610" s="9">
        <f t="shared" ref="E2610:E2613" si="864">C2610+D2610</f>
        <v>0</v>
      </c>
      <c r="F2610" s="9"/>
      <c r="G2610" s="9"/>
      <c r="H2610" s="10"/>
      <c r="I2610" s="2">
        <f t="shared" si="831"/>
        <v>0</v>
      </c>
    </row>
    <row r="2611" spans="1:9" s="1" customFormat="1" hidden="1" x14ac:dyDescent="0.2">
      <c r="A2611" s="5" t="s">
        <v>107</v>
      </c>
      <c r="B2611" s="40" t="s">
        <v>113</v>
      </c>
      <c r="C2611" s="6">
        <v>0</v>
      </c>
      <c r="D2611" s="6"/>
      <c r="E2611" s="6">
        <f t="shared" si="864"/>
        <v>0</v>
      </c>
      <c r="F2611" s="6"/>
      <c r="G2611" s="6"/>
      <c r="H2611" s="7"/>
      <c r="I2611" s="2">
        <f t="shared" si="831"/>
        <v>0</v>
      </c>
    </row>
    <row r="2612" spans="1:9" s="1" customFormat="1" hidden="1" x14ac:dyDescent="0.2">
      <c r="A2612" s="5" t="s">
        <v>99</v>
      </c>
      <c r="B2612" s="40" t="s">
        <v>116</v>
      </c>
      <c r="C2612" s="6">
        <v>0</v>
      </c>
      <c r="D2612" s="6"/>
      <c r="E2612" s="6">
        <f t="shared" si="864"/>
        <v>0</v>
      </c>
      <c r="F2612" s="6"/>
      <c r="G2612" s="6"/>
      <c r="H2612" s="7"/>
      <c r="I2612" s="2">
        <f t="shared" ref="I2612:I2639" si="865">SUM(E2612:H2612)</f>
        <v>0</v>
      </c>
    </row>
    <row r="2613" spans="1:9" s="1" customFormat="1" hidden="1" x14ac:dyDescent="0.2">
      <c r="A2613" s="5" t="s">
        <v>101</v>
      </c>
      <c r="B2613" s="41" t="s">
        <v>114</v>
      </c>
      <c r="C2613" s="6">
        <v>0</v>
      </c>
      <c r="D2613" s="6"/>
      <c r="E2613" s="6">
        <f t="shared" si="864"/>
        <v>0</v>
      </c>
      <c r="F2613" s="6"/>
      <c r="G2613" s="6"/>
      <c r="H2613" s="7"/>
      <c r="I2613" s="2">
        <f t="shared" si="865"/>
        <v>0</v>
      </c>
    </row>
    <row r="2614" spans="1:9" s="1" customFormat="1" hidden="1" x14ac:dyDescent="0.2">
      <c r="A2614" s="16" t="s">
        <v>44</v>
      </c>
      <c r="B2614" s="42" t="s">
        <v>45</v>
      </c>
      <c r="C2614" s="9">
        <v>0</v>
      </c>
      <c r="D2614" s="9">
        <f t="shared" ref="D2614:H2614" si="866">SUM(D2618,D2619,D2620)</f>
        <v>0</v>
      </c>
      <c r="E2614" s="9">
        <f t="shared" si="866"/>
        <v>0</v>
      </c>
      <c r="F2614" s="9">
        <f t="shared" si="866"/>
        <v>0</v>
      </c>
      <c r="G2614" s="9">
        <f t="shared" si="866"/>
        <v>0</v>
      </c>
      <c r="H2614" s="10">
        <f t="shared" si="866"/>
        <v>0</v>
      </c>
      <c r="I2614" s="2">
        <f t="shared" si="865"/>
        <v>0</v>
      </c>
    </row>
    <row r="2615" spans="1:9" s="1" customFormat="1" hidden="1" x14ac:dyDescent="0.2">
      <c r="A2615" s="56" t="s">
        <v>1</v>
      </c>
      <c r="B2615" s="42"/>
      <c r="C2615" s="9"/>
      <c r="D2615" s="9"/>
      <c r="E2615" s="9"/>
      <c r="F2615" s="9"/>
      <c r="G2615" s="9"/>
      <c r="H2615" s="10"/>
      <c r="I2615" s="2">
        <f t="shared" si="865"/>
        <v>0</v>
      </c>
    </row>
    <row r="2616" spans="1:9" s="1" customFormat="1" hidden="1" x14ac:dyDescent="0.2">
      <c r="A2616" s="17" t="s">
        <v>36</v>
      </c>
      <c r="B2616" s="39"/>
      <c r="C2616" s="9">
        <v>0</v>
      </c>
      <c r="D2616" s="9">
        <f t="shared" ref="D2616:H2616" si="867">D2618+D2619+D2620-D2617</f>
        <v>0</v>
      </c>
      <c r="E2616" s="9">
        <f t="shared" si="867"/>
        <v>0</v>
      </c>
      <c r="F2616" s="9">
        <f t="shared" si="867"/>
        <v>0</v>
      </c>
      <c r="G2616" s="9">
        <f t="shared" si="867"/>
        <v>0</v>
      </c>
      <c r="H2616" s="10">
        <f t="shared" si="867"/>
        <v>0</v>
      </c>
      <c r="I2616" s="2">
        <f t="shared" si="865"/>
        <v>0</v>
      </c>
    </row>
    <row r="2617" spans="1:9" s="1" customFormat="1" hidden="1" x14ac:dyDescent="0.2">
      <c r="A2617" s="17" t="s">
        <v>37</v>
      </c>
      <c r="B2617" s="39"/>
      <c r="C2617" s="9">
        <v>0</v>
      </c>
      <c r="D2617" s="9"/>
      <c r="E2617" s="9">
        <f t="shared" ref="E2617:E2620" si="868">C2617+D2617</f>
        <v>0</v>
      </c>
      <c r="F2617" s="9"/>
      <c r="G2617" s="9"/>
      <c r="H2617" s="10"/>
      <c r="I2617" s="2">
        <f t="shared" si="865"/>
        <v>0</v>
      </c>
    </row>
    <row r="2618" spans="1:9" s="1" customFormat="1" hidden="1" x14ac:dyDescent="0.2">
      <c r="A2618" s="5" t="s">
        <v>38</v>
      </c>
      <c r="B2618" s="41" t="s">
        <v>46</v>
      </c>
      <c r="C2618" s="6">
        <v>0</v>
      </c>
      <c r="D2618" s="6"/>
      <c r="E2618" s="6">
        <f t="shared" si="868"/>
        <v>0</v>
      </c>
      <c r="F2618" s="6"/>
      <c r="G2618" s="6"/>
      <c r="H2618" s="7"/>
      <c r="I2618" s="2">
        <f t="shared" si="865"/>
        <v>0</v>
      </c>
    </row>
    <row r="2619" spans="1:9" s="1" customFormat="1" hidden="1" x14ac:dyDescent="0.2">
      <c r="A2619" s="5" t="s">
        <v>40</v>
      </c>
      <c r="B2619" s="41" t="s">
        <v>47</v>
      </c>
      <c r="C2619" s="6">
        <v>0</v>
      </c>
      <c r="D2619" s="6"/>
      <c r="E2619" s="6">
        <f t="shared" si="868"/>
        <v>0</v>
      </c>
      <c r="F2619" s="6"/>
      <c r="G2619" s="6"/>
      <c r="H2619" s="7"/>
      <c r="I2619" s="2">
        <f t="shared" si="865"/>
        <v>0</v>
      </c>
    </row>
    <row r="2620" spans="1:9" s="1" customFormat="1" hidden="1" x14ac:dyDescent="0.2">
      <c r="A2620" s="5" t="s">
        <v>42</v>
      </c>
      <c r="B2620" s="41" t="s">
        <v>48</v>
      </c>
      <c r="C2620" s="6">
        <v>0</v>
      </c>
      <c r="D2620" s="6"/>
      <c r="E2620" s="6">
        <f t="shared" si="868"/>
        <v>0</v>
      </c>
      <c r="F2620" s="6"/>
      <c r="G2620" s="6"/>
      <c r="H2620" s="7"/>
      <c r="I2620" s="2">
        <f t="shared" si="865"/>
        <v>0</v>
      </c>
    </row>
    <row r="2621" spans="1:9" s="1" customFormat="1" hidden="1" x14ac:dyDescent="0.2">
      <c r="A2621" s="16" t="s">
        <v>49</v>
      </c>
      <c r="B2621" s="43" t="s">
        <v>50</v>
      </c>
      <c r="C2621" s="9">
        <v>0</v>
      </c>
      <c r="D2621" s="9">
        <f t="shared" ref="D2621:H2621" si="869">SUM(D2625,D2626,D2627)</f>
        <v>0</v>
      </c>
      <c r="E2621" s="9">
        <f t="shared" si="869"/>
        <v>0</v>
      </c>
      <c r="F2621" s="9">
        <f t="shared" si="869"/>
        <v>0</v>
      </c>
      <c r="G2621" s="9">
        <f t="shared" si="869"/>
        <v>0</v>
      </c>
      <c r="H2621" s="10">
        <f t="shared" si="869"/>
        <v>0</v>
      </c>
      <c r="I2621" s="2">
        <f t="shared" si="865"/>
        <v>0</v>
      </c>
    </row>
    <row r="2622" spans="1:9" s="1" customFormat="1" hidden="1" x14ac:dyDescent="0.2">
      <c r="A2622" s="56" t="s">
        <v>1</v>
      </c>
      <c r="B2622" s="43"/>
      <c r="C2622" s="9"/>
      <c r="D2622" s="9"/>
      <c r="E2622" s="9"/>
      <c r="F2622" s="9"/>
      <c r="G2622" s="9"/>
      <c r="H2622" s="10"/>
      <c r="I2622" s="2">
        <f t="shared" si="865"/>
        <v>0</v>
      </c>
    </row>
    <row r="2623" spans="1:9" s="1" customFormat="1" hidden="1" x14ac:dyDescent="0.2">
      <c r="A2623" s="17" t="s">
        <v>36</v>
      </c>
      <c r="B2623" s="39"/>
      <c r="C2623" s="9">
        <v>0</v>
      </c>
      <c r="D2623" s="9">
        <f t="shared" ref="D2623:H2623" si="870">D2625+D2626+D2627-D2624</f>
        <v>0</v>
      </c>
      <c r="E2623" s="9">
        <f t="shared" si="870"/>
        <v>0</v>
      </c>
      <c r="F2623" s="9">
        <f t="shared" si="870"/>
        <v>0</v>
      </c>
      <c r="G2623" s="9">
        <f t="shared" si="870"/>
        <v>0</v>
      </c>
      <c r="H2623" s="10">
        <f t="shared" si="870"/>
        <v>0</v>
      </c>
      <c r="I2623" s="2">
        <f t="shared" si="865"/>
        <v>0</v>
      </c>
    </row>
    <row r="2624" spans="1:9" s="1" customFormat="1" hidden="1" x14ac:dyDescent="0.2">
      <c r="A2624" s="17" t="s">
        <v>37</v>
      </c>
      <c r="B2624" s="39"/>
      <c r="C2624" s="9">
        <v>0</v>
      </c>
      <c r="D2624" s="9"/>
      <c r="E2624" s="9">
        <f t="shared" ref="E2624:E2627" si="871">C2624+D2624</f>
        <v>0</v>
      </c>
      <c r="F2624" s="9"/>
      <c r="G2624" s="9"/>
      <c r="H2624" s="10"/>
      <c r="I2624" s="2">
        <f t="shared" si="865"/>
        <v>0</v>
      </c>
    </row>
    <row r="2625" spans="1:9" s="1" customFormat="1" hidden="1" x14ac:dyDescent="0.2">
      <c r="A2625" s="5" t="s">
        <v>38</v>
      </c>
      <c r="B2625" s="41" t="s">
        <v>51</v>
      </c>
      <c r="C2625" s="6">
        <v>0</v>
      </c>
      <c r="D2625" s="6"/>
      <c r="E2625" s="6">
        <f t="shared" si="871"/>
        <v>0</v>
      </c>
      <c r="F2625" s="6"/>
      <c r="G2625" s="6"/>
      <c r="H2625" s="7"/>
      <c r="I2625" s="2">
        <f t="shared" si="865"/>
        <v>0</v>
      </c>
    </row>
    <row r="2626" spans="1:9" s="1" customFormat="1" hidden="1" x14ac:dyDescent="0.2">
      <c r="A2626" s="5" t="s">
        <v>40</v>
      </c>
      <c r="B2626" s="41" t="s">
        <v>52</v>
      </c>
      <c r="C2626" s="6">
        <v>0</v>
      </c>
      <c r="D2626" s="6"/>
      <c r="E2626" s="6">
        <f t="shared" si="871"/>
        <v>0</v>
      </c>
      <c r="F2626" s="6"/>
      <c r="G2626" s="6"/>
      <c r="H2626" s="7"/>
      <c r="I2626" s="2">
        <f t="shared" si="865"/>
        <v>0</v>
      </c>
    </row>
    <row r="2627" spans="1:9" s="1" customFormat="1" hidden="1" x14ac:dyDescent="0.2">
      <c r="A2627" s="5" t="s">
        <v>42</v>
      </c>
      <c r="B2627" s="41" t="s">
        <v>53</v>
      </c>
      <c r="C2627" s="6">
        <v>0</v>
      </c>
      <c r="D2627" s="6"/>
      <c r="E2627" s="6">
        <f t="shared" si="871"/>
        <v>0</v>
      </c>
      <c r="F2627" s="6"/>
      <c r="G2627" s="6"/>
      <c r="H2627" s="7"/>
      <c r="I2627" s="2">
        <f t="shared" si="865"/>
        <v>0</v>
      </c>
    </row>
    <row r="2628" spans="1:9" s="1" customFormat="1" hidden="1" x14ac:dyDescent="0.2">
      <c r="A2628" s="57"/>
      <c r="B2628" s="66"/>
      <c r="C2628" s="6"/>
      <c r="D2628" s="6"/>
      <c r="E2628" s="6"/>
      <c r="F2628" s="6"/>
      <c r="G2628" s="6"/>
      <c r="H2628" s="7"/>
      <c r="I2628" s="2">
        <f t="shared" si="865"/>
        <v>0</v>
      </c>
    </row>
    <row r="2629" spans="1:9" s="1" customFormat="1" hidden="1" x14ac:dyDescent="0.2">
      <c r="A2629" s="16" t="s">
        <v>119</v>
      </c>
      <c r="B2629" s="35">
        <v>71</v>
      </c>
      <c r="C2629" s="9">
        <v>0</v>
      </c>
      <c r="D2629" s="9">
        <f t="shared" ref="D2629:H2629" si="872">SUM(D2630)</f>
        <v>0</v>
      </c>
      <c r="E2629" s="9">
        <f t="shared" si="872"/>
        <v>0</v>
      </c>
      <c r="F2629" s="9">
        <f t="shared" si="872"/>
        <v>0</v>
      </c>
      <c r="G2629" s="9">
        <f t="shared" si="872"/>
        <v>0</v>
      </c>
      <c r="H2629" s="10">
        <f t="shared" si="872"/>
        <v>0</v>
      </c>
      <c r="I2629" s="2">
        <f t="shared" si="865"/>
        <v>0</v>
      </c>
    </row>
    <row r="2630" spans="1:9" s="1" customFormat="1" hidden="1" x14ac:dyDescent="0.2">
      <c r="A2630" s="12" t="s">
        <v>120</v>
      </c>
      <c r="B2630" s="36" t="s">
        <v>121</v>
      </c>
      <c r="C2630" s="6">
        <v>0</v>
      </c>
      <c r="D2630" s="6"/>
      <c r="E2630" s="6">
        <f>C2630+D2630</f>
        <v>0</v>
      </c>
      <c r="F2630" s="6"/>
      <c r="G2630" s="6"/>
      <c r="H2630" s="7"/>
      <c r="I2630" s="2">
        <f t="shared" si="865"/>
        <v>0</v>
      </c>
    </row>
    <row r="2631" spans="1:9" s="1" customFormat="1" hidden="1" x14ac:dyDescent="0.2">
      <c r="A2631" s="57"/>
      <c r="B2631" s="66"/>
      <c r="C2631" s="6"/>
      <c r="D2631" s="6"/>
      <c r="E2631" s="6"/>
      <c r="F2631" s="6"/>
      <c r="G2631" s="6"/>
      <c r="H2631" s="7"/>
      <c r="I2631" s="2">
        <f t="shared" si="865"/>
        <v>0</v>
      </c>
    </row>
    <row r="2632" spans="1:9" s="1" customFormat="1" hidden="1" x14ac:dyDescent="0.2">
      <c r="A2632" s="11" t="s">
        <v>134</v>
      </c>
      <c r="B2632" s="43" t="s">
        <v>133</v>
      </c>
      <c r="C2632" s="9">
        <v>0</v>
      </c>
      <c r="D2632" s="9"/>
      <c r="E2632" s="9">
        <f>C2632+D2632</f>
        <v>0</v>
      </c>
      <c r="F2632" s="9"/>
      <c r="G2632" s="9"/>
      <c r="H2632" s="10"/>
      <c r="I2632" s="2">
        <f t="shared" si="865"/>
        <v>0</v>
      </c>
    </row>
    <row r="2633" spans="1:9" s="1" customFormat="1" hidden="1" x14ac:dyDescent="0.2">
      <c r="A2633" s="57"/>
      <c r="B2633" s="66"/>
      <c r="C2633" s="6"/>
      <c r="D2633" s="6"/>
      <c r="E2633" s="6"/>
      <c r="F2633" s="6"/>
      <c r="G2633" s="6"/>
      <c r="H2633" s="7"/>
      <c r="I2633" s="2">
        <f t="shared" si="865"/>
        <v>0</v>
      </c>
    </row>
    <row r="2634" spans="1:9" s="1" customFormat="1" hidden="1" x14ac:dyDescent="0.2">
      <c r="A2634" s="11" t="s">
        <v>54</v>
      </c>
      <c r="B2634" s="43"/>
      <c r="C2634" s="9">
        <v>0</v>
      </c>
      <c r="D2634" s="9">
        <f t="shared" ref="D2634:H2634" si="873">D2581-D2602</f>
        <v>0</v>
      </c>
      <c r="E2634" s="9">
        <f t="shared" si="873"/>
        <v>0</v>
      </c>
      <c r="F2634" s="9">
        <f t="shared" si="873"/>
        <v>0</v>
      </c>
      <c r="G2634" s="9">
        <f t="shared" si="873"/>
        <v>0</v>
      </c>
      <c r="H2634" s="10">
        <f t="shared" si="873"/>
        <v>0</v>
      </c>
      <c r="I2634" s="2">
        <f t="shared" si="865"/>
        <v>0</v>
      </c>
    </row>
    <row r="2635" spans="1:9" s="1" customFormat="1" hidden="1" x14ac:dyDescent="0.2">
      <c r="A2635" s="55"/>
      <c r="B2635" s="66"/>
      <c r="C2635" s="6"/>
      <c r="D2635" s="6"/>
      <c r="E2635" s="6"/>
      <c r="F2635" s="6"/>
      <c r="G2635" s="6"/>
      <c r="H2635" s="7"/>
      <c r="I2635" s="2">
        <f t="shared" si="865"/>
        <v>0</v>
      </c>
    </row>
    <row r="2636" spans="1:9" s="107" customFormat="1" x14ac:dyDescent="0.2">
      <c r="A2636" s="109" t="s">
        <v>125</v>
      </c>
      <c r="B2636" s="110" t="s">
        <v>126</v>
      </c>
      <c r="C2636" s="111">
        <f t="shared" ref="C2636" si="874">C2669</f>
        <v>35914.9</v>
      </c>
      <c r="D2636" s="111">
        <f t="shared" ref="D2636:H2636" si="875">D2669</f>
        <v>0</v>
      </c>
      <c r="E2636" s="111">
        <f t="shared" si="875"/>
        <v>35914.9</v>
      </c>
      <c r="F2636" s="111">
        <f t="shared" si="875"/>
        <v>0</v>
      </c>
      <c r="G2636" s="111">
        <f t="shared" si="875"/>
        <v>0</v>
      </c>
      <c r="H2636" s="112">
        <f t="shared" si="875"/>
        <v>0</v>
      </c>
      <c r="I2636" s="84">
        <f t="shared" si="865"/>
        <v>35914.9</v>
      </c>
    </row>
    <row r="2637" spans="1:9" x14ac:dyDescent="0.2">
      <c r="A2637" s="113" t="s">
        <v>76</v>
      </c>
      <c r="B2637" s="114"/>
      <c r="C2637" s="123">
        <f>SUM(C2638,C2641,C2667,C2664)</f>
        <v>35905.4</v>
      </c>
      <c r="D2637" s="123">
        <f>SUM(D2638,D2641,D2667,D2664)</f>
        <v>0</v>
      </c>
      <c r="E2637" s="123">
        <f t="shared" ref="E2637:H2637" si="876">SUM(E2638,E2641,E2667,E2664)</f>
        <v>35905.4</v>
      </c>
      <c r="F2637" s="123">
        <f t="shared" si="876"/>
        <v>0</v>
      </c>
      <c r="G2637" s="123">
        <f t="shared" si="876"/>
        <v>0</v>
      </c>
      <c r="H2637" s="124">
        <f t="shared" si="876"/>
        <v>0</v>
      </c>
      <c r="I2637" s="84">
        <f t="shared" si="865"/>
        <v>35905.4</v>
      </c>
    </row>
    <row r="2638" spans="1:9" s="1" customFormat="1" hidden="1" x14ac:dyDescent="0.2">
      <c r="A2638" s="16" t="s">
        <v>30</v>
      </c>
      <c r="B2638" s="35">
        <v>20</v>
      </c>
      <c r="C2638" s="9">
        <v>0</v>
      </c>
      <c r="D2638" s="9">
        <f t="shared" ref="D2638:H2638" si="877">SUM(D2639)</f>
        <v>0</v>
      </c>
      <c r="E2638" s="9">
        <f t="shared" si="877"/>
        <v>0</v>
      </c>
      <c r="F2638" s="9">
        <f t="shared" si="877"/>
        <v>0</v>
      </c>
      <c r="G2638" s="9">
        <f t="shared" si="877"/>
        <v>0</v>
      </c>
      <c r="H2638" s="10">
        <f t="shared" si="877"/>
        <v>0</v>
      </c>
      <c r="I2638" s="2">
        <f t="shared" si="865"/>
        <v>0</v>
      </c>
    </row>
    <row r="2639" spans="1:9" s="1" customFormat="1" hidden="1" x14ac:dyDescent="0.2">
      <c r="A2639" s="12" t="s">
        <v>31</v>
      </c>
      <c r="B2639" s="36" t="s">
        <v>32</v>
      </c>
      <c r="C2639" s="6">
        <v>0</v>
      </c>
      <c r="D2639" s="6">
        <f>D2692</f>
        <v>0</v>
      </c>
      <c r="E2639" s="6">
        <f>C2639+D2639</f>
        <v>0</v>
      </c>
      <c r="F2639" s="6">
        <f t="shared" ref="F2639:H2639" si="878">F2692</f>
        <v>0</v>
      </c>
      <c r="G2639" s="6">
        <f t="shared" si="878"/>
        <v>0</v>
      </c>
      <c r="H2639" s="7">
        <f t="shared" si="878"/>
        <v>0</v>
      </c>
      <c r="I2639" s="2">
        <f t="shared" si="865"/>
        <v>0</v>
      </c>
    </row>
    <row r="2640" spans="1:9" s="1" customFormat="1" hidden="1" x14ac:dyDescent="0.2">
      <c r="A2640" s="12"/>
      <c r="B2640" s="31"/>
      <c r="C2640" s="6"/>
      <c r="D2640" s="6"/>
      <c r="E2640" s="6"/>
      <c r="F2640" s="6"/>
      <c r="G2640" s="6"/>
      <c r="H2640" s="7"/>
      <c r="I2640" s="2">
        <f t="shared" ref="I2640:I2706" si="879">SUM(E2640:H2640)</f>
        <v>0</v>
      </c>
    </row>
    <row r="2641" spans="1:9" ht="25.5" x14ac:dyDescent="0.2">
      <c r="A2641" s="78" t="s">
        <v>105</v>
      </c>
      <c r="B2641" s="37">
        <v>60</v>
      </c>
      <c r="C2641" s="9">
        <f t="shared" ref="C2641" si="880">SUM(C2642,C2649,C2656)</f>
        <v>35905.4</v>
      </c>
      <c r="D2641" s="9">
        <f t="shared" ref="D2641:H2641" si="881">SUM(D2642,D2649,D2656)</f>
        <v>0</v>
      </c>
      <c r="E2641" s="9">
        <f t="shared" si="881"/>
        <v>35905.4</v>
      </c>
      <c r="F2641" s="9">
        <f t="shared" si="881"/>
        <v>0</v>
      </c>
      <c r="G2641" s="9">
        <f t="shared" si="881"/>
        <v>0</v>
      </c>
      <c r="H2641" s="10">
        <f t="shared" si="881"/>
        <v>0</v>
      </c>
      <c r="I2641" s="84">
        <f t="shared" si="879"/>
        <v>35905.4</v>
      </c>
    </row>
    <row r="2642" spans="1:9" ht="25.5" x14ac:dyDescent="0.2">
      <c r="A2642" s="16" t="s">
        <v>106</v>
      </c>
      <c r="B2642" s="38">
        <v>60</v>
      </c>
      <c r="C2642" s="9">
        <f t="shared" ref="C2642" si="882">SUM(C2646,C2647,C2648)</f>
        <v>35905.4</v>
      </c>
      <c r="D2642" s="9">
        <f t="shared" ref="D2642:H2642" si="883">SUM(D2646,D2647,D2648)</f>
        <v>0</v>
      </c>
      <c r="E2642" s="9">
        <f t="shared" si="883"/>
        <v>35905.4</v>
      </c>
      <c r="F2642" s="9">
        <f t="shared" si="883"/>
        <v>0</v>
      </c>
      <c r="G2642" s="9">
        <f t="shared" si="883"/>
        <v>0</v>
      </c>
      <c r="H2642" s="10">
        <f t="shared" si="883"/>
        <v>0</v>
      </c>
      <c r="I2642" s="84">
        <f t="shared" si="879"/>
        <v>35905.4</v>
      </c>
    </row>
    <row r="2643" spans="1:9" s="1" customFormat="1" hidden="1" x14ac:dyDescent="0.2">
      <c r="A2643" s="17" t="s">
        <v>1</v>
      </c>
      <c r="B2643" s="39"/>
      <c r="C2643" s="9"/>
      <c r="D2643" s="9"/>
      <c r="E2643" s="9"/>
      <c r="F2643" s="9"/>
      <c r="G2643" s="9"/>
      <c r="H2643" s="10"/>
      <c r="I2643" s="2">
        <f t="shared" si="879"/>
        <v>0</v>
      </c>
    </row>
    <row r="2644" spans="1:9" s="1" customFormat="1" hidden="1" x14ac:dyDescent="0.2">
      <c r="A2644" s="17" t="s">
        <v>36</v>
      </c>
      <c r="B2644" s="39"/>
      <c r="C2644" s="9">
        <v>0</v>
      </c>
      <c r="D2644" s="9">
        <f t="shared" ref="D2644:H2644" si="884">D2646+D2647+D2648-D2645</f>
        <v>0</v>
      </c>
      <c r="E2644" s="9">
        <f t="shared" si="884"/>
        <v>0</v>
      </c>
      <c r="F2644" s="9">
        <f t="shared" si="884"/>
        <v>0</v>
      </c>
      <c r="G2644" s="9">
        <f t="shared" si="884"/>
        <v>0</v>
      </c>
      <c r="H2644" s="10">
        <f t="shared" si="884"/>
        <v>0</v>
      </c>
      <c r="I2644" s="2">
        <f t="shared" si="879"/>
        <v>0</v>
      </c>
    </row>
    <row r="2645" spans="1:9" x14ac:dyDescent="0.2">
      <c r="A2645" s="17" t="s">
        <v>37</v>
      </c>
      <c r="B2645" s="39"/>
      <c r="C2645" s="9">
        <f>C2698</f>
        <v>35905.4</v>
      </c>
      <c r="D2645" s="9">
        <f t="shared" ref="D2645:E2647" si="885">D2698</f>
        <v>0</v>
      </c>
      <c r="E2645" s="9">
        <f t="shared" si="885"/>
        <v>35905.4</v>
      </c>
      <c r="F2645" s="9">
        <f>F2698</f>
        <v>0</v>
      </c>
      <c r="G2645" s="9">
        <f t="shared" ref="G2645:H2645" si="886">G2698</f>
        <v>0</v>
      </c>
      <c r="H2645" s="10">
        <f t="shared" si="886"/>
        <v>0</v>
      </c>
      <c r="I2645" s="84">
        <f t="shared" si="879"/>
        <v>35905.4</v>
      </c>
    </row>
    <row r="2646" spans="1:9" x14ac:dyDescent="0.2">
      <c r="A2646" s="5" t="s">
        <v>107</v>
      </c>
      <c r="B2646" s="40" t="s">
        <v>113</v>
      </c>
      <c r="C2646" s="69">
        <f t="shared" ref="C2646" si="887">C2699</f>
        <v>30172.6</v>
      </c>
      <c r="D2646" s="69">
        <f t="shared" si="885"/>
        <v>0</v>
      </c>
      <c r="E2646" s="69">
        <f t="shared" ref="E2646:E2648" si="888">C2646+D2646</f>
        <v>30172.6</v>
      </c>
      <c r="F2646" s="69">
        <f t="shared" ref="F2646:H2648" si="889">F2699</f>
        <v>0</v>
      </c>
      <c r="G2646" s="69">
        <f t="shared" si="889"/>
        <v>0</v>
      </c>
      <c r="H2646" s="108">
        <f t="shared" si="889"/>
        <v>0</v>
      </c>
      <c r="I2646" s="84">
        <f t="shared" si="879"/>
        <v>30172.6</v>
      </c>
    </row>
    <row r="2647" spans="1:9" s="1" customFormat="1" hidden="1" x14ac:dyDescent="0.2">
      <c r="A2647" s="5" t="s">
        <v>99</v>
      </c>
      <c r="B2647" s="40" t="s">
        <v>116</v>
      </c>
      <c r="C2647" s="6">
        <v>0</v>
      </c>
      <c r="D2647" s="6">
        <f t="shared" si="885"/>
        <v>0</v>
      </c>
      <c r="E2647" s="6">
        <f t="shared" si="888"/>
        <v>0</v>
      </c>
      <c r="F2647" s="6">
        <f t="shared" si="889"/>
        <v>0</v>
      </c>
      <c r="G2647" s="6">
        <f t="shared" si="889"/>
        <v>0</v>
      </c>
      <c r="H2647" s="7">
        <f t="shared" si="889"/>
        <v>0</v>
      </c>
      <c r="I2647" s="2">
        <f t="shared" si="879"/>
        <v>0</v>
      </c>
    </row>
    <row r="2648" spans="1:9" x14ac:dyDescent="0.2">
      <c r="A2648" s="5" t="s">
        <v>101</v>
      </c>
      <c r="B2648" s="41" t="s">
        <v>114</v>
      </c>
      <c r="C2648" s="69">
        <f>C2701</f>
        <v>5732.8</v>
      </c>
      <c r="D2648" s="69">
        <f>D2701</f>
        <v>0</v>
      </c>
      <c r="E2648" s="69">
        <f t="shared" si="888"/>
        <v>5732.8</v>
      </c>
      <c r="F2648" s="69">
        <f t="shared" si="889"/>
        <v>0</v>
      </c>
      <c r="G2648" s="69">
        <f t="shared" si="889"/>
        <v>0</v>
      </c>
      <c r="H2648" s="108">
        <f t="shared" si="889"/>
        <v>0</v>
      </c>
      <c r="I2648" s="84">
        <f t="shared" si="879"/>
        <v>5732.8</v>
      </c>
    </row>
    <row r="2649" spans="1:9" s="1" customFormat="1" hidden="1" x14ac:dyDescent="0.2">
      <c r="A2649" s="16" t="s">
        <v>44</v>
      </c>
      <c r="B2649" s="42" t="s">
        <v>45</v>
      </c>
      <c r="C2649" s="9">
        <v>0</v>
      </c>
      <c r="D2649" s="9">
        <f t="shared" ref="D2649:H2649" si="890">SUM(D2653,D2654,D2655)</f>
        <v>0</v>
      </c>
      <c r="E2649" s="9">
        <f t="shared" si="890"/>
        <v>0</v>
      </c>
      <c r="F2649" s="9">
        <f t="shared" si="890"/>
        <v>0</v>
      </c>
      <c r="G2649" s="9">
        <f t="shared" si="890"/>
        <v>0</v>
      </c>
      <c r="H2649" s="10">
        <f t="shared" si="890"/>
        <v>0</v>
      </c>
      <c r="I2649" s="2">
        <f t="shared" si="879"/>
        <v>0</v>
      </c>
    </row>
    <row r="2650" spans="1:9" s="1" customFormat="1" hidden="1" x14ac:dyDescent="0.2">
      <c r="A2650" s="56" t="s">
        <v>1</v>
      </c>
      <c r="B2650" s="42"/>
      <c r="C2650" s="9"/>
      <c r="D2650" s="9"/>
      <c r="E2650" s="9"/>
      <c r="F2650" s="9"/>
      <c r="G2650" s="9"/>
      <c r="H2650" s="10"/>
      <c r="I2650" s="2">
        <f t="shared" si="879"/>
        <v>0</v>
      </c>
    </row>
    <row r="2651" spans="1:9" s="1" customFormat="1" hidden="1" x14ac:dyDescent="0.2">
      <c r="A2651" s="17" t="s">
        <v>36</v>
      </c>
      <c r="B2651" s="39"/>
      <c r="C2651" s="9">
        <v>0</v>
      </c>
      <c r="D2651" s="9">
        <f t="shared" ref="D2651:H2651" si="891">D2653+D2654+D2655-D2652</f>
        <v>0</v>
      </c>
      <c r="E2651" s="9">
        <f t="shared" si="891"/>
        <v>0</v>
      </c>
      <c r="F2651" s="9">
        <f t="shared" si="891"/>
        <v>0</v>
      </c>
      <c r="G2651" s="9">
        <f t="shared" si="891"/>
        <v>0</v>
      </c>
      <c r="H2651" s="10">
        <f t="shared" si="891"/>
        <v>0</v>
      </c>
      <c r="I2651" s="2">
        <f t="shared" si="879"/>
        <v>0</v>
      </c>
    </row>
    <row r="2652" spans="1:9" s="1" customFormat="1" hidden="1" x14ac:dyDescent="0.2">
      <c r="A2652" s="17" t="s">
        <v>37</v>
      </c>
      <c r="B2652" s="39"/>
      <c r="C2652" s="9">
        <v>0</v>
      </c>
      <c r="D2652" s="9">
        <f t="shared" ref="D2652:H2655" si="892">D2705</f>
        <v>0</v>
      </c>
      <c r="E2652" s="9">
        <f t="shared" si="892"/>
        <v>0</v>
      </c>
      <c r="F2652" s="9">
        <f t="shared" si="892"/>
        <v>0</v>
      </c>
      <c r="G2652" s="9">
        <f t="shared" si="892"/>
        <v>0</v>
      </c>
      <c r="H2652" s="10">
        <f t="shared" si="892"/>
        <v>0</v>
      </c>
      <c r="I2652" s="2">
        <f t="shared" si="879"/>
        <v>0</v>
      </c>
    </row>
    <row r="2653" spans="1:9" s="1" customFormat="1" hidden="1" x14ac:dyDescent="0.2">
      <c r="A2653" s="5" t="s">
        <v>38</v>
      </c>
      <c r="B2653" s="41" t="s">
        <v>46</v>
      </c>
      <c r="C2653" s="6">
        <v>0</v>
      </c>
      <c r="D2653" s="6">
        <f t="shared" si="892"/>
        <v>0</v>
      </c>
      <c r="E2653" s="6">
        <f t="shared" ref="E2653:E2655" si="893">C2653+D2653</f>
        <v>0</v>
      </c>
      <c r="F2653" s="6">
        <f t="shared" si="892"/>
        <v>0</v>
      </c>
      <c r="G2653" s="6">
        <f t="shared" si="892"/>
        <v>0</v>
      </c>
      <c r="H2653" s="7">
        <f t="shared" si="892"/>
        <v>0</v>
      </c>
      <c r="I2653" s="2">
        <f t="shared" si="879"/>
        <v>0</v>
      </c>
    </row>
    <row r="2654" spans="1:9" s="1" customFormat="1" hidden="1" x14ac:dyDescent="0.2">
      <c r="A2654" s="5" t="s">
        <v>40</v>
      </c>
      <c r="B2654" s="41" t="s">
        <v>47</v>
      </c>
      <c r="C2654" s="6">
        <v>0</v>
      </c>
      <c r="D2654" s="6">
        <f t="shared" si="892"/>
        <v>0</v>
      </c>
      <c r="E2654" s="6">
        <f t="shared" si="893"/>
        <v>0</v>
      </c>
      <c r="F2654" s="6">
        <f t="shared" si="892"/>
        <v>0</v>
      </c>
      <c r="G2654" s="6">
        <f t="shared" si="892"/>
        <v>0</v>
      </c>
      <c r="H2654" s="7">
        <f t="shared" si="892"/>
        <v>0</v>
      </c>
      <c r="I2654" s="2">
        <f t="shared" si="879"/>
        <v>0</v>
      </c>
    </row>
    <row r="2655" spans="1:9" s="1" customFormat="1" hidden="1" x14ac:dyDescent="0.2">
      <c r="A2655" s="5" t="s">
        <v>42</v>
      </c>
      <c r="B2655" s="41" t="s">
        <v>48</v>
      </c>
      <c r="C2655" s="6">
        <v>0</v>
      </c>
      <c r="D2655" s="6">
        <f t="shared" si="892"/>
        <v>0</v>
      </c>
      <c r="E2655" s="6">
        <f t="shared" si="893"/>
        <v>0</v>
      </c>
      <c r="F2655" s="6">
        <f t="shared" si="892"/>
        <v>0</v>
      </c>
      <c r="G2655" s="6">
        <f t="shared" si="892"/>
        <v>0</v>
      </c>
      <c r="H2655" s="7">
        <f t="shared" si="892"/>
        <v>0</v>
      </c>
      <c r="I2655" s="2">
        <f t="shared" si="879"/>
        <v>0</v>
      </c>
    </row>
    <row r="2656" spans="1:9" s="1" customFormat="1" hidden="1" x14ac:dyDescent="0.2">
      <c r="A2656" s="16" t="s">
        <v>49</v>
      </c>
      <c r="B2656" s="43" t="s">
        <v>50</v>
      </c>
      <c r="C2656" s="9">
        <v>0</v>
      </c>
      <c r="D2656" s="9">
        <f t="shared" ref="D2656:H2656" si="894">SUM(D2660,D2661,D2662)</f>
        <v>0</v>
      </c>
      <c r="E2656" s="9">
        <f t="shared" si="894"/>
        <v>0</v>
      </c>
      <c r="F2656" s="9">
        <f t="shared" si="894"/>
        <v>0</v>
      </c>
      <c r="G2656" s="9">
        <f t="shared" si="894"/>
        <v>0</v>
      </c>
      <c r="H2656" s="10">
        <f t="shared" si="894"/>
        <v>0</v>
      </c>
      <c r="I2656" s="2">
        <f t="shared" si="879"/>
        <v>0</v>
      </c>
    </row>
    <row r="2657" spans="1:9" s="1" customFormat="1" hidden="1" x14ac:dyDescent="0.2">
      <c r="A2657" s="56" t="s">
        <v>1</v>
      </c>
      <c r="B2657" s="43"/>
      <c r="C2657" s="9"/>
      <c r="D2657" s="9"/>
      <c r="E2657" s="9"/>
      <c r="F2657" s="9"/>
      <c r="G2657" s="9"/>
      <c r="H2657" s="10"/>
      <c r="I2657" s="2">
        <f t="shared" si="879"/>
        <v>0</v>
      </c>
    </row>
    <row r="2658" spans="1:9" s="1" customFormat="1" hidden="1" x14ac:dyDescent="0.2">
      <c r="A2658" s="17" t="s">
        <v>36</v>
      </c>
      <c r="B2658" s="39"/>
      <c r="C2658" s="9">
        <v>0</v>
      </c>
      <c r="D2658" s="9">
        <f t="shared" ref="D2658:H2658" si="895">D2660+D2661+D2662-D2659</f>
        <v>0</v>
      </c>
      <c r="E2658" s="9">
        <f t="shared" si="895"/>
        <v>0</v>
      </c>
      <c r="F2658" s="9">
        <f t="shared" si="895"/>
        <v>0</v>
      </c>
      <c r="G2658" s="9">
        <f t="shared" si="895"/>
        <v>0</v>
      </c>
      <c r="H2658" s="10">
        <f t="shared" si="895"/>
        <v>0</v>
      </c>
      <c r="I2658" s="2">
        <f t="shared" si="879"/>
        <v>0</v>
      </c>
    </row>
    <row r="2659" spans="1:9" s="1" customFormat="1" hidden="1" x14ac:dyDescent="0.2">
      <c r="A2659" s="17" t="s">
        <v>37</v>
      </c>
      <c r="B2659" s="39"/>
      <c r="C2659" s="9">
        <v>0</v>
      </c>
      <c r="D2659" s="9">
        <f t="shared" ref="D2659:H2662" si="896">D2712</f>
        <v>0</v>
      </c>
      <c r="E2659" s="9">
        <f t="shared" si="896"/>
        <v>0</v>
      </c>
      <c r="F2659" s="9">
        <f t="shared" si="896"/>
        <v>0</v>
      </c>
      <c r="G2659" s="9">
        <f t="shared" si="896"/>
        <v>0</v>
      </c>
      <c r="H2659" s="10">
        <f t="shared" si="896"/>
        <v>0</v>
      </c>
      <c r="I2659" s="2">
        <f t="shared" si="879"/>
        <v>0</v>
      </c>
    </row>
    <row r="2660" spans="1:9" s="1" customFormat="1" hidden="1" x14ac:dyDescent="0.2">
      <c r="A2660" s="5" t="s">
        <v>38</v>
      </c>
      <c r="B2660" s="41" t="s">
        <v>51</v>
      </c>
      <c r="C2660" s="6">
        <v>0</v>
      </c>
      <c r="D2660" s="6">
        <f t="shared" si="896"/>
        <v>0</v>
      </c>
      <c r="E2660" s="6">
        <f t="shared" ref="E2660:E2662" si="897">C2660+D2660</f>
        <v>0</v>
      </c>
      <c r="F2660" s="6">
        <f t="shared" si="896"/>
        <v>0</v>
      </c>
      <c r="G2660" s="6">
        <f t="shared" si="896"/>
        <v>0</v>
      </c>
      <c r="H2660" s="7">
        <f t="shared" si="896"/>
        <v>0</v>
      </c>
      <c r="I2660" s="2">
        <f t="shared" si="879"/>
        <v>0</v>
      </c>
    </row>
    <row r="2661" spans="1:9" s="1" customFormat="1" hidden="1" x14ac:dyDescent="0.2">
      <c r="A2661" s="5" t="s">
        <v>40</v>
      </c>
      <c r="B2661" s="41" t="s">
        <v>52</v>
      </c>
      <c r="C2661" s="6">
        <v>0</v>
      </c>
      <c r="D2661" s="6">
        <f t="shared" si="896"/>
        <v>0</v>
      </c>
      <c r="E2661" s="6">
        <f t="shared" si="897"/>
        <v>0</v>
      </c>
      <c r="F2661" s="6">
        <f t="shared" si="896"/>
        <v>0</v>
      </c>
      <c r="G2661" s="6">
        <f t="shared" si="896"/>
        <v>0</v>
      </c>
      <c r="H2661" s="7">
        <f t="shared" si="896"/>
        <v>0</v>
      </c>
      <c r="I2661" s="2">
        <f t="shared" si="879"/>
        <v>0</v>
      </c>
    </row>
    <row r="2662" spans="1:9" s="1" customFormat="1" hidden="1" x14ac:dyDescent="0.2">
      <c r="A2662" s="5" t="s">
        <v>42</v>
      </c>
      <c r="B2662" s="41" t="s">
        <v>53</v>
      </c>
      <c r="C2662" s="6">
        <v>0</v>
      </c>
      <c r="D2662" s="6">
        <f t="shared" si="896"/>
        <v>0</v>
      </c>
      <c r="E2662" s="6">
        <f t="shared" si="897"/>
        <v>0</v>
      </c>
      <c r="F2662" s="6">
        <f t="shared" si="896"/>
        <v>0</v>
      </c>
      <c r="G2662" s="6">
        <f t="shared" si="896"/>
        <v>0</v>
      </c>
      <c r="H2662" s="7">
        <f t="shared" si="896"/>
        <v>0</v>
      </c>
      <c r="I2662" s="2">
        <f t="shared" si="879"/>
        <v>0</v>
      </c>
    </row>
    <row r="2663" spans="1:9" s="1" customFormat="1" hidden="1" x14ac:dyDescent="0.2">
      <c r="A2663" s="57"/>
      <c r="B2663" s="66"/>
      <c r="C2663" s="6"/>
      <c r="D2663" s="6"/>
      <c r="E2663" s="6"/>
      <c r="F2663" s="6"/>
      <c r="G2663" s="6"/>
      <c r="H2663" s="7"/>
      <c r="I2663" s="2">
        <f t="shared" si="879"/>
        <v>0</v>
      </c>
    </row>
    <row r="2664" spans="1:9" s="1" customFormat="1" hidden="1" x14ac:dyDescent="0.2">
      <c r="A2664" s="143" t="s">
        <v>119</v>
      </c>
      <c r="B2664" s="35">
        <v>20</v>
      </c>
      <c r="C2664" s="9">
        <v>0</v>
      </c>
      <c r="D2664" s="9">
        <f t="shared" ref="D2664:H2664" si="898">SUM(D2665)</f>
        <v>0</v>
      </c>
      <c r="E2664" s="9">
        <f t="shared" si="898"/>
        <v>0</v>
      </c>
      <c r="F2664" s="9">
        <f t="shared" si="898"/>
        <v>0</v>
      </c>
      <c r="G2664" s="9">
        <f t="shared" si="898"/>
        <v>0</v>
      </c>
      <c r="H2664" s="10">
        <f t="shared" si="898"/>
        <v>0</v>
      </c>
      <c r="I2664" s="2">
        <f t="shared" ref="I2664:I2665" si="899">SUM(E2664:H2664)</f>
        <v>0</v>
      </c>
    </row>
    <row r="2665" spans="1:9" s="1" customFormat="1" hidden="1" x14ac:dyDescent="0.2">
      <c r="A2665" s="144" t="s">
        <v>120</v>
      </c>
      <c r="B2665" s="36" t="s">
        <v>121</v>
      </c>
      <c r="C2665" s="6">
        <v>0</v>
      </c>
      <c r="D2665" s="6">
        <f>D2718</f>
        <v>0</v>
      </c>
      <c r="E2665" s="6">
        <f>C2665+D2665</f>
        <v>0</v>
      </c>
      <c r="F2665" s="6">
        <f t="shared" ref="F2665:H2665" si="900">F2718</f>
        <v>0</v>
      </c>
      <c r="G2665" s="6">
        <f t="shared" si="900"/>
        <v>0</v>
      </c>
      <c r="H2665" s="7">
        <f t="shared" si="900"/>
        <v>0</v>
      </c>
      <c r="I2665" s="2">
        <f t="shared" si="899"/>
        <v>0</v>
      </c>
    </row>
    <row r="2666" spans="1:9" s="1" customFormat="1" hidden="1" x14ac:dyDescent="0.2">
      <c r="A2666" s="57"/>
      <c r="B2666" s="66"/>
      <c r="C2666" s="6"/>
      <c r="D2666" s="6"/>
      <c r="E2666" s="6"/>
      <c r="F2666" s="6"/>
      <c r="G2666" s="6"/>
      <c r="H2666" s="7"/>
      <c r="I2666" s="2">
        <f t="shared" si="879"/>
        <v>0</v>
      </c>
    </row>
    <row r="2667" spans="1:9" s="1" customFormat="1" hidden="1" x14ac:dyDescent="0.2">
      <c r="A2667" s="11" t="s">
        <v>134</v>
      </c>
      <c r="B2667" s="43" t="s">
        <v>133</v>
      </c>
      <c r="C2667" s="9">
        <v>0</v>
      </c>
      <c r="D2667" s="9">
        <f t="shared" ref="D2667" si="901">D2720</f>
        <v>0</v>
      </c>
      <c r="E2667" s="9">
        <f>C2667+D2667</f>
        <v>0</v>
      </c>
      <c r="F2667" s="9">
        <f t="shared" ref="F2667:H2667" si="902">F2720</f>
        <v>0</v>
      </c>
      <c r="G2667" s="9">
        <f t="shared" si="902"/>
        <v>0</v>
      </c>
      <c r="H2667" s="10">
        <f t="shared" si="902"/>
        <v>0</v>
      </c>
      <c r="I2667" s="2">
        <f t="shared" si="879"/>
        <v>0</v>
      </c>
    </row>
    <row r="2668" spans="1:9" s="1" customFormat="1" hidden="1" x14ac:dyDescent="0.2">
      <c r="A2668" s="55"/>
      <c r="B2668" s="66"/>
      <c r="C2668" s="6"/>
      <c r="D2668" s="6"/>
      <c r="E2668" s="6"/>
      <c r="F2668" s="6"/>
      <c r="G2668" s="6"/>
      <c r="H2668" s="7"/>
      <c r="I2668" s="2">
        <f t="shared" si="879"/>
        <v>0</v>
      </c>
    </row>
    <row r="2669" spans="1:9" s="107" customFormat="1" x14ac:dyDescent="0.2">
      <c r="A2669" s="117" t="s">
        <v>128</v>
      </c>
      <c r="B2669" s="118"/>
      <c r="C2669" s="119">
        <f t="shared" ref="C2669:H2669" si="903">C2670</f>
        <v>35914.9</v>
      </c>
      <c r="D2669" s="119">
        <f t="shared" si="903"/>
        <v>0</v>
      </c>
      <c r="E2669" s="119">
        <f t="shared" si="903"/>
        <v>35914.9</v>
      </c>
      <c r="F2669" s="119">
        <f t="shared" si="903"/>
        <v>0</v>
      </c>
      <c r="G2669" s="119">
        <f t="shared" si="903"/>
        <v>0</v>
      </c>
      <c r="H2669" s="120">
        <f t="shared" si="903"/>
        <v>0</v>
      </c>
      <c r="I2669" s="84">
        <f t="shared" si="879"/>
        <v>35914.9</v>
      </c>
    </row>
    <row r="2670" spans="1:9" s="126" customFormat="1" x14ac:dyDescent="0.2">
      <c r="A2670" s="121" t="s">
        <v>59</v>
      </c>
      <c r="B2670" s="122"/>
      <c r="C2670" s="123">
        <f t="shared" ref="C2670" si="904">SUM(C2671,C2672,C2673,C2677)</f>
        <v>35914.9</v>
      </c>
      <c r="D2670" s="123">
        <f t="shared" ref="D2670:H2670" si="905">SUM(D2671,D2672,D2673,D2677)</f>
        <v>0</v>
      </c>
      <c r="E2670" s="123">
        <f t="shared" si="905"/>
        <v>35914.9</v>
      </c>
      <c r="F2670" s="123">
        <f t="shared" si="905"/>
        <v>0</v>
      </c>
      <c r="G2670" s="123">
        <f t="shared" si="905"/>
        <v>0</v>
      </c>
      <c r="H2670" s="124">
        <f t="shared" si="905"/>
        <v>0</v>
      </c>
      <c r="I2670" s="84">
        <f t="shared" si="879"/>
        <v>35914.9</v>
      </c>
    </row>
    <row r="2671" spans="1:9" s="1" customFormat="1" x14ac:dyDescent="0.2">
      <c r="A2671" s="5" t="s">
        <v>6</v>
      </c>
      <c r="B2671" s="28"/>
      <c r="C2671" s="6">
        <v>9.5</v>
      </c>
      <c r="D2671" s="6"/>
      <c r="E2671" s="6">
        <f>SUM(C2671,D2671)</f>
        <v>9.5</v>
      </c>
      <c r="F2671" s="6"/>
      <c r="G2671" s="6"/>
      <c r="H2671" s="7"/>
      <c r="I2671" s="2">
        <f t="shared" si="879"/>
        <v>9.5</v>
      </c>
    </row>
    <row r="2672" spans="1:9" s="1" customFormat="1" hidden="1" x14ac:dyDescent="0.2">
      <c r="A2672" s="5" t="s">
        <v>7</v>
      </c>
      <c r="B2672" s="65"/>
      <c r="C2672" s="6">
        <v>0</v>
      </c>
      <c r="D2672" s="6"/>
      <c r="E2672" s="6">
        <f t="shared" ref="E2672" si="906">SUM(C2672,D2672)</f>
        <v>0</v>
      </c>
      <c r="F2672" s="6"/>
      <c r="G2672" s="6"/>
      <c r="H2672" s="7"/>
      <c r="I2672" s="2">
        <f t="shared" si="879"/>
        <v>0</v>
      </c>
    </row>
    <row r="2673" spans="1:9" x14ac:dyDescent="0.2">
      <c r="A2673" s="8" t="s">
        <v>104</v>
      </c>
      <c r="B2673" s="29" t="s">
        <v>96</v>
      </c>
      <c r="C2673" s="9">
        <f>SUM(C2674:C2676)</f>
        <v>35905.4</v>
      </c>
      <c r="D2673" s="9">
        <f>SUM(D2674:D2676)</f>
        <v>0</v>
      </c>
      <c r="E2673" s="9">
        <f>SUM(C2673,D2673)</f>
        <v>35905.4</v>
      </c>
      <c r="F2673" s="9">
        <f t="shared" ref="F2673" si="907">SUM(F2674:F2676)</f>
        <v>0</v>
      </c>
      <c r="G2673" s="9">
        <f t="shared" ref="G2673:H2673" si="908">SUM(G2674:G2676)</f>
        <v>0</v>
      </c>
      <c r="H2673" s="10">
        <f t="shared" si="908"/>
        <v>0</v>
      </c>
      <c r="I2673" s="84">
        <f t="shared" si="879"/>
        <v>35905.4</v>
      </c>
    </row>
    <row r="2674" spans="1:9" x14ac:dyDescent="0.2">
      <c r="A2674" s="77" t="s">
        <v>97</v>
      </c>
      <c r="B2674" s="28" t="s">
        <v>98</v>
      </c>
      <c r="C2674" s="69">
        <f>proiecte!C27</f>
        <v>30172.6</v>
      </c>
      <c r="D2674" s="69"/>
      <c r="E2674" s="69">
        <f t="shared" ref="E2674:E2676" si="909">SUM(C2674,D2674)</f>
        <v>30172.6</v>
      </c>
      <c r="F2674" s="69"/>
      <c r="G2674" s="69"/>
      <c r="H2674" s="108"/>
      <c r="I2674" s="84">
        <f t="shared" si="879"/>
        <v>30172.6</v>
      </c>
    </row>
    <row r="2675" spans="1:9" s="1" customFormat="1" hidden="1" x14ac:dyDescent="0.2">
      <c r="A2675" s="77" t="s">
        <v>99</v>
      </c>
      <c r="B2675" s="28" t="s">
        <v>100</v>
      </c>
      <c r="C2675" s="6">
        <v>0</v>
      </c>
      <c r="D2675" s="6"/>
      <c r="E2675" s="6">
        <f t="shared" si="909"/>
        <v>0</v>
      </c>
      <c r="F2675" s="6"/>
      <c r="G2675" s="6"/>
      <c r="H2675" s="7"/>
      <c r="I2675" s="2">
        <f t="shared" si="879"/>
        <v>0</v>
      </c>
    </row>
    <row r="2676" spans="1:9" s="1" customFormat="1" x14ac:dyDescent="0.2">
      <c r="A2676" s="77" t="s">
        <v>101</v>
      </c>
      <c r="B2676" s="28" t="s">
        <v>102</v>
      </c>
      <c r="C2676" s="6">
        <f>proiecte!D27</f>
        <v>5732.8000000000029</v>
      </c>
      <c r="D2676" s="6"/>
      <c r="E2676" s="6">
        <f t="shared" si="909"/>
        <v>5732.8000000000029</v>
      </c>
      <c r="F2676" s="6"/>
      <c r="G2676" s="6"/>
      <c r="H2676" s="7"/>
      <c r="I2676" s="2">
        <f t="shared" si="879"/>
        <v>5732.8000000000029</v>
      </c>
    </row>
    <row r="2677" spans="1:9" s="1" customFormat="1" ht="25.5" hidden="1" x14ac:dyDescent="0.2">
      <c r="A2677" s="8" t="s">
        <v>9</v>
      </c>
      <c r="B2677" s="29" t="s">
        <v>10</v>
      </c>
      <c r="C2677" s="9">
        <v>0</v>
      </c>
      <c r="D2677" s="9">
        <f t="shared" ref="D2677:H2677" si="910">SUM(D2678,D2682,D2686)</f>
        <v>0</v>
      </c>
      <c r="E2677" s="9">
        <f t="shared" si="910"/>
        <v>0</v>
      </c>
      <c r="F2677" s="9">
        <f t="shared" si="910"/>
        <v>0</v>
      </c>
      <c r="G2677" s="9">
        <f t="shared" si="910"/>
        <v>0</v>
      </c>
      <c r="H2677" s="10">
        <f t="shared" si="910"/>
        <v>0</v>
      </c>
      <c r="I2677" s="2">
        <f t="shared" si="879"/>
        <v>0</v>
      </c>
    </row>
    <row r="2678" spans="1:9" s="1" customFormat="1" hidden="1" x14ac:dyDescent="0.2">
      <c r="A2678" s="11" t="s">
        <v>11</v>
      </c>
      <c r="B2678" s="30" t="s">
        <v>12</v>
      </c>
      <c r="C2678" s="9">
        <v>0</v>
      </c>
      <c r="D2678" s="9">
        <f t="shared" ref="D2678:H2678" si="911">SUM(D2679:D2681)</f>
        <v>0</v>
      </c>
      <c r="E2678" s="9">
        <f t="shared" si="911"/>
        <v>0</v>
      </c>
      <c r="F2678" s="9">
        <f t="shared" si="911"/>
        <v>0</v>
      </c>
      <c r="G2678" s="9">
        <f t="shared" si="911"/>
        <v>0</v>
      </c>
      <c r="H2678" s="10">
        <f t="shared" si="911"/>
        <v>0</v>
      </c>
      <c r="I2678" s="2">
        <f t="shared" si="879"/>
        <v>0</v>
      </c>
    </row>
    <row r="2679" spans="1:9" s="1" customFormat="1" hidden="1" x14ac:dyDescent="0.2">
      <c r="A2679" s="12" t="s">
        <v>13</v>
      </c>
      <c r="B2679" s="31" t="s">
        <v>14</v>
      </c>
      <c r="C2679" s="6">
        <v>0</v>
      </c>
      <c r="D2679" s="6"/>
      <c r="E2679" s="6">
        <f t="shared" ref="E2679:E2681" si="912">SUM(C2679,D2679)</f>
        <v>0</v>
      </c>
      <c r="F2679" s="6"/>
      <c r="G2679" s="6"/>
      <c r="H2679" s="7"/>
      <c r="I2679" s="2">
        <f t="shared" si="879"/>
        <v>0</v>
      </c>
    </row>
    <row r="2680" spans="1:9" s="1" customFormat="1" hidden="1" x14ac:dyDescent="0.2">
      <c r="A2680" s="12" t="s">
        <v>15</v>
      </c>
      <c r="B2680" s="32" t="s">
        <v>16</v>
      </c>
      <c r="C2680" s="6">
        <v>0</v>
      </c>
      <c r="D2680" s="6"/>
      <c r="E2680" s="6">
        <f t="shared" si="912"/>
        <v>0</v>
      </c>
      <c r="F2680" s="6"/>
      <c r="G2680" s="6"/>
      <c r="H2680" s="7"/>
      <c r="I2680" s="2">
        <f t="shared" si="879"/>
        <v>0</v>
      </c>
    </row>
    <row r="2681" spans="1:9" s="1" customFormat="1" hidden="1" x14ac:dyDescent="0.2">
      <c r="A2681" s="12" t="s">
        <v>17</v>
      </c>
      <c r="B2681" s="32" t="s">
        <v>18</v>
      </c>
      <c r="C2681" s="6">
        <v>0</v>
      </c>
      <c r="D2681" s="6"/>
      <c r="E2681" s="6">
        <f t="shared" si="912"/>
        <v>0</v>
      </c>
      <c r="F2681" s="6"/>
      <c r="G2681" s="6"/>
      <c r="H2681" s="7"/>
      <c r="I2681" s="2">
        <f t="shared" si="879"/>
        <v>0</v>
      </c>
    </row>
    <row r="2682" spans="1:9" s="1" customFormat="1" hidden="1" x14ac:dyDescent="0.2">
      <c r="A2682" s="11" t="s">
        <v>19</v>
      </c>
      <c r="B2682" s="33" t="s">
        <v>20</v>
      </c>
      <c r="C2682" s="9">
        <v>0</v>
      </c>
      <c r="D2682" s="9">
        <f t="shared" ref="D2682:H2682" si="913">SUM(D2683:D2685)</f>
        <v>0</v>
      </c>
      <c r="E2682" s="9">
        <f t="shared" si="913"/>
        <v>0</v>
      </c>
      <c r="F2682" s="9">
        <f t="shared" si="913"/>
        <v>0</v>
      </c>
      <c r="G2682" s="9">
        <f t="shared" si="913"/>
        <v>0</v>
      </c>
      <c r="H2682" s="10">
        <f t="shared" si="913"/>
        <v>0</v>
      </c>
      <c r="I2682" s="2">
        <f t="shared" si="879"/>
        <v>0</v>
      </c>
    </row>
    <row r="2683" spans="1:9" s="1" customFormat="1" hidden="1" x14ac:dyDescent="0.2">
      <c r="A2683" s="12" t="s">
        <v>13</v>
      </c>
      <c r="B2683" s="32" t="s">
        <v>21</v>
      </c>
      <c r="C2683" s="6">
        <v>0</v>
      </c>
      <c r="D2683" s="6"/>
      <c r="E2683" s="6">
        <f t="shared" ref="E2683:E2685" si="914">SUM(C2683,D2683)</f>
        <v>0</v>
      </c>
      <c r="F2683" s="6"/>
      <c r="G2683" s="6"/>
      <c r="H2683" s="7"/>
      <c r="I2683" s="2">
        <f t="shared" si="879"/>
        <v>0</v>
      </c>
    </row>
    <row r="2684" spans="1:9" s="1" customFormat="1" hidden="1" x14ac:dyDescent="0.2">
      <c r="A2684" s="12" t="s">
        <v>15</v>
      </c>
      <c r="B2684" s="32" t="s">
        <v>22</v>
      </c>
      <c r="C2684" s="6">
        <v>0</v>
      </c>
      <c r="D2684" s="6"/>
      <c r="E2684" s="6">
        <f t="shared" si="914"/>
        <v>0</v>
      </c>
      <c r="F2684" s="6"/>
      <c r="G2684" s="6"/>
      <c r="H2684" s="7"/>
      <c r="I2684" s="2">
        <f t="shared" si="879"/>
        <v>0</v>
      </c>
    </row>
    <row r="2685" spans="1:9" s="1" customFormat="1" hidden="1" x14ac:dyDescent="0.2">
      <c r="A2685" s="12" t="s">
        <v>17</v>
      </c>
      <c r="B2685" s="32" t="s">
        <v>23</v>
      </c>
      <c r="C2685" s="6">
        <v>0</v>
      </c>
      <c r="D2685" s="6"/>
      <c r="E2685" s="6">
        <f t="shared" si="914"/>
        <v>0</v>
      </c>
      <c r="F2685" s="6"/>
      <c r="G2685" s="6"/>
      <c r="H2685" s="7"/>
      <c r="I2685" s="2">
        <f t="shared" si="879"/>
        <v>0</v>
      </c>
    </row>
    <row r="2686" spans="1:9" s="1" customFormat="1" hidden="1" x14ac:dyDescent="0.2">
      <c r="A2686" s="11" t="s">
        <v>24</v>
      </c>
      <c r="B2686" s="33" t="s">
        <v>25</v>
      </c>
      <c r="C2686" s="9">
        <v>0</v>
      </c>
      <c r="D2686" s="9">
        <f t="shared" ref="D2686:H2686" si="915">SUM(D2687:D2689)</f>
        <v>0</v>
      </c>
      <c r="E2686" s="9">
        <f t="shared" si="915"/>
        <v>0</v>
      </c>
      <c r="F2686" s="9">
        <f t="shared" si="915"/>
        <v>0</v>
      </c>
      <c r="G2686" s="9">
        <f t="shared" si="915"/>
        <v>0</v>
      </c>
      <c r="H2686" s="10">
        <f t="shared" si="915"/>
        <v>0</v>
      </c>
      <c r="I2686" s="2">
        <f t="shared" si="879"/>
        <v>0</v>
      </c>
    </row>
    <row r="2687" spans="1:9" s="1" customFormat="1" hidden="1" x14ac:dyDescent="0.2">
      <c r="A2687" s="12" t="s">
        <v>13</v>
      </c>
      <c r="B2687" s="32" t="s">
        <v>26</v>
      </c>
      <c r="C2687" s="6">
        <v>0</v>
      </c>
      <c r="D2687" s="6"/>
      <c r="E2687" s="6">
        <f t="shared" ref="E2687:E2689" si="916">SUM(C2687,D2687)</f>
        <v>0</v>
      </c>
      <c r="F2687" s="6"/>
      <c r="G2687" s="6"/>
      <c r="H2687" s="7"/>
      <c r="I2687" s="2">
        <f t="shared" si="879"/>
        <v>0</v>
      </c>
    </row>
    <row r="2688" spans="1:9" s="1" customFormat="1" hidden="1" x14ac:dyDescent="0.2">
      <c r="A2688" s="12" t="s">
        <v>15</v>
      </c>
      <c r="B2688" s="32" t="s">
        <v>27</v>
      </c>
      <c r="C2688" s="6">
        <v>0</v>
      </c>
      <c r="D2688" s="6"/>
      <c r="E2688" s="6">
        <f t="shared" si="916"/>
        <v>0</v>
      </c>
      <c r="F2688" s="6"/>
      <c r="G2688" s="6"/>
      <c r="H2688" s="7"/>
      <c r="I2688" s="2">
        <f t="shared" si="879"/>
        <v>0</v>
      </c>
    </row>
    <row r="2689" spans="1:11" s="1" customFormat="1" hidden="1" x14ac:dyDescent="0.2">
      <c r="A2689" s="12" t="s">
        <v>17</v>
      </c>
      <c r="B2689" s="32" t="s">
        <v>28</v>
      </c>
      <c r="C2689" s="6">
        <v>0</v>
      </c>
      <c r="D2689" s="6"/>
      <c r="E2689" s="6">
        <f t="shared" si="916"/>
        <v>0</v>
      </c>
      <c r="F2689" s="6"/>
      <c r="G2689" s="6"/>
      <c r="H2689" s="7"/>
      <c r="I2689" s="2">
        <f t="shared" si="879"/>
        <v>0</v>
      </c>
    </row>
    <row r="2690" spans="1:11" s="126" customFormat="1" x14ac:dyDescent="0.2">
      <c r="A2690" s="121" t="s">
        <v>76</v>
      </c>
      <c r="B2690" s="122"/>
      <c r="C2690" s="123">
        <f>SUM(C2691,C2694,C2720,C2717)</f>
        <v>35914.9</v>
      </c>
      <c r="D2690" s="123">
        <f>SUM(D2691,D2694,D2720,D2717)</f>
        <v>0</v>
      </c>
      <c r="E2690" s="123">
        <f t="shared" ref="E2690:H2690" si="917">SUM(E2691,E2694,E2720,E2717)</f>
        <v>35914.9</v>
      </c>
      <c r="F2690" s="123">
        <f t="shared" si="917"/>
        <v>0</v>
      </c>
      <c r="G2690" s="123">
        <f t="shared" si="917"/>
        <v>0</v>
      </c>
      <c r="H2690" s="124">
        <f t="shared" si="917"/>
        <v>0</v>
      </c>
      <c r="I2690" s="84">
        <f t="shared" si="879"/>
        <v>35914.9</v>
      </c>
    </row>
    <row r="2691" spans="1:11" s="1" customFormat="1" x14ac:dyDescent="0.2">
      <c r="A2691" s="16" t="s">
        <v>30</v>
      </c>
      <c r="B2691" s="35">
        <v>20</v>
      </c>
      <c r="C2691" s="9">
        <f t="shared" ref="C2691:H2691" si="918">SUM(C2692)</f>
        <v>9.5</v>
      </c>
      <c r="D2691" s="9">
        <f t="shared" si="918"/>
        <v>0</v>
      </c>
      <c r="E2691" s="9">
        <f t="shared" si="918"/>
        <v>9.5</v>
      </c>
      <c r="F2691" s="9">
        <f t="shared" si="918"/>
        <v>0</v>
      </c>
      <c r="G2691" s="9">
        <f t="shared" si="918"/>
        <v>0</v>
      </c>
      <c r="H2691" s="10">
        <f t="shared" si="918"/>
        <v>0</v>
      </c>
      <c r="I2691" s="2">
        <f t="shared" si="879"/>
        <v>9.5</v>
      </c>
    </row>
    <row r="2692" spans="1:11" s="1" customFormat="1" x14ac:dyDescent="0.2">
      <c r="A2692" s="12" t="s">
        <v>31</v>
      </c>
      <c r="B2692" s="36" t="s">
        <v>32</v>
      </c>
      <c r="C2692" s="6">
        <v>9.5</v>
      </c>
      <c r="D2692" s="6"/>
      <c r="E2692" s="6">
        <f>C2692+D2692</f>
        <v>9.5</v>
      </c>
      <c r="F2692" s="6"/>
      <c r="G2692" s="6"/>
      <c r="H2692" s="7"/>
      <c r="I2692" s="2">
        <f t="shared" si="879"/>
        <v>9.5</v>
      </c>
    </row>
    <row r="2693" spans="1:11" s="1" customFormat="1" hidden="1" x14ac:dyDescent="0.2">
      <c r="A2693" s="12"/>
      <c r="B2693" s="31"/>
      <c r="C2693" s="6"/>
      <c r="D2693" s="6"/>
      <c r="E2693" s="6"/>
      <c r="F2693" s="6"/>
      <c r="G2693" s="6"/>
      <c r="H2693" s="7"/>
      <c r="I2693" s="2">
        <f t="shared" si="879"/>
        <v>0</v>
      </c>
    </row>
    <row r="2694" spans="1:11" ht="25.5" x14ac:dyDescent="0.2">
      <c r="A2694" s="78" t="s">
        <v>105</v>
      </c>
      <c r="B2694" s="37">
        <v>60</v>
      </c>
      <c r="C2694" s="9">
        <f t="shared" ref="C2694" si="919">SUM(C2695,C2702,C2709)</f>
        <v>35905.4</v>
      </c>
      <c r="D2694" s="9">
        <f t="shared" ref="D2694:H2694" si="920">SUM(D2695,D2702,D2709)</f>
        <v>0</v>
      </c>
      <c r="E2694" s="9">
        <f t="shared" si="920"/>
        <v>35905.4</v>
      </c>
      <c r="F2694" s="9">
        <f t="shared" si="920"/>
        <v>0</v>
      </c>
      <c r="G2694" s="9">
        <f t="shared" si="920"/>
        <v>0</v>
      </c>
      <c r="H2694" s="10">
        <f t="shared" si="920"/>
        <v>0</v>
      </c>
      <c r="I2694" s="84">
        <f t="shared" si="879"/>
        <v>35905.4</v>
      </c>
    </row>
    <row r="2695" spans="1:11" ht="25.5" x14ac:dyDescent="0.2">
      <c r="A2695" s="16" t="s">
        <v>106</v>
      </c>
      <c r="B2695" s="38">
        <v>60</v>
      </c>
      <c r="C2695" s="9">
        <f>SUM(C2699,C2700,C2701)</f>
        <v>35905.4</v>
      </c>
      <c r="D2695" s="9">
        <f t="shared" ref="D2695" si="921">SUM(D2699,D2700,D2701)</f>
        <v>0</v>
      </c>
      <c r="E2695" s="9">
        <f>SUM(E2699,E2700,E2701)</f>
        <v>35905.4</v>
      </c>
      <c r="F2695" s="9">
        <f t="shared" ref="F2695:H2695" si="922">SUM(F2699,F2700,F2701)</f>
        <v>0</v>
      </c>
      <c r="G2695" s="9">
        <f t="shared" si="922"/>
        <v>0</v>
      </c>
      <c r="H2695" s="10">
        <f t="shared" si="922"/>
        <v>0</v>
      </c>
      <c r="I2695" s="84">
        <f t="shared" si="879"/>
        <v>35905.4</v>
      </c>
    </row>
    <row r="2696" spans="1:11" s="1" customFormat="1" hidden="1" x14ac:dyDescent="0.2">
      <c r="A2696" s="17" t="s">
        <v>1</v>
      </c>
      <c r="B2696" s="39"/>
      <c r="C2696" s="9"/>
      <c r="D2696" s="9"/>
      <c r="E2696" s="9"/>
      <c r="F2696" s="9"/>
      <c r="G2696" s="9"/>
      <c r="H2696" s="10"/>
      <c r="I2696" s="2">
        <f t="shared" si="879"/>
        <v>0</v>
      </c>
    </row>
    <row r="2697" spans="1:11" s="1" customFormat="1" hidden="1" x14ac:dyDescent="0.2">
      <c r="A2697" s="17" t="s">
        <v>36</v>
      </c>
      <c r="B2697" s="39"/>
      <c r="C2697" s="9">
        <v>0</v>
      </c>
      <c r="D2697" s="9">
        <f t="shared" ref="D2697:H2697" si="923">D2699+D2700+D2701-D2698</f>
        <v>0</v>
      </c>
      <c r="E2697" s="9">
        <f t="shared" si="923"/>
        <v>0</v>
      </c>
      <c r="F2697" s="9">
        <f t="shared" si="923"/>
        <v>0</v>
      </c>
      <c r="G2697" s="9">
        <f t="shared" si="923"/>
        <v>0</v>
      </c>
      <c r="H2697" s="10">
        <f t="shared" si="923"/>
        <v>0</v>
      </c>
      <c r="I2697" s="2">
        <f t="shared" si="879"/>
        <v>0</v>
      </c>
    </row>
    <row r="2698" spans="1:11" x14ac:dyDescent="0.2">
      <c r="A2698" s="17" t="s">
        <v>37</v>
      </c>
      <c r="B2698" s="39"/>
      <c r="C2698" s="9">
        <f>SUBTOTAL(9,C2699:C2701)</f>
        <v>35905.4</v>
      </c>
      <c r="D2698" s="9"/>
      <c r="E2698" s="9">
        <f t="shared" ref="E2698:E2701" si="924">C2698+D2698</f>
        <v>35905.4</v>
      </c>
      <c r="F2698" s="9"/>
      <c r="G2698" s="9"/>
      <c r="H2698" s="10"/>
      <c r="I2698" s="84">
        <f t="shared" si="879"/>
        <v>35905.4</v>
      </c>
    </row>
    <row r="2699" spans="1:11" x14ac:dyDescent="0.2">
      <c r="A2699" s="5" t="s">
        <v>107</v>
      </c>
      <c r="B2699" s="40" t="s">
        <v>113</v>
      </c>
      <c r="C2699" s="69">
        <f>ROUND(35905.4*100/119,1)</f>
        <v>30172.6</v>
      </c>
      <c r="D2699" s="69"/>
      <c r="E2699" s="69">
        <f t="shared" si="924"/>
        <v>30172.6</v>
      </c>
      <c r="F2699" s="69"/>
      <c r="G2699" s="69"/>
      <c r="H2699" s="108"/>
      <c r="I2699" s="84">
        <f t="shared" si="879"/>
        <v>30172.6</v>
      </c>
      <c r="J2699" s="82">
        <v>0.02</v>
      </c>
      <c r="K2699" s="82">
        <v>0.13</v>
      </c>
    </row>
    <row r="2700" spans="1:11" s="1" customFormat="1" hidden="1" x14ac:dyDescent="0.2">
      <c r="A2700" s="5" t="s">
        <v>99</v>
      </c>
      <c r="B2700" s="40" t="s">
        <v>116</v>
      </c>
      <c r="C2700" s="69"/>
      <c r="D2700" s="6"/>
      <c r="E2700" s="6">
        <f t="shared" si="924"/>
        <v>0</v>
      </c>
      <c r="F2700" s="6"/>
      <c r="G2700" s="6"/>
      <c r="H2700" s="7"/>
      <c r="I2700" s="2">
        <f t="shared" si="879"/>
        <v>0</v>
      </c>
      <c r="J2700" s="1">
        <v>0.85</v>
      </c>
    </row>
    <row r="2701" spans="1:11" x14ac:dyDescent="0.2">
      <c r="A2701" s="5" t="s">
        <v>101</v>
      </c>
      <c r="B2701" s="41" t="s">
        <v>114</v>
      </c>
      <c r="C2701" s="69">
        <f>ROUND(35905.4*19/119,1)</f>
        <v>5732.8</v>
      </c>
      <c r="D2701" s="69"/>
      <c r="E2701" s="69">
        <f t="shared" si="924"/>
        <v>5732.8</v>
      </c>
      <c r="F2701" s="69"/>
      <c r="G2701" s="69"/>
      <c r="H2701" s="108"/>
      <c r="I2701" s="84">
        <f t="shared" si="879"/>
        <v>5732.8</v>
      </c>
    </row>
    <row r="2702" spans="1:11" s="1" customFormat="1" hidden="1" x14ac:dyDescent="0.2">
      <c r="A2702" s="16" t="s">
        <v>44</v>
      </c>
      <c r="B2702" s="42" t="s">
        <v>45</v>
      </c>
      <c r="C2702" s="9">
        <v>0</v>
      </c>
      <c r="D2702" s="9">
        <f t="shared" ref="D2702:H2702" si="925">SUM(D2706,D2707,D2708)</f>
        <v>0</v>
      </c>
      <c r="E2702" s="9">
        <f t="shared" si="925"/>
        <v>0</v>
      </c>
      <c r="F2702" s="9">
        <f t="shared" si="925"/>
        <v>0</v>
      </c>
      <c r="G2702" s="9">
        <f t="shared" si="925"/>
        <v>0</v>
      </c>
      <c r="H2702" s="10">
        <f t="shared" si="925"/>
        <v>0</v>
      </c>
      <c r="I2702" s="2">
        <f t="shared" si="879"/>
        <v>0</v>
      </c>
    </row>
    <row r="2703" spans="1:11" s="1" customFormat="1" hidden="1" x14ac:dyDescent="0.2">
      <c r="A2703" s="56" t="s">
        <v>1</v>
      </c>
      <c r="B2703" s="42"/>
      <c r="C2703" s="9"/>
      <c r="D2703" s="9"/>
      <c r="E2703" s="9"/>
      <c r="F2703" s="9"/>
      <c r="G2703" s="9"/>
      <c r="H2703" s="10"/>
      <c r="I2703" s="2">
        <f t="shared" si="879"/>
        <v>0</v>
      </c>
    </row>
    <row r="2704" spans="1:11" s="1" customFormat="1" hidden="1" x14ac:dyDescent="0.2">
      <c r="A2704" s="17" t="s">
        <v>36</v>
      </c>
      <c r="B2704" s="39"/>
      <c r="C2704" s="9">
        <v>0</v>
      </c>
      <c r="D2704" s="9">
        <f t="shared" ref="D2704:H2704" si="926">D2706+D2707+D2708-D2705</f>
        <v>0</v>
      </c>
      <c r="E2704" s="9">
        <f t="shared" si="926"/>
        <v>0</v>
      </c>
      <c r="F2704" s="9">
        <f t="shared" si="926"/>
        <v>0</v>
      </c>
      <c r="G2704" s="9">
        <f t="shared" si="926"/>
        <v>0</v>
      </c>
      <c r="H2704" s="10">
        <f t="shared" si="926"/>
        <v>0</v>
      </c>
      <c r="I2704" s="2">
        <f t="shared" si="879"/>
        <v>0</v>
      </c>
    </row>
    <row r="2705" spans="1:9" s="1" customFormat="1" hidden="1" x14ac:dyDescent="0.2">
      <c r="A2705" s="17" t="s">
        <v>37</v>
      </c>
      <c r="B2705" s="39"/>
      <c r="C2705" s="9">
        <v>0</v>
      </c>
      <c r="D2705" s="9"/>
      <c r="E2705" s="9">
        <f t="shared" ref="E2705:E2708" si="927">C2705+D2705</f>
        <v>0</v>
      </c>
      <c r="F2705" s="9"/>
      <c r="G2705" s="9"/>
      <c r="H2705" s="10"/>
      <c r="I2705" s="2">
        <f t="shared" si="879"/>
        <v>0</v>
      </c>
    </row>
    <row r="2706" spans="1:9" s="1" customFormat="1" hidden="1" x14ac:dyDescent="0.2">
      <c r="A2706" s="5" t="s">
        <v>38</v>
      </c>
      <c r="B2706" s="41" t="s">
        <v>46</v>
      </c>
      <c r="C2706" s="6">
        <v>0</v>
      </c>
      <c r="D2706" s="6"/>
      <c r="E2706" s="6">
        <f t="shared" si="927"/>
        <v>0</v>
      </c>
      <c r="F2706" s="6"/>
      <c r="G2706" s="6"/>
      <c r="H2706" s="7"/>
      <c r="I2706" s="2">
        <f t="shared" si="879"/>
        <v>0</v>
      </c>
    </row>
    <row r="2707" spans="1:9" s="1" customFormat="1" hidden="1" x14ac:dyDescent="0.2">
      <c r="A2707" s="5" t="s">
        <v>40</v>
      </c>
      <c r="B2707" s="41" t="s">
        <v>47</v>
      </c>
      <c r="C2707" s="6">
        <v>0</v>
      </c>
      <c r="D2707" s="6"/>
      <c r="E2707" s="6">
        <f t="shared" si="927"/>
        <v>0</v>
      </c>
      <c r="F2707" s="6"/>
      <c r="G2707" s="6"/>
      <c r="H2707" s="7"/>
      <c r="I2707" s="2">
        <f t="shared" ref="I2707:I2776" si="928">SUM(E2707:H2707)</f>
        <v>0</v>
      </c>
    </row>
    <row r="2708" spans="1:9" s="1" customFormat="1" hidden="1" x14ac:dyDescent="0.2">
      <c r="A2708" s="5" t="s">
        <v>42</v>
      </c>
      <c r="B2708" s="41" t="s">
        <v>48</v>
      </c>
      <c r="C2708" s="6">
        <v>0</v>
      </c>
      <c r="D2708" s="6"/>
      <c r="E2708" s="6">
        <f t="shared" si="927"/>
        <v>0</v>
      </c>
      <c r="F2708" s="6"/>
      <c r="G2708" s="6"/>
      <c r="H2708" s="7"/>
      <c r="I2708" s="2">
        <f t="shared" si="928"/>
        <v>0</v>
      </c>
    </row>
    <row r="2709" spans="1:9" s="1" customFormat="1" hidden="1" x14ac:dyDescent="0.2">
      <c r="A2709" s="16" t="s">
        <v>49</v>
      </c>
      <c r="B2709" s="43" t="s">
        <v>50</v>
      </c>
      <c r="C2709" s="9">
        <v>0</v>
      </c>
      <c r="D2709" s="9">
        <f t="shared" ref="D2709:H2709" si="929">SUM(D2713,D2714,D2715)</f>
        <v>0</v>
      </c>
      <c r="E2709" s="9">
        <f t="shared" si="929"/>
        <v>0</v>
      </c>
      <c r="F2709" s="9">
        <f t="shared" si="929"/>
        <v>0</v>
      </c>
      <c r="G2709" s="9">
        <f t="shared" si="929"/>
        <v>0</v>
      </c>
      <c r="H2709" s="10">
        <f t="shared" si="929"/>
        <v>0</v>
      </c>
      <c r="I2709" s="2">
        <f t="shared" si="928"/>
        <v>0</v>
      </c>
    </row>
    <row r="2710" spans="1:9" s="1" customFormat="1" hidden="1" x14ac:dyDescent="0.2">
      <c r="A2710" s="56" t="s">
        <v>1</v>
      </c>
      <c r="B2710" s="43"/>
      <c r="C2710" s="9"/>
      <c r="D2710" s="9"/>
      <c r="E2710" s="9"/>
      <c r="F2710" s="9"/>
      <c r="G2710" s="9"/>
      <c r="H2710" s="10"/>
      <c r="I2710" s="2">
        <f t="shared" si="928"/>
        <v>0</v>
      </c>
    </row>
    <row r="2711" spans="1:9" s="1" customFormat="1" hidden="1" x14ac:dyDescent="0.2">
      <c r="A2711" s="17" t="s">
        <v>36</v>
      </c>
      <c r="B2711" s="39"/>
      <c r="C2711" s="9">
        <v>0</v>
      </c>
      <c r="D2711" s="9">
        <f t="shared" ref="D2711:H2711" si="930">D2713+D2714+D2715-D2712</f>
        <v>0</v>
      </c>
      <c r="E2711" s="9">
        <f t="shared" si="930"/>
        <v>0</v>
      </c>
      <c r="F2711" s="9">
        <f t="shared" si="930"/>
        <v>0</v>
      </c>
      <c r="G2711" s="9">
        <f t="shared" si="930"/>
        <v>0</v>
      </c>
      <c r="H2711" s="10">
        <f t="shared" si="930"/>
        <v>0</v>
      </c>
      <c r="I2711" s="2">
        <f t="shared" si="928"/>
        <v>0</v>
      </c>
    </row>
    <row r="2712" spans="1:9" s="1" customFormat="1" hidden="1" x14ac:dyDescent="0.2">
      <c r="A2712" s="17" t="s">
        <v>37</v>
      </c>
      <c r="B2712" s="39"/>
      <c r="C2712" s="9">
        <v>0</v>
      </c>
      <c r="D2712" s="9"/>
      <c r="E2712" s="9">
        <f t="shared" ref="E2712:E2715" si="931">C2712+D2712</f>
        <v>0</v>
      </c>
      <c r="F2712" s="9"/>
      <c r="G2712" s="9"/>
      <c r="H2712" s="10"/>
      <c r="I2712" s="2">
        <f t="shared" si="928"/>
        <v>0</v>
      </c>
    </row>
    <row r="2713" spans="1:9" s="1" customFormat="1" hidden="1" x14ac:dyDescent="0.2">
      <c r="A2713" s="5" t="s">
        <v>38</v>
      </c>
      <c r="B2713" s="41" t="s">
        <v>51</v>
      </c>
      <c r="C2713" s="6">
        <v>0</v>
      </c>
      <c r="D2713" s="6"/>
      <c r="E2713" s="6">
        <f t="shared" si="931"/>
        <v>0</v>
      </c>
      <c r="F2713" s="6"/>
      <c r="G2713" s="6"/>
      <c r="H2713" s="7"/>
      <c r="I2713" s="2">
        <f t="shared" si="928"/>
        <v>0</v>
      </c>
    </row>
    <row r="2714" spans="1:9" s="1" customFormat="1" hidden="1" x14ac:dyDescent="0.2">
      <c r="A2714" s="5" t="s">
        <v>40</v>
      </c>
      <c r="B2714" s="41" t="s">
        <v>52</v>
      </c>
      <c r="C2714" s="6">
        <v>0</v>
      </c>
      <c r="D2714" s="6"/>
      <c r="E2714" s="6">
        <f t="shared" si="931"/>
        <v>0</v>
      </c>
      <c r="F2714" s="6"/>
      <c r="G2714" s="6"/>
      <c r="H2714" s="7"/>
      <c r="I2714" s="2">
        <f t="shared" si="928"/>
        <v>0</v>
      </c>
    </row>
    <row r="2715" spans="1:9" s="1" customFormat="1" hidden="1" x14ac:dyDescent="0.2">
      <c r="A2715" s="5" t="s">
        <v>42</v>
      </c>
      <c r="B2715" s="41" t="s">
        <v>53</v>
      </c>
      <c r="C2715" s="6">
        <v>0</v>
      </c>
      <c r="D2715" s="6"/>
      <c r="E2715" s="6">
        <f t="shared" si="931"/>
        <v>0</v>
      </c>
      <c r="F2715" s="6"/>
      <c r="G2715" s="6"/>
      <c r="H2715" s="7"/>
      <c r="I2715" s="2">
        <f t="shared" si="928"/>
        <v>0</v>
      </c>
    </row>
    <row r="2716" spans="1:9" s="1" customFormat="1" hidden="1" x14ac:dyDescent="0.2">
      <c r="A2716" s="57"/>
      <c r="B2716" s="66"/>
      <c r="C2716" s="6"/>
      <c r="D2716" s="6"/>
      <c r="E2716" s="6"/>
      <c r="F2716" s="6"/>
      <c r="G2716" s="6"/>
      <c r="H2716" s="7"/>
      <c r="I2716" s="2">
        <f t="shared" si="928"/>
        <v>0</v>
      </c>
    </row>
    <row r="2717" spans="1:9" s="1" customFormat="1" hidden="1" x14ac:dyDescent="0.2">
      <c r="A2717" s="16" t="s">
        <v>119</v>
      </c>
      <c r="B2717" s="35">
        <v>71</v>
      </c>
      <c r="C2717" s="9">
        <v>0</v>
      </c>
      <c r="D2717" s="9">
        <f t="shared" ref="D2717:H2717" si="932">SUM(D2718)</f>
        <v>0</v>
      </c>
      <c r="E2717" s="9">
        <f t="shared" si="932"/>
        <v>0</v>
      </c>
      <c r="F2717" s="9">
        <f t="shared" si="932"/>
        <v>0</v>
      </c>
      <c r="G2717" s="9">
        <f t="shared" si="932"/>
        <v>0</v>
      </c>
      <c r="H2717" s="10">
        <f t="shared" si="932"/>
        <v>0</v>
      </c>
      <c r="I2717" s="2">
        <f t="shared" si="928"/>
        <v>0</v>
      </c>
    </row>
    <row r="2718" spans="1:9" s="1" customFormat="1" hidden="1" x14ac:dyDescent="0.2">
      <c r="A2718" s="12" t="s">
        <v>120</v>
      </c>
      <c r="B2718" s="36" t="s">
        <v>121</v>
      </c>
      <c r="C2718" s="6">
        <v>0</v>
      </c>
      <c r="D2718" s="6"/>
      <c r="E2718" s="6">
        <f>C2718+D2718</f>
        <v>0</v>
      </c>
      <c r="F2718" s="6"/>
      <c r="G2718" s="6"/>
      <c r="H2718" s="7"/>
      <c r="I2718" s="2">
        <f t="shared" si="928"/>
        <v>0</v>
      </c>
    </row>
    <row r="2719" spans="1:9" s="1" customFormat="1" hidden="1" x14ac:dyDescent="0.2">
      <c r="A2719" s="57"/>
      <c r="B2719" s="66"/>
      <c r="C2719" s="6"/>
      <c r="D2719" s="6"/>
      <c r="E2719" s="6"/>
      <c r="F2719" s="6"/>
      <c r="G2719" s="6"/>
      <c r="H2719" s="7"/>
      <c r="I2719" s="2">
        <f t="shared" si="928"/>
        <v>0</v>
      </c>
    </row>
    <row r="2720" spans="1:9" s="1" customFormat="1" hidden="1" x14ac:dyDescent="0.2">
      <c r="A2720" s="11" t="s">
        <v>134</v>
      </c>
      <c r="B2720" s="43" t="s">
        <v>133</v>
      </c>
      <c r="C2720" s="9">
        <v>0</v>
      </c>
      <c r="D2720" s="9"/>
      <c r="E2720" s="9">
        <f>C2720+D2720</f>
        <v>0</v>
      </c>
      <c r="F2720" s="9"/>
      <c r="G2720" s="9"/>
      <c r="H2720" s="10"/>
      <c r="I2720" s="2">
        <f t="shared" si="928"/>
        <v>0</v>
      </c>
    </row>
    <row r="2721" spans="1:9" s="1" customFormat="1" hidden="1" x14ac:dyDescent="0.2">
      <c r="A2721" s="57"/>
      <c r="B2721" s="66"/>
      <c r="C2721" s="6"/>
      <c r="D2721" s="6"/>
      <c r="E2721" s="6"/>
      <c r="F2721" s="6"/>
      <c r="G2721" s="6"/>
      <c r="H2721" s="7"/>
      <c r="I2721" s="2">
        <f t="shared" si="928"/>
        <v>0</v>
      </c>
    </row>
    <row r="2722" spans="1:9" s="1" customFormat="1" hidden="1" x14ac:dyDescent="0.2">
      <c r="A2722" s="11" t="s">
        <v>54</v>
      </c>
      <c r="B2722" s="43"/>
      <c r="C2722" s="9">
        <v>0</v>
      </c>
      <c r="D2722" s="9">
        <f t="shared" ref="D2722:H2722" si="933">D2669-D2690</f>
        <v>0</v>
      </c>
      <c r="E2722" s="9">
        <f t="shared" si="933"/>
        <v>0</v>
      </c>
      <c r="F2722" s="9">
        <f t="shared" si="933"/>
        <v>0</v>
      </c>
      <c r="G2722" s="9">
        <f t="shared" si="933"/>
        <v>0</v>
      </c>
      <c r="H2722" s="10">
        <f t="shared" si="933"/>
        <v>0</v>
      </c>
      <c r="I2722" s="2">
        <f t="shared" si="928"/>
        <v>0</v>
      </c>
    </row>
    <row r="2723" spans="1:9" s="1" customFormat="1" hidden="1" x14ac:dyDescent="0.2">
      <c r="A2723" s="55"/>
      <c r="B2723" s="66"/>
      <c r="C2723" s="6"/>
      <c r="D2723" s="6"/>
      <c r="E2723" s="6"/>
      <c r="F2723" s="6"/>
      <c r="G2723" s="6"/>
      <c r="H2723" s="7"/>
      <c r="I2723" s="2">
        <f t="shared" si="928"/>
        <v>0</v>
      </c>
    </row>
    <row r="2724" spans="1:9" s="3" customFormat="1" hidden="1" x14ac:dyDescent="0.2">
      <c r="A2724" s="13" t="s">
        <v>77</v>
      </c>
      <c r="B2724" s="34" t="s">
        <v>5</v>
      </c>
      <c r="C2724" s="14">
        <v>0</v>
      </c>
      <c r="D2724" s="14">
        <f t="shared" ref="D2724:H2724" si="934">SUM(D2757,D2812,D2866,D2921)</f>
        <v>0</v>
      </c>
      <c r="E2724" s="14">
        <f t="shared" si="934"/>
        <v>0</v>
      </c>
      <c r="F2724" s="14">
        <f t="shared" si="934"/>
        <v>0</v>
      </c>
      <c r="G2724" s="14">
        <f t="shared" si="934"/>
        <v>0</v>
      </c>
      <c r="H2724" s="15">
        <f t="shared" si="934"/>
        <v>0</v>
      </c>
      <c r="I2724" s="2">
        <f t="shared" si="928"/>
        <v>0</v>
      </c>
    </row>
    <row r="2725" spans="1:9" s="25" customFormat="1" hidden="1" x14ac:dyDescent="0.2">
      <c r="A2725" s="21" t="s">
        <v>78</v>
      </c>
      <c r="B2725" s="45"/>
      <c r="C2725" s="22">
        <v>0</v>
      </c>
      <c r="D2725" s="22">
        <f>SUM(D2726,D2729,D2755,D2752)</f>
        <v>0</v>
      </c>
      <c r="E2725" s="22">
        <f t="shared" ref="E2725:H2725" si="935">SUM(E2726,E2729,E2755,E2752)</f>
        <v>0</v>
      </c>
      <c r="F2725" s="22">
        <f t="shared" si="935"/>
        <v>0</v>
      </c>
      <c r="G2725" s="22">
        <f t="shared" si="935"/>
        <v>0</v>
      </c>
      <c r="H2725" s="23">
        <f t="shared" si="935"/>
        <v>0</v>
      </c>
      <c r="I2725" s="2">
        <f t="shared" si="928"/>
        <v>0</v>
      </c>
    </row>
    <row r="2726" spans="1:9" s="1" customFormat="1" hidden="1" x14ac:dyDescent="0.2">
      <c r="A2726" s="16" t="s">
        <v>30</v>
      </c>
      <c r="B2726" s="35">
        <v>20</v>
      </c>
      <c r="C2726" s="9">
        <v>0</v>
      </c>
      <c r="D2726" s="9">
        <f t="shared" ref="D2726:H2726" si="936">SUM(D2727)</f>
        <v>0</v>
      </c>
      <c r="E2726" s="9">
        <f t="shared" si="936"/>
        <v>0</v>
      </c>
      <c r="F2726" s="9">
        <f t="shared" si="936"/>
        <v>0</v>
      </c>
      <c r="G2726" s="9">
        <f t="shared" si="936"/>
        <v>0</v>
      </c>
      <c r="H2726" s="10">
        <f t="shared" si="936"/>
        <v>0</v>
      </c>
      <c r="I2726" s="2">
        <f t="shared" si="928"/>
        <v>0</v>
      </c>
    </row>
    <row r="2727" spans="1:9" s="1" customFormat="1" hidden="1" x14ac:dyDescent="0.2">
      <c r="A2727" s="12" t="s">
        <v>31</v>
      </c>
      <c r="B2727" s="36" t="s">
        <v>32</v>
      </c>
      <c r="C2727" s="6">
        <v>0</v>
      </c>
      <c r="D2727" s="6">
        <f>SUM(D2780,D2835,D2889,D2944)</f>
        <v>0</v>
      </c>
      <c r="E2727" s="6">
        <f>C2727+D2727</f>
        <v>0</v>
      </c>
      <c r="F2727" s="6">
        <f t="shared" ref="F2727:H2727" si="937">SUM(F2780,F2835,F2889,F2944)</f>
        <v>0</v>
      </c>
      <c r="G2727" s="6">
        <f t="shared" si="937"/>
        <v>0</v>
      </c>
      <c r="H2727" s="7">
        <f t="shared" si="937"/>
        <v>0</v>
      </c>
      <c r="I2727" s="2">
        <f t="shared" si="928"/>
        <v>0</v>
      </c>
    </row>
    <row r="2728" spans="1:9" s="1" customFormat="1" hidden="1" x14ac:dyDescent="0.2">
      <c r="A2728" s="12"/>
      <c r="B2728" s="31"/>
      <c r="C2728" s="6"/>
      <c r="D2728" s="6"/>
      <c r="E2728" s="6"/>
      <c r="F2728" s="6"/>
      <c r="G2728" s="6"/>
      <c r="H2728" s="7"/>
      <c r="I2728" s="2">
        <f t="shared" si="928"/>
        <v>0</v>
      </c>
    </row>
    <row r="2729" spans="1:9" s="1" customFormat="1" ht="25.5" hidden="1" x14ac:dyDescent="0.2">
      <c r="A2729" s="16" t="s">
        <v>33</v>
      </c>
      <c r="B2729" s="37">
        <v>58</v>
      </c>
      <c r="C2729" s="9">
        <v>0</v>
      </c>
      <c r="D2729" s="9">
        <f t="shared" ref="D2729:H2729" si="938">SUM(D2730,D2737,D2744)</f>
        <v>0</v>
      </c>
      <c r="E2729" s="9">
        <f t="shared" si="938"/>
        <v>0</v>
      </c>
      <c r="F2729" s="9">
        <f t="shared" si="938"/>
        <v>0</v>
      </c>
      <c r="G2729" s="9">
        <f t="shared" si="938"/>
        <v>0</v>
      </c>
      <c r="H2729" s="10">
        <f t="shared" si="938"/>
        <v>0</v>
      </c>
      <c r="I2729" s="2">
        <f t="shared" si="928"/>
        <v>0</v>
      </c>
    </row>
    <row r="2730" spans="1:9" s="1" customFormat="1" hidden="1" x14ac:dyDescent="0.2">
      <c r="A2730" s="16" t="s">
        <v>34</v>
      </c>
      <c r="B2730" s="38" t="s">
        <v>35</v>
      </c>
      <c r="C2730" s="9">
        <v>0</v>
      </c>
      <c r="D2730" s="9">
        <f t="shared" ref="D2730:H2730" si="939">SUM(D2734,D2735,D2736)</f>
        <v>0</v>
      </c>
      <c r="E2730" s="9">
        <f t="shared" si="939"/>
        <v>0</v>
      </c>
      <c r="F2730" s="9">
        <f t="shared" si="939"/>
        <v>0</v>
      </c>
      <c r="G2730" s="9">
        <f t="shared" si="939"/>
        <v>0</v>
      </c>
      <c r="H2730" s="10">
        <f t="shared" si="939"/>
        <v>0</v>
      </c>
      <c r="I2730" s="2">
        <f t="shared" si="928"/>
        <v>0</v>
      </c>
    </row>
    <row r="2731" spans="1:9" s="1" customFormat="1" hidden="1" x14ac:dyDescent="0.2">
      <c r="A2731" s="17" t="s">
        <v>1</v>
      </c>
      <c r="B2731" s="39"/>
      <c r="C2731" s="9"/>
      <c r="D2731" s="9"/>
      <c r="E2731" s="9"/>
      <c r="F2731" s="9"/>
      <c r="G2731" s="9"/>
      <c r="H2731" s="10"/>
      <c r="I2731" s="2">
        <f t="shared" si="928"/>
        <v>0</v>
      </c>
    </row>
    <row r="2732" spans="1:9" s="1" customFormat="1" hidden="1" x14ac:dyDescent="0.2">
      <c r="A2732" s="17" t="s">
        <v>36</v>
      </c>
      <c r="B2732" s="39"/>
      <c r="C2732" s="9">
        <v>0</v>
      </c>
      <c r="D2732" s="9">
        <f t="shared" ref="D2732:H2732" si="940">D2734+D2735+D2736-D2733</f>
        <v>0</v>
      </c>
      <c r="E2732" s="9">
        <f t="shared" si="940"/>
        <v>0</v>
      </c>
      <c r="F2732" s="9">
        <f t="shared" si="940"/>
        <v>0</v>
      </c>
      <c r="G2732" s="9">
        <f t="shared" si="940"/>
        <v>0</v>
      </c>
      <c r="H2732" s="10">
        <f t="shared" si="940"/>
        <v>0</v>
      </c>
      <c r="I2732" s="2">
        <f t="shared" si="928"/>
        <v>0</v>
      </c>
    </row>
    <row r="2733" spans="1:9" s="1" customFormat="1" hidden="1" x14ac:dyDescent="0.2">
      <c r="A2733" s="17" t="s">
        <v>37</v>
      </c>
      <c r="B2733" s="39"/>
      <c r="C2733" s="9">
        <v>0</v>
      </c>
      <c r="D2733" s="9">
        <f>SUM(D2786,D2841,D2895,D2950)</f>
        <v>0</v>
      </c>
      <c r="E2733" s="9">
        <f>SUM(E2786,E2841,E2895,E2950)</f>
        <v>0</v>
      </c>
      <c r="F2733" s="9">
        <f>SUM(F2786,F2841,F2895,F2950)</f>
        <v>0</v>
      </c>
      <c r="G2733" s="9">
        <f>SUM(G2786,G2841,G2895,G2950)</f>
        <v>0</v>
      </c>
      <c r="H2733" s="10">
        <f>SUM(H2786,H2841,H2895,H2950)</f>
        <v>0</v>
      </c>
      <c r="I2733" s="2">
        <f t="shared" si="928"/>
        <v>0</v>
      </c>
    </row>
    <row r="2734" spans="1:9" s="1" customFormat="1" hidden="1" x14ac:dyDescent="0.2">
      <c r="A2734" s="5" t="s">
        <v>38</v>
      </c>
      <c r="B2734" s="40" t="s">
        <v>39</v>
      </c>
      <c r="C2734" s="6">
        <v>0</v>
      </c>
      <c r="D2734" s="6">
        <f>SUM(D2787,D2842,D2896,D2951)</f>
        <v>0</v>
      </c>
      <c r="E2734" s="6">
        <f t="shared" ref="E2734:E2736" si="941">C2734+D2734</f>
        <v>0</v>
      </c>
      <c r="F2734" s="6">
        <f t="shared" ref="F2734:H2736" si="942">SUM(F2787,F2842,F2896,F2951)</f>
        <v>0</v>
      </c>
      <c r="G2734" s="6">
        <f t="shared" si="942"/>
        <v>0</v>
      </c>
      <c r="H2734" s="7">
        <f t="shared" si="942"/>
        <v>0</v>
      </c>
      <c r="I2734" s="2">
        <f t="shared" si="928"/>
        <v>0</v>
      </c>
    </row>
    <row r="2735" spans="1:9" s="1" customFormat="1" hidden="1" x14ac:dyDescent="0.2">
      <c r="A2735" s="5" t="s">
        <v>40</v>
      </c>
      <c r="B2735" s="40" t="s">
        <v>41</v>
      </c>
      <c r="C2735" s="6">
        <v>0</v>
      </c>
      <c r="D2735" s="6">
        <f>SUM(D2788,D2843,D2897,D2952)</f>
        <v>0</v>
      </c>
      <c r="E2735" s="6">
        <f t="shared" si="941"/>
        <v>0</v>
      </c>
      <c r="F2735" s="6">
        <f t="shared" si="942"/>
        <v>0</v>
      </c>
      <c r="G2735" s="6">
        <f t="shared" si="942"/>
        <v>0</v>
      </c>
      <c r="H2735" s="7">
        <f t="shared" si="942"/>
        <v>0</v>
      </c>
      <c r="I2735" s="2">
        <f t="shared" si="928"/>
        <v>0</v>
      </c>
    </row>
    <row r="2736" spans="1:9" s="1" customFormat="1" hidden="1" x14ac:dyDescent="0.2">
      <c r="A2736" s="5" t="s">
        <v>42</v>
      </c>
      <c r="B2736" s="41" t="s">
        <v>43</v>
      </c>
      <c r="C2736" s="6">
        <v>0</v>
      </c>
      <c r="D2736" s="6">
        <f>SUM(D2789,D2844,D2898,D2953)</f>
        <v>0</v>
      </c>
      <c r="E2736" s="6">
        <f t="shared" si="941"/>
        <v>0</v>
      </c>
      <c r="F2736" s="6">
        <f t="shared" si="942"/>
        <v>0</v>
      </c>
      <c r="G2736" s="6">
        <f t="shared" si="942"/>
        <v>0</v>
      </c>
      <c r="H2736" s="7">
        <f t="shared" si="942"/>
        <v>0</v>
      </c>
      <c r="I2736" s="2">
        <f t="shared" si="928"/>
        <v>0</v>
      </c>
    </row>
    <row r="2737" spans="1:9" s="1" customFormat="1" hidden="1" x14ac:dyDescent="0.2">
      <c r="A2737" s="16" t="s">
        <v>44</v>
      </c>
      <c r="B2737" s="42" t="s">
        <v>45</v>
      </c>
      <c r="C2737" s="9">
        <v>0</v>
      </c>
      <c r="D2737" s="9">
        <f t="shared" ref="D2737:H2737" si="943">SUM(D2741,D2742,D2743)</f>
        <v>0</v>
      </c>
      <c r="E2737" s="9">
        <f t="shared" si="943"/>
        <v>0</v>
      </c>
      <c r="F2737" s="9">
        <f t="shared" si="943"/>
        <v>0</v>
      </c>
      <c r="G2737" s="9">
        <f t="shared" si="943"/>
        <v>0</v>
      </c>
      <c r="H2737" s="10">
        <f t="shared" si="943"/>
        <v>0</v>
      </c>
      <c r="I2737" s="2">
        <f t="shared" si="928"/>
        <v>0</v>
      </c>
    </row>
    <row r="2738" spans="1:9" s="1" customFormat="1" hidden="1" x14ac:dyDescent="0.2">
      <c r="A2738" s="56" t="s">
        <v>1</v>
      </c>
      <c r="B2738" s="42"/>
      <c r="C2738" s="9"/>
      <c r="D2738" s="9"/>
      <c r="E2738" s="9"/>
      <c r="F2738" s="9"/>
      <c r="G2738" s="9"/>
      <c r="H2738" s="10"/>
      <c r="I2738" s="2">
        <f t="shared" si="928"/>
        <v>0</v>
      </c>
    </row>
    <row r="2739" spans="1:9" s="1" customFormat="1" hidden="1" x14ac:dyDescent="0.2">
      <c r="A2739" s="17" t="s">
        <v>36</v>
      </c>
      <c r="B2739" s="39"/>
      <c r="C2739" s="9">
        <v>0</v>
      </c>
      <c r="D2739" s="9">
        <f t="shared" ref="D2739:H2739" si="944">D2741+D2742+D2743-D2740</f>
        <v>0</v>
      </c>
      <c r="E2739" s="9">
        <f t="shared" si="944"/>
        <v>0</v>
      </c>
      <c r="F2739" s="9">
        <f t="shared" si="944"/>
        <v>0</v>
      </c>
      <c r="G2739" s="9">
        <f t="shared" si="944"/>
        <v>0</v>
      </c>
      <c r="H2739" s="10">
        <f t="shared" si="944"/>
        <v>0</v>
      </c>
      <c r="I2739" s="2">
        <f t="shared" si="928"/>
        <v>0</v>
      </c>
    </row>
    <row r="2740" spans="1:9" s="1" customFormat="1" hidden="1" x14ac:dyDescent="0.2">
      <c r="A2740" s="17" t="s">
        <v>37</v>
      </c>
      <c r="B2740" s="39"/>
      <c r="C2740" s="9">
        <v>0</v>
      </c>
      <c r="D2740" s="9">
        <f>SUM(D2793,D2848,D2902,D2957)</f>
        <v>0</v>
      </c>
      <c r="E2740" s="9">
        <f>SUM(E2793,E2848,E2902,E2957)</f>
        <v>0</v>
      </c>
      <c r="F2740" s="9">
        <f>SUM(F2793,F2848,F2902,F2957)</f>
        <v>0</v>
      </c>
      <c r="G2740" s="9">
        <f>SUM(G2793,G2848,G2902,G2957)</f>
        <v>0</v>
      </c>
      <c r="H2740" s="10">
        <f>SUM(H2793,H2848,H2902,H2957)</f>
        <v>0</v>
      </c>
      <c r="I2740" s="2">
        <f t="shared" si="928"/>
        <v>0</v>
      </c>
    </row>
    <row r="2741" spans="1:9" s="1" customFormat="1" hidden="1" x14ac:dyDescent="0.2">
      <c r="A2741" s="5" t="s">
        <v>38</v>
      </c>
      <c r="B2741" s="41" t="s">
        <v>46</v>
      </c>
      <c r="C2741" s="6">
        <v>0</v>
      </c>
      <c r="D2741" s="6">
        <f>SUM(D2794,D2849,D2903,D2958)</f>
        <v>0</v>
      </c>
      <c r="E2741" s="6">
        <f t="shared" ref="E2741:E2743" si="945">C2741+D2741</f>
        <v>0</v>
      </c>
      <c r="F2741" s="6">
        <f t="shared" ref="F2741:H2743" si="946">SUM(F2794,F2849,F2903,F2958)</f>
        <v>0</v>
      </c>
      <c r="G2741" s="6">
        <f t="shared" si="946"/>
        <v>0</v>
      </c>
      <c r="H2741" s="7">
        <f t="shared" si="946"/>
        <v>0</v>
      </c>
      <c r="I2741" s="2">
        <f t="shared" si="928"/>
        <v>0</v>
      </c>
    </row>
    <row r="2742" spans="1:9" s="1" customFormat="1" hidden="1" x14ac:dyDescent="0.2">
      <c r="A2742" s="5" t="s">
        <v>40</v>
      </c>
      <c r="B2742" s="41" t="s">
        <v>47</v>
      </c>
      <c r="C2742" s="6">
        <v>0</v>
      </c>
      <c r="D2742" s="6">
        <f>SUM(D2795,D2850,D2904,D2959)</f>
        <v>0</v>
      </c>
      <c r="E2742" s="6">
        <f t="shared" si="945"/>
        <v>0</v>
      </c>
      <c r="F2742" s="6">
        <f t="shared" si="946"/>
        <v>0</v>
      </c>
      <c r="G2742" s="6">
        <f t="shared" si="946"/>
        <v>0</v>
      </c>
      <c r="H2742" s="7">
        <f t="shared" si="946"/>
        <v>0</v>
      </c>
      <c r="I2742" s="2">
        <f t="shared" si="928"/>
        <v>0</v>
      </c>
    </row>
    <row r="2743" spans="1:9" s="1" customFormat="1" hidden="1" x14ac:dyDescent="0.2">
      <c r="A2743" s="5" t="s">
        <v>42</v>
      </c>
      <c r="B2743" s="41" t="s">
        <v>48</v>
      </c>
      <c r="C2743" s="6">
        <v>0</v>
      </c>
      <c r="D2743" s="6">
        <f>SUM(D2796,D2851,D2905,D2960)</f>
        <v>0</v>
      </c>
      <c r="E2743" s="6">
        <f t="shared" si="945"/>
        <v>0</v>
      </c>
      <c r="F2743" s="6">
        <f t="shared" si="946"/>
        <v>0</v>
      </c>
      <c r="G2743" s="6">
        <f t="shared" si="946"/>
        <v>0</v>
      </c>
      <c r="H2743" s="7">
        <f t="shared" si="946"/>
        <v>0</v>
      </c>
      <c r="I2743" s="2">
        <f t="shared" si="928"/>
        <v>0</v>
      </c>
    </row>
    <row r="2744" spans="1:9" s="1" customFormat="1" hidden="1" x14ac:dyDescent="0.2">
      <c r="A2744" s="16" t="s">
        <v>49</v>
      </c>
      <c r="B2744" s="43" t="s">
        <v>50</v>
      </c>
      <c r="C2744" s="9">
        <v>0</v>
      </c>
      <c r="D2744" s="9">
        <f t="shared" ref="D2744:H2744" si="947">SUM(D2748,D2749,D2750)</f>
        <v>0</v>
      </c>
      <c r="E2744" s="9">
        <f t="shared" si="947"/>
        <v>0</v>
      </c>
      <c r="F2744" s="9">
        <f t="shared" si="947"/>
        <v>0</v>
      </c>
      <c r="G2744" s="9">
        <f t="shared" si="947"/>
        <v>0</v>
      </c>
      <c r="H2744" s="10">
        <f t="shared" si="947"/>
        <v>0</v>
      </c>
      <c r="I2744" s="2">
        <f t="shared" si="928"/>
        <v>0</v>
      </c>
    </row>
    <row r="2745" spans="1:9" s="1" customFormat="1" hidden="1" x14ac:dyDescent="0.2">
      <c r="A2745" s="56" t="s">
        <v>1</v>
      </c>
      <c r="B2745" s="43"/>
      <c r="C2745" s="9"/>
      <c r="D2745" s="9"/>
      <c r="E2745" s="9"/>
      <c r="F2745" s="9"/>
      <c r="G2745" s="9"/>
      <c r="H2745" s="10"/>
      <c r="I2745" s="2">
        <f t="shared" si="928"/>
        <v>0</v>
      </c>
    </row>
    <row r="2746" spans="1:9" s="1" customFormat="1" hidden="1" x14ac:dyDescent="0.2">
      <c r="A2746" s="17" t="s">
        <v>36</v>
      </c>
      <c r="B2746" s="39"/>
      <c r="C2746" s="9">
        <v>0</v>
      </c>
      <c r="D2746" s="9">
        <f t="shared" ref="D2746:H2746" si="948">D2748+D2749+D2750-D2747</f>
        <v>0</v>
      </c>
      <c r="E2746" s="9">
        <f t="shared" si="948"/>
        <v>0</v>
      </c>
      <c r="F2746" s="9">
        <f t="shared" si="948"/>
        <v>0</v>
      </c>
      <c r="G2746" s="9">
        <f t="shared" si="948"/>
        <v>0</v>
      </c>
      <c r="H2746" s="10">
        <f t="shared" si="948"/>
        <v>0</v>
      </c>
      <c r="I2746" s="2">
        <f t="shared" si="928"/>
        <v>0</v>
      </c>
    </row>
    <row r="2747" spans="1:9" s="1" customFormat="1" hidden="1" x14ac:dyDescent="0.2">
      <c r="A2747" s="17" t="s">
        <v>37</v>
      </c>
      <c r="B2747" s="39"/>
      <c r="C2747" s="9">
        <v>0</v>
      </c>
      <c r="D2747" s="9">
        <f>SUM(D2800,D2855,D2909,D2964)</f>
        <v>0</v>
      </c>
      <c r="E2747" s="9">
        <f>SUM(E2800,E2855,E2909,E2964)</f>
        <v>0</v>
      </c>
      <c r="F2747" s="9">
        <f>SUM(F2800,F2855,F2909,F2964)</f>
        <v>0</v>
      </c>
      <c r="G2747" s="9">
        <f>SUM(G2800,G2855,G2909,G2964)</f>
        <v>0</v>
      </c>
      <c r="H2747" s="10">
        <f>SUM(H2800,H2855,H2909,H2964)</f>
        <v>0</v>
      </c>
      <c r="I2747" s="2">
        <f t="shared" si="928"/>
        <v>0</v>
      </c>
    </row>
    <row r="2748" spans="1:9" s="1" customFormat="1" hidden="1" x14ac:dyDescent="0.2">
      <c r="A2748" s="5" t="s">
        <v>38</v>
      </c>
      <c r="B2748" s="41" t="s">
        <v>51</v>
      </c>
      <c r="C2748" s="6">
        <v>0</v>
      </c>
      <c r="D2748" s="6">
        <f>SUM(D2801,D2856,D2910,D2965)</f>
        <v>0</v>
      </c>
      <c r="E2748" s="6">
        <f t="shared" ref="E2748:E2750" si="949">C2748+D2748</f>
        <v>0</v>
      </c>
      <c r="F2748" s="6">
        <f t="shared" ref="F2748:H2750" si="950">SUM(F2801,F2856,F2910,F2965)</f>
        <v>0</v>
      </c>
      <c r="G2748" s="6">
        <f t="shared" si="950"/>
        <v>0</v>
      </c>
      <c r="H2748" s="7">
        <f t="shared" si="950"/>
        <v>0</v>
      </c>
      <c r="I2748" s="2">
        <f t="shared" si="928"/>
        <v>0</v>
      </c>
    </row>
    <row r="2749" spans="1:9" s="1" customFormat="1" hidden="1" x14ac:dyDescent="0.2">
      <c r="A2749" s="5" t="s">
        <v>40</v>
      </c>
      <c r="B2749" s="41" t="s">
        <v>52</v>
      </c>
      <c r="C2749" s="6">
        <v>0</v>
      </c>
      <c r="D2749" s="6">
        <f>SUM(D2802,D2857,D2911,D2966)</f>
        <v>0</v>
      </c>
      <c r="E2749" s="6">
        <f t="shared" si="949"/>
        <v>0</v>
      </c>
      <c r="F2749" s="6">
        <f t="shared" si="950"/>
        <v>0</v>
      </c>
      <c r="G2749" s="6">
        <f t="shared" si="950"/>
        <v>0</v>
      </c>
      <c r="H2749" s="7">
        <f t="shared" si="950"/>
        <v>0</v>
      </c>
      <c r="I2749" s="2">
        <f t="shared" si="928"/>
        <v>0</v>
      </c>
    </row>
    <row r="2750" spans="1:9" s="1" customFormat="1" hidden="1" x14ac:dyDescent="0.2">
      <c r="A2750" s="5" t="s">
        <v>42</v>
      </c>
      <c r="B2750" s="41" t="s">
        <v>53</v>
      </c>
      <c r="C2750" s="6">
        <v>0</v>
      </c>
      <c r="D2750" s="6">
        <f>SUM(D2803,D2858,D2912,D2967)</f>
        <v>0</v>
      </c>
      <c r="E2750" s="6">
        <f t="shared" si="949"/>
        <v>0</v>
      </c>
      <c r="F2750" s="6">
        <f t="shared" si="950"/>
        <v>0</v>
      </c>
      <c r="G2750" s="6">
        <f t="shared" si="950"/>
        <v>0</v>
      </c>
      <c r="H2750" s="7">
        <f t="shared" si="950"/>
        <v>0</v>
      </c>
      <c r="I2750" s="2">
        <f t="shared" si="928"/>
        <v>0</v>
      </c>
    </row>
    <row r="2751" spans="1:9" s="1" customFormat="1" hidden="1" x14ac:dyDescent="0.2">
      <c r="A2751" s="57"/>
      <c r="B2751" s="66"/>
      <c r="C2751" s="6"/>
      <c r="D2751" s="6"/>
      <c r="E2751" s="6"/>
      <c r="F2751" s="6"/>
      <c r="G2751" s="6"/>
      <c r="H2751" s="7"/>
      <c r="I2751" s="2">
        <f t="shared" ref="I2751" si="951">SUM(E2751:H2751)</f>
        <v>0</v>
      </c>
    </row>
    <row r="2752" spans="1:9" s="1" customFormat="1" hidden="1" x14ac:dyDescent="0.2">
      <c r="A2752" s="143" t="s">
        <v>119</v>
      </c>
      <c r="B2752" s="35">
        <v>71</v>
      </c>
      <c r="C2752" s="9">
        <v>0</v>
      </c>
      <c r="D2752" s="9">
        <f t="shared" ref="D2752:H2752" si="952">SUM(D2753)</f>
        <v>0</v>
      </c>
      <c r="E2752" s="9">
        <f t="shared" si="952"/>
        <v>0</v>
      </c>
      <c r="F2752" s="9">
        <f t="shared" si="952"/>
        <v>0</v>
      </c>
      <c r="G2752" s="9">
        <f t="shared" si="952"/>
        <v>0</v>
      </c>
      <c r="H2752" s="10">
        <f t="shared" si="952"/>
        <v>0</v>
      </c>
      <c r="I2752" s="2">
        <f t="shared" ref="I2752:I2753" si="953">SUM(E2752:H2752)</f>
        <v>0</v>
      </c>
    </row>
    <row r="2753" spans="1:11" s="1" customFormat="1" hidden="1" x14ac:dyDescent="0.2">
      <c r="A2753" s="144" t="s">
        <v>120</v>
      </c>
      <c r="B2753" s="36" t="s">
        <v>121</v>
      </c>
      <c r="C2753" s="6">
        <v>0</v>
      </c>
      <c r="D2753" s="6">
        <f>SUM(D2806,D2861,D2915,D2970)</f>
        <v>0</v>
      </c>
      <c r="E2753" s="6">
        <f>C2753+D2753</f>
        <v>0</v>
      </c>
      <c r="F2753" s="6">
        <f t="shared" ref="F2753:H2753" si="954">SUM(F2806,F2861,F2915,F2970)</f>
        <v>0</v>
      </c>
      <c r="G2753" s="6">
        <f t="shared" si="954"/>
        <v>0</v>
      </c>
      <c r="H2753" s="7">
        <f t="shared" si="954"/>
        <v>0</v>
      </c>
      <c r="I2753" s="2">
        <f t="shared" si="953"/>
        <v>0</v>
      </c>
    </row>
    <row r="2754" spans="1:11" s="1" customFormat="1" hidden="1" x14ac:dyDescent="0.2">
      <c r="A2754" s="57"/>
      <c r="B2754" s="66"/>
      <c r="C2754" s="6"/>
      <c r="D2754" s="6"/>
      <c r="E2754" s="6"/>
      <c r="F2754" s="6"/>
      <c r="G2754" s="6"/>
      <c r="H2754" s="7"/>
      <c r="I2754" s="2">
        <f t="shared" si="928"/>
        <v>0</v>
      </c>
    </row>
    <row r="2755" spans="1:11" s="1" customFormat="1" hidden="1" x14ac:dyDescent="0.2">
      <c r="A2755" s="11" t="s">
        <v>134</v>
      </c>
      <c r="B2755" s="43" t="s">
        <v>133</v>
      </c>
      <c r="C2755" s="9">
        <v>0</v>
      </c>
      <c r="D2755" s="9">
        <f t="shared" ref="D2755" si="955">SUM(D2808,D2863,D2917,D2972)</f>
        <v>0</v>
      </c>
      <c r="E2755" s="9">
        <f>C2755+D2755</f>
        <v>0</v>
      </c>
      <c r="F2755" s="9">
        <f t="shared" ref="F2755:H2755" si="956">SUM(F2808,F2863,F2917,F2972)</f>
        <v>0</v>
      </c>
      <c r="G2755" s="9">
        <f t="shared" si="956"/>
        <v>0</v>
      </c>
      <c r="H2755" s="10">
        <f t="shared" si="956"/>
        <v>0</v>
      </c>
      <c r="I2755" s="2">
        <f t="shared" si="928"/>
        <v>0</v>
      </c>
    </row>
    <row r="2756" spans="1:11" s="1" customFormat="1" hidden="1" x14ac:dyDescent="0.2">
      <c r="A2756" s="57"/>
      <c r="B2756" s="66"/>
      <c r="C2756" s="6"/>
      <c r="D2756" s="6"/>
      <c r="E2756" s="6"/>
      <c r="F2756" s="6"/>
      <c r="G2756" s="6"/>
      <c r="H2756" s="7"/>
      <c r="I2756" s="2">
        <f t="shared" si="928"/>
        <v>0</v>
      </c>
    </row>
    <row r="2757" spans="1:11" s="3" customFormat="1" ht="38.25" hidden="1" x14ac:dyDescent="0.2">
      <c r="A2757" s="51" t="s">
        <v>69</v>
      </c>
      <c r="B2757" s="52"/>
      <c r="C2757" s="53">
        <v>0</v>
      </c>
      <c r="D2757" s="53">
        <f t="shared" ref="D2757:H2757" si="957">D2758</f>
        <v>0</v>
      </c>
      <c r="E2757" s="53">
        <f t="shared" si="957"/>
        <v>0</v>
      </c>
      <c r="F2757" s="53">
        <f t="shared" si="957"/>
        <v>0</v>
      </c>
      <c r="G2757" s="53">
        <f t="shared" si="957"/>
        <v>0</v>
      </c>
      <c r="H2757" s="54">
        <f t="shared" si="957"/>
        <v>0</v>
      </c>
      <c r="I2757" s="2">
        <f t="shared" si="928"/>
        <v>0</v>
      </c>
    </row>
    <row r="2758" spans="1:11" s="25" customFormat="1" hidden="1" x14ac:dyDescent="0.2">
      <c r="A2758" s="21" t="s">
        <v>59</v>
      </c>
      <c r="B2758" s="45"/>
      <c r="C2758" s="22">
        <v>0</v>
      </c>
      <c r="D2758" s="22">
        <f>SUM(D2759,D2762,D2788,D2785)</f>
        <v>0</v>
      </c>
      <c r="E2758" s="22">
        <f t="shared" ref="E2758:H2758" si="958">SUM(E2759,E2762,E2788,E2785)</f>
        <v>0</v>
      </c>
      <c r="F2758" s="22">
        <f t="shared" si="958"/>
        <v>0</v>
      </c>
      <c r="G2758" s="22">
        <f t="shared" si="958"/>
        <v>0</v>
      </c>
      <c r="H2758" s="23">
        <f t="shared" si="958"/>
        <v>0</v>
      </c>
      <c r="I2758" s="2">
        <f t="shared" si="928"/>
        <v>0</v>
      </c>
    </row>
    <row r="2759" spans="1:11" s="1" customFormat="1" hidden="1" x14ac:dyDescent="0.2">
      <c r="A2759" s="5" t="s">
        <v>6</v>
      </c>
      <c r="B2759" s="28"/>
      <c r="C2759" s="6">
        <v>0</v>
      </c>
      <c r="D2759" s="6"/>
      <c r="E2759" s="6">
        <f>SUM(C2759,D2759)</f>
        <v>0</v>
      </c>
      <c r="F2759" s="6"/>
      <c r="G2759" s="6"/>
      <c r="H2759" s="7"/>
      <c r="I2759" s="2">
        <f t="shared" si="928"/>
        <v>0</v>
      </c>
    </row>
    <row r="2760" spans="1:11" s="1" customFormat="1" hidden="1" x14ac:dyDescent="0.2">
      <c r="A2760" s="5" t="s">
        <v>7</v>
      </c>
      <c r="B2760" s="65"/>
      <c r="C2760" s="6">
        <v>0</v>
      </c>
      <c r="D2760" s="6"/>
      <c r="E2760" s="6">
        <f t="shared" ref="E2760" si="959">SUM(C2760,D2760)</f>
        <v>0</v>
      </c>
      <c r="F2760" s="6"/>
      <c r="G2760" s="6"/>
      <c r="H2760" s="7"/>
      <c r="I2760" s="2">
        <f t="shared" si="928"/>
        <v>0</v>
      </c>
      <c r="J2760" s="1">
        <f>J2761+J2767</f>
        <v>0.85</v>
      </c>
      <c r="K2760" s="1">
        <v>1</v>
      </c>
    </row>
    <row r="2761" spans="1:11" s="1" customFormat="1" hidden="1" x14ac:dyDescent="0.2">
      <c r="A2761" s="8" t="s">
        <v>104</v>
      </c>
      <c r="B2761" s="29" t="s">
        <v>96</v>
      </c>
      <c r="C2761" s="9">
        <v>0</v>
      </c>
      <c r="D2761" s="9">
        <f>SUM(D2762:D2764)</f>
        <v>0</v>
      </c>
      <c r="E2761" s="9">
        <f>SUM(C2761,D2761)</f>
        <v>0</v>
      </c>
      <c r="F2761" s="9">
        <f t="shared" ref="F2761" si="960">SUM(F2762:F2764)</f>
        <v>0</v>
      </c>
      <c r="G2761" s="9">
        <f t="shared" ref="G2761:H2761" si="961">SUM(G2762:G2764)</f>
        <v>0</v>
      </c>
      <c r="H2761" s="10">
        <f t="shared" si="961"/>
        <v>0</v>
      </c>
      <c r="I2761" s="2">
        <f t="shared" si="928"/>
        <v>0</v>
      </c>
    </row>
    <row r="2762" spans="1:11" s="1" customFormat="1" hidden="1" x14ac:dyDescent="0.2">
      <c r="A2762" s="77" t="s">
        <v>97</v>
      </c>
      <c r="B2762" s="28" t="s">
        <v>98</v>
      </c>
      <c r="C2762" s="6">
        <v>0</v>
      </c>
      <c r="D2762" s="6"/>
      <c r="E2762" s="6">
        <f t="shared" ref="E2762:E2764" si="962">SUM(C2762,D2762)</f>
        <v>0</v>
      </c>
      <c r="F2762" s="6"/>
      <c r="G2762" s="6"/>
      <c r="H2762" s="7"/>
      <c r="I2762" s="2">
        <f t="shared" si="928"/>
        <v>0</v>
      </c>
    </row>
    <row r="2763" spans="1:11" s="1" customFormat="1" hidden="1" x14ac:dyDescent="0.2">
      <c r="A2763" s="77" t="s">
        <v>99</v>
      </c>
      <c r="B2763" s="28" t="s">
        <v>100</v>
      </c>
      <c r="C2763" s="6">
        <v>0</v>
      </c>
      <c r="D2763" s="6"/>
      <c r="E2763" s="6">
        <f t="shared" si="962"/>
        <v>0</v>
      </c>
      <c r="F2763" s="6"/>
      <c r="G2763" s="6"/>
      <c r="H2763" s="7"/>
      <c r="I2763" s="2">
        <f t="shared" si="928"/>
        <v>0</v>
      </c>
    </row>
    <row r="2764" spans="1:11" s="1" customFormat="1" hidden="1" x14ac:dyDescent="0.2">
      <c r="A2764" s="77" t="s">
        <v>101</v>
      </c>
      <c r="B2764" s="28" t="s">
        <v>102</v>
      </c>
      <c r="C2764" s="6">
        <v>0</v>
      </c>
      <c r="D2764" s="6"/>
      <c r="E2764" s="6">
        <f t="shared" si="962"/>
        <v>0</v>
      </c>
      <c r="F2764" s="6"/>
      <c r="G2764" s="6"/>
      <c r="H2764" s="7"/>
      <c r="I2764" s="2">
        <f t="shared" si="928"/>
        <v>0</v>
      </c>
    </row>
    <row r="2765" spans="1:11" s="1" customFormat="1" ht="25.5" hidden="1" x14ac:dyDescent="0.2">
      <c r="A2765" s="8" t="s">
        <v>9</v>
      </c>
      <c r="B2765" s="29" t="s">
        <v>10</v>
      </c>
      <c r="C2765" s="9">
        <v>0</v>
      </c>
      <c r="D2765" s="9">
        <f t="shared" ref="D2765:H2765" si="963">SUM(D2766,D2770,D2774)</f>
        <v>0</v>
      </c>
      <c r="E2765" s="9">
        <f t="shared" si="963"/>
        <v>0</v>
      </c>
      <c r="F2765" s="9">
        <f t="shared" si="963"/>
        <v>0</v>
      </c>
      <c r="G2765" s="9">
        <f t="shared" si="963"/>
        <v>0</v>
      </c>
      <c r="H2765" s="10">
        <f t="shared" si="963"/>
        <v>0</v>
      </c>
      <c r="I2765" s="2">
        <f t="shared" si="928"/>
        <v>0</v>
      </c>
    </row>
    <row r="2766" spans="1:11" s="1" customFormat="1" hidden="1" x14ac:dyDescent="0.2">
      <c r="A2766" s="11" t="s">
        <v>11</v>
      </c>
      <c r="B2766" s="30" t="s">
        <v>12</v>
      </c>
      <c r="C2766" s="9">
        <v>0</v>
      </c>
      <c r="D2766" s="9">
        <f t="shared" ref="D2766:H2766" si="964">SUM(D2767:D2769)</f>
        <v>0</v>
      </c>
      <c r="E2766" s="9">
        <f t="shared" si="964"/>
        <v>0</v>
      </c>
      <c r="F2766" s="9">
        <f t="shared" si="964"/>
        <v>0</v>
      </c>
      <c r="G2766" s="9">
        <f t="shared" si="964"/>
        <v>0</v>
      </c>
      <c r="H2766" s="10">
        <f t="shared" si="964"/>
        <v>0</v>
      </c>
      <c r="I2766" s="2">
        <f t="shared" si="928"/>
        <v>0</v>
      </c>
    </row>
    <row r="2767" spans="1:11" s="1" customFormat="1" hidden="1" x14ac:dyDescent="0.2">
      <c r="A2767" s="12" t="s">
        <v>13</v>
      </c>
      <c r="B2767" s="31" t="s">
        <v>14</v>
      </c>
      <c r="C2767" s="6">
        <v>0</v>
      </c>
      <c r="D2767" s="6"/>
      <c r="E2767" s="6">
        <f t="shared" ref="E2767:E2769" si="965">SUM(C2767,D2767)</f>
        <v>0</v>
      </c>
      <c r="F2767" s="6"/>
      <c r="G2767" s="6"/>
      <c r="H2767" s="7"/>
      <c r="I2767" s="2">
        <f t="shared" si="928"/>
        <v>0</v>
      </c>
      <c r="J2767" s="1">
        <v>0.85</v>
      </c>
      <c r="K2767" s="1">
        <f>K2760*J2767/J2760</f>
        <v>1</v>
      </c>
    </row>
    <row r="2768" spans="1:11" s="1" customFormat="1" hidden="1" x14ac:dyDescent="0.2">
      <c r="A2768" s="12" t="s">
        <v>15</v>
      </c>
      <c r="B2768" s="32" t="s">
        <v>16</v>
      </c>
      <c r="C2768" s="6">
        <v>0</v>
      </c>
      <c r="D2768" s="6"/>
      <c r="E2768" s="6">
        <f t="shared" si="965"/>
        <v>0</v>
      </c>
      <c r="F2768" s="6"/>
      <c r="G2768" s="6"/>
      <c r="H2768" s="7"/>
      <c r="I2768" s="2">
        <f t="shared" si="928"/>
        <v>0</v>
      </c>
    </row>
    <row r="2769" spans="1:9" s="1" customFormat="1" hidden="1" x14ac:dyDescent="0.2">
      <c r="A2769" s="12" t="s">
        <v>17</v>
      </c>
      <c r="B2769" s="32" t="s">
        <v>18</v>
      </c>
      <c r="C2769" s="6">
        <v>0</v>
      </c>
      <c r="D2769" s="6"/>
      <c r="E2769" s="6">
        <f t="shared" si="965"/>
        <v>0</v>
      </c>
      <c r="F2769" s="6"/>
      <c r="G2769" s="6"/>
      <c r="H2769" s="7"/>
      <c r="I2769" s="2">
        <f t="shared" si="928"/>
        <v>0</v>
      </c>
    </row>
    <row r="2770" spans="1:9" s="1" customFormat="1" hidden="1" x14ac:dyDescent="0.2">
      <c r="A2770" s="11" t="s">
        <v>19</v>
      </c>
      <c r="B2770" s="33" t="s">
        <v>20</v>
      </c>
      <c r="C2770" s="9">
        <v>0</v>
      </c>
      <c r="D2770" s="9">
        <f t="shared" ref="D2770:H2770" si="966">SUM(D2771:D2773)</f>
        <v>0</v>
      </c>
      <c r="E2770" s="9">
        <f t="shared" si="966"/>
        <v>0</v>
      </c>
      <c r="F2770" s="9">
        <f t="shared" si="966"/>
        <v>0</v>
      </c>
      <c r="G2770" s="9">
        <f t="shared" si="966"/>
        <v>0</v>
      </c>
      <c r="H2770" s="10">
        <f t="shared" si="966"/>
        <v>0</v>
      </c>
      <c r="I2770" s="2">
        <f t="shared" si="928"/>
        <v>0</v>
      </c>
    </row>
    <row r="2771" spans="1:9" s="1" customFormat="1" hidden="1" x14ac:dyDescent="0.2">
      <c r="A2771" s="12" t="s">
        <v>13</v>
      </c>
      <c r="B2771" s="32" t="s">
        <v>21</v>
      </c>
      <c r="C2771" s="6">
        <v>0</v>
      </c>
      <c r="D2771" s="6"/>
      <c r="E2771" s="6">
        <f t="shared" ref="E2771:E2773" si="967">SUM(C2771,D2771)</f>
        <v>0</v>
      </c>
      <c r="F2771" s="6"/>
      <c r="G2771" s="6"/>
      <c r="H2771" s="7"/>
      <c r="I2771" s="2">
        <f t="shared" si="928"/>
        <v>0</v>
      </c>
    </row>
    <row r="2772" spans="1:9" s="1" customFormat="1" hidden="1" x14ac:dyDescent="0.2">
      <c r="A2772" s="12" t="s">
        <v>15</v>
      </c>
      <c r="B2772" s="32" t="s">
        <v>22</v>
      </c>
      <c r="C2772" s="6">
        <v>0</v>
      </c>
      <c r="D2772" s="6"/>
      <c r="E2772" s="6">
        <f t="shared" si="967"/>
        <v>0</v>
      </c>
      <c r="F2772" s="6"/>
      <c r="G2772" s="6"/>
      <c r="H2772" s="7"/>
      <c r="I2772" s="2">
        <f t="shared" si="928"/>
        <v>0</v>
      </c>
    </row>
    <row r="2773" spans="1:9" s="1" customFormat="1" hidden="1" x14ac:dyDescent="0.2">
      <c r="A2773" s="12" t="s">
        <v>17</v>
      </c>
      <c r="B2773" s="32" t="s">
        <v>23</v>
      </c>
      <c r="C2773" s="6">
        <v>0</v>
      </c>
      <c r="D2773" s="6"/>
      <c r="E2773" s="6">
        <f t="shared" si="967"/>
        <v>0</v>
      </c>
      <c r="F2773" s="6"/>
      <c r="G2773" s="6"/>
      <c r="H2773" s="7"/>
      <c r="I2773" s="2">
        <f t="shared" si="928"/>
        <v>0</v>
      </c>
    </row>
    <row r="2774" spans="1:9" s="1" customFormat="1" hidden="1" x14ac:dyDescent="0.2">
      <c r="A2774" s="11" t="s">
        <v>24</v>
      </c>
      <c r="B2774" s="33" t="s">
        <v>25</v>
      </c>
      <c r="C2774" s="9">
        <v>0</v>
      </c>
      <c r="D2774" s="9">
        <f t="shared" ref="D2774:H2774" si="968">SUM(D2775:D2777)</f>
        <v>0</v>
      </c>
      <c r="E2774" s="9">
        <f t="shared" si="968"/>
        <v>0</v>
      </c>
      <c r="F2774" s="9">
        <f t="shared" si="968"/>
        <v>0</v>
      </c>
      <c r="G2774" s="9">
        <f t="shared" si="968"/>
        <v>0</v>
      </c>
      <c r="H2774" s="10">
        <f t="shared" si="968"/>
        <v>0</v>
      </c>
      <c r="I2774" s="2">
        <f t="shared" si="928"/>
        <v>0</v>
      </c>
    </row>
    <row r="2775" spans="1:9" s="1" customFormat="1" hidden="1" x14ac:dyDescent="0.2">
      <c r="A2775" s="12" t="s">
        <v>13</v>
      </c>
      <c r="B2775" s="32" t="s">
        <v>26</v>
      </c>
      <c r="C2775" s="6">
        <v>0</v>
      </c>
      <c r="D2775" s="6"/>
      <c r="E2775" s="6">
        <f t="shared" ref="E2775:E2777" si="969">SUM(C2775,D2775)</f>
        <v>0</v>
      </c>
      <c r="F2775" s="6"/>
      <c r="G2775" s="6"/>
      <c r="H2775" s="7"/>
      <c r="I2775" s="2">
        <f t="shared" si="928"/>
        <v>0</v>
      </c>
    </row>
    <row r="2776" spans="1:9" s="1" customFormat="1" hidden="1" x14ac:dyDescent="0.2">
      <c r="A2776" s="12" t="s">
        <v>15</v>
      </c>
      <c r="B2776" s="32" t="s">
        <v>27</v>
      </c>
      <c r="C2776" s="6">
        <v>0</v>
      </c>
      <c r="D2776" s="6"/>
      <c r="E2776" s="6">
        <f t="shared" si="969"/>
        <v>0</v>
      </c>
      <c r="F2776" s="6"/>
      <c r="G2776" s="6"/>
      <c r="H2776" s="7"/>
      <c r="I2776" s="2">
        <f t="shared" si="928"/>
        <v>0</v>
      </c>
    </row>
    <row r="2777" spans="1:9" s="1" customFormat="1" hidden="1" x14ac:dyDescent="0.2">
      <c r="A2777" s="12" t="s">
        <v>17</v>
      </c>
      <c r="B2777" s="32" t="s">
        <v>28</v>
      </c>
      <c r="C2777" s="6">
        <v>0</v>
      </c>
      <c r="D2777" s="6"/>
      <c r="E2777" s="6">
        <f t="shared" si="969"/>
        <v>0</v>
      </c>
      <c r="F2777" s="6"/>
      <c r="G2777" s="6"/>
      <c r="H2777" s="7"/>
      <c r="I2777" s="2">
        <f t="shared" ref="I2777:I2843" si="970">SUM(E2777:H2777)</f>
        <v>0</v>
      </c>
    </row>
    <row r="2778" spans="1:9" s="25" customFormat="1" hidden="1" x14ac:dyDescent="0.2">
      <c r="A2778" s="21" t="s">
        <v>76</v>
      </c>
      <c r="B2778" s="45"/>
      <c r="C2778" s="22">
        <v>0</v>
      </c>
      <c r="D2778" s="22">
        <f>SUM(D2779,D2782,D2808,D2805)</f>
        <v>0</v>
      </c>
      <c r="E2778" s="22">
        <f t="shared" ref="E2778:H2778" si="971">SUM(E2779,E2782,E2808,E2805)</f>
        <v>0</v>
      </c>
      <c r="F2778" s="22">
        <f t="shared" si="971"/>
        <v>0</v>
      </c>
      <c r="G2778" s="22">
        <f t="shared" si="971"/>
        <v>0</v>
      </c>
      <c r="H2778" s="23">
        <f t="shared" si="971"/>
        <v>0</v>
      </c>
      <c r="I2778" s="2">
        <f t="shared" si="970"/>
        <v>0</v>
      </c>
    </row>
    <row r="2779" spans="1:9" s="1" customFormat="1" hidden="1" x14ac:dyDescent="0.2">
      <c r="A2779" s="16" t="s">
        <v>30</v>
      </c>
      <c r="B2779" s="35">
        <v>20</v>
      </c>
      <c r="C2779" s="9">
        <v>0</v>
      </c>
      <c r="D2779" s="9">
        <f t="shared" ref="D2779:H2779" si="972">SUM(D2780)</f>
        <v>0</v>
      </c>
      <c r="E2779" s="9">
        <f t="shared" si="972"/>
        <v>0</v>
      </c>
      <c r="F2779" s="9">
        <f t="shared" si="972"/>
        <v>0</v>
      </c>
      <c r="G2779" s="9">
        <f t="shared" si="972"/>
        <v>0</v>
      </c>
      <c r="H2779" s="10">
        <f t="shared" si="972"/>
        <v>0</v>
      </c>
      <c r="I2779" s="2">
        <f t="shared" si="970"/>
        <v>0</v>
      </c>
    </row>
    <row r="2780" spans="1:9" s="1" customFormat="1" hidden="1" x14ac:dyDescent="0.2">
      <c r="A2780" s="12" t="s">
        <v>31</v>
      </c>
      <c r="B2780" s="36" t="s">
        <v>32</v>
      </c>
      <c r="C2780" s="6">
        <v>0</v>
      </c>
      <c r="D2780" s="6"/>
      <c r="E2780" s="6">
        <f>C2780+D2780</f>
        <v>0</v>
      </c>
      <c r="F2780" s="6"/>
      <c r="G2780" s="6"/>
      <c r="H2780" s="7"/>
      <c r="I2780" s="2">
        <f t="shared" si="970"/>
        <v>0</v>
      </c>
    </row>
    <row r="2781" spans="1:9" s="1" customFormat="1" hidden="1" x14ac:dyDescent="0.2">
      <c r="A2781" s="12"/>
      <c r="B2781" s="31"/>
      <c r="C2781" s="6"/>
      <c r="D2781" s="6"/>
      <c r="E2781" s="6"/>
      <c r="F2781" s="6"/>
      <c r="G2781" s="6"/>
      <c r="H2781" s="7"/>
      <c r="I2781" s="2">
        <f t="shared" si="970"/>
        <v>0</v>
      </c>
    </row>
    <row r="2782" spans="1:9" s="1" customFormat="1" ht="25.5" hidden="1" x14ac:dyDescent="0.2">
      <c r="A2782" s="78" t="s">
        <v>105</v>
      </c>
      <c r="B2782" s="37">
        <v>60</v>
      </c>
      <c r="C2782" s="9">
        <v>0</v>
      </c>
      <c r="D2782" s="9">
        <f t="shared" ref="D2782:H2782" si="973">SUM(D2783,D2790,D2797)</f>
        <v>0</v>
      </c>
      <c r="E2782" s="9">
        <f t="shared" si="973"/>
        <v>0</v>
      </c>
      <c r="F2782" s="9">
        <f t="shared" si="973"/>
        <v>0</v>
      </c>
      <c r="G2782" s="9">
        <f t="shared" si="973"/>
        <v>0</v>
      </c>
      <c r="H2782" s="10">
        <f t="shared" si="973"/>
        <v>0</v>
      </c>
      <c r="I2782" s="2">
        <f t="shared" si="970"/>
        <v>0</v>
      </c>
    </row>
    <row r="2783" spans="1:9" s="1" customFormat="1" ht="25.5" hidden="1" x14ac:dyDescent="0.2">
      <c r="A2783" s="16" t="s">
        <v>106</v>
      </c>
      <c r="B2783" s="38">
        <v>60</v>
      </c>
      <c r="C2783" s="9">
        <v>0</v>
      </c>
      <c r="D2783" s="9">
        <f t="shared" ref="D2783:H2783" si="974">SUM(D2787,D2788,D2789)</f>
        <v>0</v>
      </c>
      <c r="E2783" s="9">
        <f t="shared" si="974"/>
        <v>0</v>
      </c>
      <c r="F2783" s="9">
        <f t="shared" si="974"/>
        <v>0</v>
      </c>
      <c r="G2783" s="9">
        <f t="shared" si="974"/>
        <v>0</v>
      </c>
      <c r="H2783" s="10">
        <f t="shared" si="974"/>
        <v>0</v>
      </c>
      <c r="I2783" s="2">
        <f t="shared" si="970"/>
        <v>0</v>
      </c>
    </row>
    <row r="2784" spans="1:9" s="1" customFormat="1" hidden="1" x14ac:dyDescent="0.2">
      <c r="A2784" s="17" t="s">
        <v>1</v>
      </c>
      <c r="B2784" s="39"/>
      <c r="C2784" s="9"/>
      <c r="D2784" s="9"/>
      <c r="E2784" s="9"/>
      <c r="F2784" s="9"/>
      <c r="G2784" s="9"/>
      <c r="H2784" s="10"/>
      <c r="I2784" s="2">
        <f t="shared" si="970"/>
        <v>0</v>
      </c>
    </row>
    <row r="2785" spans="1:11" s="1" customFormat="1" hidden="1" x14ac:dyDescent="0.2">
      <c r="A2785" s="17" t="s">
        <v>36</v>
      </c>
      <c r="B2785" s="39"/>
      <c r="C2785" s="9">
        <v>0</v>
      </c>
      <c r="D2785" s="9"/>
      <c r="E2785" s="9">
        <f t="shared" ref="E2785:H2785" si="975">E2787+E2788+E2789-E2786</f>
        <v>0</v>
      </c>
      <c r="F2785" s="9">
        <f t="shared" si="975"/>
        <v>0</v>
      </c>
      <c r="G2785" s="9">
        <f t="shared" si="975"/>
        <v>0</v>
      </c>
      <c r="H2785" s="10">
        <f t="shared" si="975"/>
        <v>0</v>
      </c>
      <c r="I2785" s="2">
        <f t="shared" si="970"/>
        <v>0</v>
      </c>
    </row>
    <row r="2786" spans="1:11" s="1" customFormat="1" hidden="1" x14ac:dyDescent="0.2">
      <c r="A2786" s="17" t="s">
        <v>37</v>
      </c>
      <c r="B2786" s="39"/>
      <c r="C2786" s="9">
        <v>0</v>
      </c>
      <c r="D2786" s="9"/>
      <c r="E2786" s="9">
        <f t="shared" ref="E2786:E2789" si="976">C2786+D2786</f>
        <v>0</v>
      </c>
      <c r="F2786" s="9"/>
      <c r="G2786" s="9"/>
      <c r="H2786" s="10"/>
      <c r="I2786" s="2">
        <f t="shared" si="970"/>
        <v>0</v>
      </c>
    </row>
    <row r="2787" spans="1:11" s="1" customFormat="1" hidden="1" x14ac:dyDescent="0.2">
      <c r="A2787" s="5" t="s">
        <v>107</v>
      </c>
      <c r="B2787" s="40" t="s">
        <v>113</v>
      </c>
      <c r="C2787" s="6">
        <v>0</v>
      </c>
      <c r="D2787" s="6"/>
      <c r="E2787" s="6">
        <f t="shared" si="976"/>
        <v>0</v>
      </c>
      <c r="F2787" s="6"/>
      <c r="G2787" s="6"/>
      <c r="H2787" s="7"/>
      <c r="I2787" s="2">
        <f t="shared" si="970"/>
        <v>0</v>
      </c>
      <c r="J2787" s="1">
        <v>0.02</v>
      </c>
      <c r="K2787" s="1">
        <v>0.13</v>
      </c>
    </row>
    <row r="2788" spans="1:11" s="1" customFormat="1" hidden="1" x14ac:dyDescent="0.2">
      <c r="A2788" s="5" t="s">
        <v>99</v>
      </c>
      <c r="B2788" s="40" t="s">
        <v>116</v>
      </c>
      <c r="C2788" s="6">
        <v>0</v>
      </c>
      <c r="D2788" s="6"/>
      <c r="E2788" s="6">
        <f t="shared" si="976"/>
        <v>0</v>
      </c>
      <c r="F2788" s="6"/>
      <c r="G2788" s="6"/>
      <c r="H2788" s="7"/>
      <c r="I2788" s="2">
        <f t="shared" si="970"/>
        <v>0</v>
      </c>
      <c r="J2788" s="1">
        <v>0.85</v>
      </c>
    </row>
    <row r="2789" spans="1:11" s="1" customFormat="1" hidden="1" x14ac:dyDescent="0.2">
      <c r="A2789" s="5" t="s">
        <v>101</v>
      </c>
      <c r="B2789" s="41" t="s">
        <v>114</v>
      </c>
      <c r="C2789" s="6">
        <v>0</v>
      </c>
      <c r="D2789" s="6"/>
      <c r="E2789" s="6">
        <f t="shared" si="976"/>
        <v>0</v>
      </c>
      <c r="F2789" s="6"/>
      <c r="G2789" s="6"/>
      <c r="H2789" s="7"/>
      <c r="I2789" s="2">
        <f t="shared" si="970"/>
        <v>0</v>
      </c>
    </row>
    <row r="2790" spans="1:11" s="1" customFormat="1" hidden="1" x14ac:dyDescent="0.2">
      <c r="A2790" s="16" t="s">
        <v>44</v>
      </c>
      <c r="B2790" s="42" t="s">
        <v>45</v>
      </c>
      <c r="C2790" s="9">
        <v>0</v>
      </c>
      <c r="D2790" s="9">
        <f t="shared" ref="D2790:H2790" si="977">SUM(D2794,D2795,D2796)</f>
        <v>0</v>
      </c>
      <c r="E2790" s="9">
        <f t="shared" si="977"/>
        <v>0</v>
      </c>
      <c r="F2790" s="9">
        <f t="shared" si="977"/>
        <v>0</v>
      </c>
      <c r="G2790" s="9">
        <f t="shared" si="977"/>
        <v>0</v>
      </c>
      <c r="H2790" s="10">
        <f t="shared" si="977"/>
        <v>0</v>
      </c>
      <c r="I2790" s="2">
        <f t="shared" si="970"/>
        <v>0</v>
      </c>
    </row>
    <row r="2791" spans="1:11" s="1" customFormat="1" hidden="1" x14ac:dyDescent="0.2">
      <c r="A2791" s="56" t="s">
        <v>1</v>
      </c>
      <c r="B2791" s="42"/>
      <c r="C2791" s="9"/>
      <c r="D2791" s="9"/>
      <c r="E2791" s="9"/>
      <c r="F2791" s="9"/>
      <c r="G2791" s="9"/>
      <c r="H2791" s="10"/>
      <c r="I2791" s="2">
        <f t="shared" si="970"/>
        <v>0</v>
      </c>
    </row>
    <row r="2792" spans="1:11" s="1" customFormat="1" hidden="1" x14ac:dyDescent="0.2">
      <c r="A2792" s="17" t="s">
        <v>36</v>
      </c>
      <c r="B2792" s="39"/>
      <c r="C2792" s="9">
        <v>0</v>
      </c>
      <c r="D2792" s="9">
        <f t="shared" ref="D2792:H2792" si="978">D2794+D2795+D2796-D2793</f>
        <v>0</v>
      </c>
      <c r="E2792" s="9">
        <f t="shared" si="978"/>
        <v>0</v>
      </c>
      <c r="F2792" s="9">
        <f t="shared" si="978"/>
        <v>0</v>
      </c>
      <c r="G2792" s="9">
        <f t="shared" si="978"/>
        <v>0</v>
      </c>
      <c r="H2792" s="10">
        <f t="shared" si="978"/>
        <v>0</v>
      </c>
      <c r="I2792" s="2">
        <f t="shared" si="970"/>
        <v>0</v>
      </c>
    </row>
    <row r="2793" spans="1:11" s="1" customFormat="1" hidden="1" x14ac:dyDescent="0.2">
      <c r="A2793" s="17" t="s">
        <v>37</v>
      </c>
      <c r="B2793" s="39"/>
      <c r="C2793" s="9">
        <v>0</v>
      </c>
      <c r="D2793" s="9"/>
      <c r="E2793" s="9">
        <f t="shared" ref="E2793:E2796" si="979">C2793+D2793</f>
        <v>0</v>
      </c>
      <c r="F2793" s="9"/>
      <c r="G2793" s="9"/>
      <c r="H2793" s="10"/>
      <c r="I2793" s="2">
        <f t="shared" si="970"/>
        <v>0</v>
      </c>
    </row>
    <row r="2794" spans="1:11" s="1" customFormat="1" hidden="1" x14ac:dyDescent="0.2">
      <c r="A2794" s="5" t="s">
        <v>38</v>
      </c>
      <c r="B2794" s="41" t="s">
        <v>46</v>
      </c>
      <c r="C2794" s="6">
        <v>0</v>
      </c>
      <c r="D2794" s="6"/>
      <c r="E2794" s="6">
        <f t="shared" si="979"/>
        <v>0</v>
      </c>
      <c r="F2794" s="6"/>
      <c r="G2794" s="6"/>
      <c r="H2794" s="7"/>
      <c r="I2794" s="2">
        <f t="shared" si="970"/>
        <v>0</v>
      </c>
    </row>
    <row r="2795" spans="1:11" s="1" customFormat="1" hidden="1" x14ac:dyDescent="0.2">
      <c r="A2795" s="5" t="s">
        <v>40</v>
      </c>
      <c r="B2795" s="41" t="s">
        <v>47</v>
      </c>
      <c r="C2795" s="6">
        <v>0</v>
      </c>
      <c r="D2795" s="6"/>
      <c r="E2795" s="6">
        <f t="shared" si="979"/>
        <v>0</v>
      </c>
      <c r="F2795" s="6"/>
      <c r="G2795" s="6"/>
      <c r="H2795" s="7"/>
      <c r="I2795" s="2">
        <f t="shared" si="970"/>
        <v>0</v>
      </c>
    </row>
    <row r="2796" spans="1:11" s="1" customFormat="1" hidden="1" x14ac:dyDescent="0.2">
      <c r="A2796" s="5" t="s">
        <v>42</v>
      </c>
      <c r="B2796" s="41" t="s">
        <v>48</v>
      </c>
      <c r="C2796" s="6">
        <v>0</v>
      </c>
      <c r="D2796" s="6"/>
      <c r="E2796" s="6">
        <f t="shared" si="979"/>
        <v>0</v>
      </c>
      <c r="F2796" s="6"/>
      <c r="G2796" s="6"/>
      <c r="H2796" s="7"/>
      <c r="I2796" s="2">
        <f t="shared" si="970"/>
        <v>0</v>
      </c>
    </row>
    <row r="2797" spans="1:11" s="1" customFormat="1" hidden="1" x14ac:dyDescent="0.2">
      <c r="A2797" s="16" t="s">
        <v>49</v>
      </c>
      <c r="B2797" s="43" t="s">
        <v>50</v>
      </c>
      <c r="C2797" s="9">
        <v>0</v>
      </c>
      <c r="D2797" s="9">
        <f t="shared" ref="D2797:H2797" si="980">SUM(D2801,D2802,D2803)</f>
        <v>0</v>
      </c>
      <c r="E2797" s="9">
        <f t="shared" si="980"/>
        <v>0</v>
      </c>
      <c r="F2797" s="9">
        <f t="shared" si="980"/>
        <v>0</v>
      </c>
      <c r="G2797" s="9">
        <f t="shared" si="980"/>
        <v>0</v>
      </c>
      <c r="H2797" s="10">
        <f t="shared" si="980"/>
        <v>0</v>
      </c>
      <c r="I2797" s="2">
        <f t="shared" si="970"/>
        <v>0</v>
      </c>
    </row>
    <row r="2798" spans="1:11" s="1" customFormat="1" hidden="1" x14ac:dyDescent="0.2">
      <c r="A2798" s="56" t="s">
        <v>1</v>
      </c>
      <c r="B2798" s="43"/>
      <c r="C2798" s="9"/>
      <c r="D2798" s="9"/>
      <c r="E2798" s="9"/>
      <c r="F2798" s="9"/>
      <c r="G2798" s="9"/>
      <c r="H2798" s="10"/>
      <c r="I2798" s="2">
        <f t="shared" si="970"/>
        <v>0</v>
      </c>
    </row>
    <row r="2799" spans="1:11" s="1" customFormat="1" hidden="1" x14ac:dyDescent="0.2">
      <c r="A2799" s="17" t="s">
        <v>36</v>
      </c>
      <c r="B2799" s="39"/>
      <c r="C2799" s="9">
        <v>0</v>
      </c>
      <c r="D2799" s="9">
        <f t="shared" ref="D2799:H2799" si="981">D2801+D2802+D2803-D2800</f>
        <v>0</v>
      </c>
      <c r="E2799" s="9">
        <f t="shared" si="981"/>
        <v>0</v>
      </c>
      <c r="F2799" s="9">
        <f t="shared" si="981"/>
        <v>0</v>
      </c>
      <c r="G2799" s="9">
        <f t="shared" si="981"/>
        <v>0</v>
      </c>
      <c r="H2799" s="10">
        <f t="shared" si="981"/>
        <v>0</v>
      </c>
      <c r="I2799" s="2">
        <f t="shared" si="970"/>
        <v>0</v>
      </c>
    </row>
    <row r="2800" spans="1:11" s="1" customFormat="1" hidden="1" x14ac:dyDescent="0.2">
      <c r="A2800" s="17" t="s">
        <v>37</v>
      </c>
      <c r="B2800" s="39"/>
      <c r="C2800" s="9">
        <v>0</v>
      </c>
      <c r="D2800" s="9"/>
      <c r="E2800" s="9">
        <f t="shared" ref="E2800:E2803" si="982">C2800+D2800</f>
        <v>0</v>
      </c>
      <c r="F2800" s="9"/>
      <c r="G2800" s="9"/>
      <c r="H2800" s="10"/>
      <c r="I2800" s="2">
        <f t="shared" si="970"/>
        <v>0</v>
      </c>
    </row>
    <row r="2801" spans="1:9" s="1" customFormat="1" hidden="1" x14ac:dyDescent="0.2">
      <c r="A2801" s="5" t="s">
        <v>38</v>
      </c>
      <c r="B2801" s="41" t="s">
        <v>51</v>
      </c>
      <c r="C2801" s="6">
        <v>0</v>
      </c>
      <c r="D2801" s="6"/>
      <c r="E2801" s="6">
        <f t="shared" si="982"/>
        <v>0</v>
      </c>
      <c r="F2801" s="6"/>
      <c r="G2801" s="6"/>
      <c r="H2801" s="7"/>
      <c r="I2801" s="2">
        <f t="shared" si="970"/>
        <v>0</v>
      </c>
    </row>
    <row r="2802" spans="1:9" s="1" customFormat="1" hidden="1" x14ac:dyDescent="0.2">
      <c r="A2802" s="5" t="s">
        <v>40</v>
      </c>
      <c r="B2802" s="41" t="s">
        <v>52</v>
      </c>
      <c r="C2802" s="6">
        <v>0</v>
      </c>
      <c r="D2802" s="6"/>
      <c r="E2802" s="6">
        <f t="shared" si="982"/>
        <v>0</v>
      </c>
      <c r="F2802" s="6"/>
      <c r="G2802" s="6"/>
      <c r="H2802" s="7"/>
      <c r="I2802" s="2">
        <f t="shared" si="970"/>
        <v>0</v>
      </c>
    </row>
    <row r="2803" spans="1:9" s="1" customFormat="1" hidden="1" x14ac:dyDescent="0.2">
      <c r="A2803" s="5" t="s">
        <v>42</v>
      </c>
      <c r="B2803" s="41" t="s">
        <v>53</v>
      </c>
      <c r="C2803" s="6">
        <v>0</v>
      </c>
      <c r="D2803" s="6"/>
      <c r="E2803" s="6">
        <f t="shared" si="982"/>
        <v>0</v>
      </c>
      <c r="F2803" s="6"/>
      <c r="G2803" s="6"/>
      <c r="H2803" s="7"/>
      <c r="I2803" s="2">
        <f t="shared" si="970"/>
        <v>0</v>
      </c>
    </row>
    <row r="2804" spans="1:9" s="1" customFormat="1" hidden="1" x14ac:dyDescent="0.2">
      <c r="A2804" s="57"/>
      <c r="B2804" s="66"/>
      <c r="C2804" s="6"/>
      <c r="D2804" s="6"/>
      <c r="E2804" s="6"/>
      <c r="F2804" s="6"/>
      <c r="G2804" s="6"/>
      <c r="H2804" s="7"/>
      <c r="I2804" s="2">
        <f t="shared" si="970"/>
        <v>0</v>
      </c>
    </row>
    <row r="2805" spans="1:9" s="1" customFormat="1" hidden="1" x14ac:dyDescent="0.2">
      <c r="A2805" s="16" t="s">
        <v>119</v>
      </c>
      <c r="B2805" s="35">
        <v>71</v>
      </c>
      <c r="C2805" s="9">
        <v>0</v>
      </c>
      <c r="D2805" s="9">
        <f t="shared" ref="D2805:H2805" si="983">SUM(D2806)</f>
        <v>0</v>
      </c>
      <c r="E2805" s="9">
        <f t="shared" si="983"/>
        <v>0</v>
      </c>
      <c r="F2805" s="9">
        <f t="shared" si="983"/>
        <v>0</v>
      </c>
      <c r="G2805" s="9">
        <f t="shared" si="983"/>
        <v>0</v>
      </c>
      <c r="H2805" s="10">
        <f t="shared" si="983"/>
        <v>0</v>
      </c>
      <c r="I2805" s="2">
        <f t="shared" si="970"/>
        <v>0</v>
      </c>
    </row>
    <row r="2806" spans="1:9" s="1" customFormat="1" hidden="1" x14ac:dyDescent="0.2">
      <c r="A2806" s="12" t="s">
        <v>120</v>
      </c>
      <c r="B2806" s="36" t="s">
        <v>121</v>
      </c>
      <c r="C2806" s="6">
        <v>0</v>
      </c>
      <c r="D2806" s="6"/>
      <c r="E2806" s="6">
        <f>C2806+D2806</f>
        <v>0</v>
      </c>
      <c r="F2806" s="6"/>
      <c r="G2806" s="6"/>
      <c r="H2806" s="7"/>
      <c r="I2806" s="2">
        <f t="shared" si="970"/>
        <v>0</v>
      </c>
    </row>
    <row r="2807" spans="1:9" s="1" customFormat="1" hidden="1" x14ac:dyDescent="0.2">
      <c r="A2807" s="57"/>
      <c r="B2807" s="66"/>
      <c r="C2807" s="6"/>
      <c r="D2807" s="6"/>
      <c r="E2807" s="6"/>
      <c r="F2807" s="6"/>
      <c r="G2807" s="6"/>
      <c r="H2807" s="7"/>
      <c r="I2807" s="2">
        <f t="shared" si="970"/>
        <v>0</v>
      </c>
    </row>
    <row r="2808" spans="1:9" s="1" customFormat="1" hidden="1" x14ac:dyDescent="0.2">
      <c r="A2808" s="11" t="s">
        <v>134</v>
      </c>
      <c r="B2808" s="43" t="s">
        <v>133</v>
      </c>
      <c r="C2808" s="9">
        <v>0</v>
      </c>
      <c r="D2808" s="9"/>
      <c r="E2808" s="9">
        <f>C2808+D2808</f>
        <v>0</v>
      </c>
      <c r="F2808" s="9"/>
      <c r="G2808" s="9"/>
      <c r="H2808" s="10"/>
      <c r="I2808" s="2">
        <f t="shared" si="970"/>
        <v>0</v>
      </c>
    </row>
    <row r="2809" spans="1:9" s="1" customFormat="1" hidden="1" x14ac:dyDescent="0.2">
      <c r="A2809" s="57"/>
      <c r="B2809" s="66"/>
      <c r="C2809" s="6"/>
      <c r="D2809" s="6"/>
      <c r="E2809" s="6"/>
      <c r="F2809" s="6"/>
      <c r="G2809" s="6"/>
      <c r="H2809" s="7"/>
      <c r="I2809" s="2">
        <f t="shared" si="970"/>
        <v>0</v>
      </c>
    </row>
    <row r="2810" spans="1:9" s="1" customFormat="1" hidden="1" x14ac:dyDescent="0.2">
      <c r="A2810" s="11" t="s">
        <v>54</v>
      </c>
      <c r="B2810" s="43"/>
      <c r="C2810" s="9">
        <v>0</v>
      </c>
      <c r="D2810" s="9">
        <f t="shared" ref="D2810:H2810" si="984">D2757-D2778</f>
        <v>0</v>
      </c>
      <c r="E2810" s="9">
        <f t="shared" si="984"/>
        <v>0</v>
      </c>
      <c r="F2810" s="9">
        <f t="shared" si="984"/>
        <v>0</v>
      </c>
      <c r="G2810" s="9">
        <f t="shared" si="984"/>
        <v>0</v>
      </c>
      <c r="H2810" s="10">
        <f t="shared" si="984"/>
        <v>0</v>
      </c>
      <c r="I2810" s="2">
        <f t="shared" si="970"/>
        <v>0</v>
      </c>
    </row>
    <row r="2811" spans="1:9" s="1" customFormat="1" hidden="1" x14ac:dyDescent="0.2">
      <c r="A2811" s="55"/>
      <c r="B2811" s="66"/>
      <c r="C2811" s="6"/>
      <c r="D2811" s="6"/>
      <c r="E2811" s="6"/>
      <c r="F2811" s="6"/>
      <c r="G2811" s="6"/>
      <c r="H2811" s="7"/>
      <c r="I2811" s="2">
        <f t="shared" si="970"/>
        <v>0</v>
      </c>
    </row>
    <row r="2812" spans="1:9" s="3" customFormat="1" ht="25.5" hidden="1" x14ac:dyDescent="0.2">
      <c r="A2812" s="51" t="s">
        <v>70</v>
      </c>
      <c r="B2812" s="52"/>
      <c r="C2812" s="53">
        <v>0</v>
      </c>
      <c r="D2812" s="53">
        <f t="shared" ref="D2812:H2812" si="985">D2813</f>
        <v>0</v>
      </c>
      <c r="E2812" s="53">
        <f t="shared" si="985"/>
        <v>0</v>
      </c>
      <c r="F2812" s="53">
        <f t="shared" si="985"/>
        <v>0</v>
      </c>
      <c r="G2812" s="53">
        <f t="shared" si="985"/>
        <v>0</v>
      </c>
      <c r="H2812" s="54">
        <f t="shared" si="985"/>
        <v>0</v>
      </c>
      <c r="I2812" s="2">
        <f t="shared" si="970"/>
        <v>0</v>
      </c>
    </row>
    <row r="2813" spans="1:9" s="1" customFormat="1" hidden="1" x14ac:dyDescent="0.2">
      <c r="A2813" s="18" t="s">
        <v>59</v>
      </c>
      <c r="B2813" s="44"/>
      <c r="C2813" s="19">
        <v>0</v>
      </c>
      <c r="D2813" s="19">
        <f t="shared" ref="D2813:H2813" si="986">SUM(D2814,D2815,D2816,D2820)</f>
        <v>0</v>
      </c>
      <c r="E2813" s="19">
        <f t="shared" si="986"/>
        <v>0</v>
      </c>
      <c r="F2813" s="19">
        <f t="shared" si="986"/>
        <v>0</v>
      </c>
      <c r="G2813" s="19">
        <f t="shared" si="986"/>
        <v>0</v>
      </c>
      <c r="H2813" s="20">
        <f t="shared" si="986"/>
        <v>0</v>
      </c>
      <c r="I2813" s="2">
        <f t="shared" si="970"/>
        <v>0</v>
      </c>
    </row>
    <row r="2814" spans="1:9" s="1" customFormat="1" hidden="1" x14ac:dyDescent="0.2">
      <c r="A2814" s="5" t="s">
        <v>6</v>
      </c>
      <c r="B2814" s="28"/>
      <c r="C2814" s="6">
        <v>0</v>
      </c>
      <c r="D2814" s="6"/>
      <c r="E2814" s="6">
        <f>SUM(C2814,D2814)</f>
        <v>0</v>
      </c>
      <c r="F2814" s="6"/>
      <c r="G2814" s="6"/>
      <c r="H2814" s="7"/>
      <c r="I2814" s="2">
        <f t="shared" si="970"/>
        <v>0</v>
      </c>
    </row>
    <row r="2815" spans="1:9" s="1" customFormat="1" hidden="1" x14ac:dyDescent="0.2">
      <c r="A2815" s="5" t="s">
        <v>7</v>
      </c>
      <c r="B2815" s="65"/>
      <c r="C2815" s="6">
        <v>0</v>
      </c>
      <c r="D2815" s="6"/>
      <c r="E2815" s="6">
        <f t="shared" ref="E2815" si="987">SUM(C2815,D2815)</f>
        <v>0</v>
      </c>
      <c r="F2815" s="6"/>
      <c r="G2815" s="6"/>
      <c r="H2815" s="7"/>
      <c r="I2815" s="2">
        <f t="shared" si="970"/>
        <v>0</v>
      </c>
    </row>
    <row r="2816" spans="1:9" s="1" customFormat="1" hidden="1" x14ac:dyDescent="0.2">
      <c r="A2816" s="8" t="s">
        <v>104</v>
      </c>
      <c r="B2816" s="29" t="s">
        <v>96</v>
      </c>
      <c r="C2816" s="9">
        <v>0</v>
      </c>
      <c r="D2816" s="9">
        <f>SUM(D2817:D2819)</f>
        <v>0</v>
      </c>
      <c r="E2816" s="9">
        <f>SUM(C2816,D2816)</f>
        <v>0</v>
      </c>
      <c r="F2816" s="9">
        <f t="shared" ref="F2816" si="988">SUM(F2817:F2819)</f>
        <v>0</v>
      </c>
      <c r="G2816" s="9">
        <f t="shared" ref="G2816:H2816" si="989">SUM(G2817:G2819)</f>
        <v>0</v>
      </c>
      <c r="H2816" s="10">
        <f t="shared" si="989"/>
        <v>0</v>
      </c>
      <c r="I2816" s="2">
        <f t="shared" si="970"/>
        <v>0</v>
      </c>
    </row>
    <row r="2817" spans="1:9" s="1" customFormat="1" hidden="1" x14ac:dyDescent="0.2">
      <c r="A2817" s="77" t="s">
        <v>97</v>
      </c>
      <c r="B2817" s="28" t="s">
        <v>98</v>
      </c>
      <c r="C2817" s="6">
        <v>0</v>
      </c>
      <c r="D2817" s="6"/>
      <c r="E2817" s="6">
        <f t="shared" ref="E2817:E2819" si="990">SUM(C2817,D2817)</f>
        <v>0</v>
      </c>
      <c r="F2817" s="6"/>
      <c r="G2817" s="6"/>
      <c r="H2817" s="7"/>
      <c r="I2817" s="2">
        <f t="shared" si="970"/>
        <v>0</v>
      </c>
    </row>
    <row r="2818" spans="1:9" s="1" customFormat="1" hidden="1" x14ac:dyDescent="0.2">
      <c r="A2818" s="77" t="s">
        <v>99</v>
      </c>
      <c r="B2818" s="28" t="s">
        <v>100</v>
      </c>
      <c r="C2818" s="6">
        <v>0</v>
      </c>
      <c r="D2818" s="6"/>
      <c r="E2818" s="6">
        <f t="shared" si="990"/>
        <v>0</v>
      </c>
      <c r="F2818" s="6"/>
      <c r="G2818" s="6"/>
      <c r="H2818" s="7"/>
      <c r="I2818" s="2">
        <f t="shared" si="970"/>
        <v>0</v>
      </c>
    </row>
    <row r="2819" spans="1:9" s="1" customFormat="1" hidden="1" x14ac:dyDescent="0.2">
      <c r="A2819" s="77" t="s">
        <v>101</v>
      </c>
      <c r="B2819" s="28" t="s">
        <v>102</v>
      </c>
      <c r="C2819" s="6">
        <v>0</v>
      </c>
      <c r="D2819" s="6"/>
      <c r="E2819" s="6">
        <f t="shared" si="990"/>
        <v>0</v>
      </c>
      <c r="F2819" s="6"/>
      <c r="G2819" s="6"/>
      <c r="H2819" s="7"/>
      <c r="I2819" s="2">
        <f t="shared" si="970"/>
        <v>0</v>
      </c>
    </row>
    <row r="2820" spans="1:9" s="1" customFormat="1" ht="25.5" hidden="1" x14ac:dyDescent="0.2">
      <c r="A2820" s="8" t="s">
        <v>9</v>
      </c>
      <c r="B2820" s="29" t="s">
        <v>10</v>
      </c>
      <c r="C2820" s="9">
        <v>0</v>
      </c>
      <c r="D2820" s="9">
        <f t="shared" ref="D2820:H2820" si="991">SUM(D2821,D2825,D2829)</f>
        <v>0</v>
      </c>
      <c r="E2820" s="9">
        <f t="shared" si="991"/>
        <v>0</v>
      </c>
      <c r="F2820" s="9">
        <f t="shared" si="991"/>
        <v>0</v>
      </c>
      <c r="G2820" s="9">
        <f t="shared" si="991"/>
        <v>0</v>
      </c>
      <c r="H2820" s="10">
        <f t="shared" si="991"/>
        <v>0</v>
      </c>
      <c r="I2820" s="2">
        <f t="shared" si="970"/>
        <v>0</v>
      </c>
    </row>
    <row r="2821" spans="1:9" s="1" customFormat="1" hidden="1" x14ac:dyDescent="0.2">
      <c r="A2821" s="11" t="s">
        <v>11</v>
      </c>
      <c r="B2821" s="30" t="s">
        <v>12</v>
      </c>
      <c r="C2821" s="9">
        <v>0</v>
      </c>
      <c r="D2821" s="9">
        <f t="shared" ref="D2821:H2821" si="992">SUM(D2822:D2824)</f>
        <v>0</v>
      </c>
      <c r="E2821" s="9">
        <f t="shared" si="992"/>
        <v>0</v>
      </c>
      <c r="F2821" s="9">
        <f t="shared" si="992"/>
        <v>0</v>
      </c>
      <c r="G2821" s="9">
        <f t="shared" si="992"/>
        <v>0</v>
      </c>
      <c r="H2821" s="10">
        <f t="shared" si="992"/>
        <v>0</v>
      </c>
      <c r="I2821" s="2">
        <f t="shared" si="970"/>
        <v>0</v>
      </c>
    </row>
    <row r="2822" spans="1:9" s="1" customFormat="1" hidden="1" x14ac:dyDescent="0.2">
      <c r="A2822" s="12" t="s">
        <v>13</v>
      </c>
      <c r="B2822" s="31" t="s">
        <v>14</v>
      </c>
      <c r="C2822" s="6">
        <v>0</v>
      </c>
      <c r="D2822" s="6"/>
      <c r="E2822" s="6">
        <f t="shared" ref="E2822:E2824" si="993">SUM(C2822,D2822)</f>
        <v>0</v>
      </c>
      <c r="F2822" s="6"/>
      <c r="G2822" s="6"/>
      <c r="H2822" s="7"/>
      <c r="I2822" s="2">
        <f t="shared" si="970"/>
        <v>0</v>
      </c>
    </row>
    <row r="2823" spans="1:9" s="1" customFormat="1" hidden="1" x14ac:dyDescent="0.2">
      <c r="A2823" s="12" t="s">
        <v>15</v>
      </c>
      <c r="B2823" s="32" t="s">
        <v>16</v>
      </c>
      <c r="C2823" s="6">
        <v>0</v>
      </c>
      <c r="D2823" s="6"/>
      <c r="E2823" s="6">
        <f t="shared" si="993"/>
        <v>0</v>
      </c>
      <c r="F2823" s="6"/>
      <c r="G2823" s="6"/>
      <c r="H2823" s="7"/>
      <c r="I2823" s="2">
        <f t="shared" si="970"/>
        <v>0</v>
      </c>
    </row>
    <row r="2824" spans="1:9" s="1" customFormat="1" hidden="1" x14ac:dyDescent="0.2">
      <c r="A2824" s="12" t="s">
        <v>17</v>
      </c>
      <c r="B2824" s="32" t="s">
        <v>18</v>
      </c>
      <c r="C2824" s="6">
        <v>0</v>
      </c>
      <c r="D2824" s="6"/>
      <c r="E2824" s="6">
        <f t="shared" si="993"/>
        <v>0</v>
      </c>
      <c r="F2824" s="6"/>
      <c r="G2824" s="6"/>
      <c r="H2824" s="7"/>
      <c r="I2824" s="2">
        <f t="shared" si="970"/>
        <v>0</v>
      </c>
    </row>
    <row r="2825" spans="1:9" s="1" customFormat="1" hidden="1" x14ac:dyDescent="0.2">
      <c r="A2825" s="11" t="s">
        <v>19</v>
      </c>
      <c r="B2825" s="33" t="s">
        <v>20</v>
      </c>
      <c r="C2825" s="9">
        <v>0</v>
      </c>
      <c r="D2825" s="9">
        <f t="shared" ref="D2825:H2825" si="994">SUM(D2826:D2828)</f>
        <v>0</v>
      </c>
      <c r="E2825" s="9">
        <f t="shared" si="994"/>
        <v>0</v>
      </c>
      <c r="F2825" s="9">
        <f t="shared" si="994"/>
        <v>0</v>
      </c>
      <c r="G2825" s="9">
        <f t="shared" si="994"/>
        <v>0</v>
      </c>
      <c r="H2825" s="10">
        <f t="shared" si="994"/>
        <v>0</v>
      </c>
      <c r="I2825" s="2">
        <f t="shared" si="970"/>
        <v>0</v>
      </c>
    </row>
    <row r="2826" spans="1:9" s="1" customFormat="1" hidden="1" x14ac:dyDescent="0.2">
      <c r="A2826" s="12" t="s">
        <v>13</v>
      </c>
      <c r="B2826" s="32" t="s">
        <v>21</v>
      </c>
      <c r="C2826" s="6">
        <v>0</v>
      </c>
      <c r="D2826" s="6"/>
      <c r="E2826" s="6">
        <f t="shared" ref="E2826:E2828" si="995">SUM(C2826,D2826)</f>
        <v>0</v>
      </c>
      <c r="F2826" s="6"/>
      <c r="G2826" s="6"/>
      <c r="H2826" s="7"/>
      <c r="I2826" s="2">
        <f t="shared" si="970"/>
        <v>0</v>
      </c>
    </row>
    <row r="2827" spans="1:9" s="1" customFormat="1" hidden="1" x14ac:dyDescent="0.2">
      <c r="A2827" s="12" t="s">
        <v>15</v>
      </c>
      <c r="B2827" s="32" t="s">
        <v>22</v>
      </c>
      <c r="C2827" s="6">
        <v>0</v>
      </c>
      <c r="D2827" s="6"/>
      <c r="E2827" s="6">
        <f t="shared" si="995"/>
        <v>0</v>
      </c>
      <c r="F2827" s="6"/>
      <c r="G2827" s="6"/>
      <c r="H2827" s="7"/>
      <c r="I2827" s="2">
        <f t="shared" si="970"/>
        <v>0</v>
      </c>
    </row>
    <row r="2828" spans="1:9" s="1" customFormat="1" hidden="1" x14ac:dyDescent="0.2">
      <c r="A2828" s="12" t="s">
        <v>17</v>
      </c>
      <c r="B2828" s="32" t="s">
        <v>23</v>
      </c>
      <c r="C2828" s="6">
        <v>0</v>
      </c>
      <c r="D2828" s="6"/>
      <c r="E2828" s="6">
        <f t="shared" si="995"/>
        <v>0</v>
      </c>
      <c r="F2828" s="6"/>
      <c r="G2828" s="6"/>
      <c r="H2828" s="7"/>
      <c r="I2828" s="2">
        <f t="shared" si="970"/>
        <v>0</v>
      </c>
    </row>
    <row r="2829" spans="1:9" s="1" customFormat="1" hidden="1" x14ac:dyDescent="0.2">
      <c r="A2829" s="11" t="s">
        <v>24</v>
      </c>
      <c r="B2829" s="33" t="s">
        <v>25</v>
      </c>
      <c r="C2829" s="9">
        <v>0</v>
      </c>
      <c r="D2829" s="9">
        <f t="shared" ref="D2829:H2829" si="996">SUM(D2830:D2832)</f>
        <v>0</v>
      </c>
      <c r="E2829" s="9">
        <f t="shared" si="996"/>
        <v>0</v>
      </c>
      <c r="F2829" s="9">
        <f t="shared" si="996"/>
        <v>0</v>
      </c>
      <c r="G2829" s="9">
        <f t="shared" si="996"/>
        <v>0</v>
      </c>
      <c r="H2829" s="10">
        <f t="shared" si="996"/>
        <v>0</v>
      </c>
      <c r="I2829" s="2">
        <f t="shared" si="970"/>
        <v>0</v>
      </c>
    </row>
    <row r="2830" spans="1:9" s="1" customFormat="1" hidden="1" x14ac:dyDescent="0.2">
      <c r="A2830" s="12" t="s">
        <v>13</v>
      </c>
      <c r="B2830" s="32" t="s">
        <v>26</v>
      </c>
      <c r="C2830" s="6">
        <v>0</v>
      </c>
      <c r="D2830" s="6"/>
      <c r="E2830" s="6">
        <f t="shared" ref="E2830:E2832" si="997">SUM(C2830,D2830)</f>
        <v>0</v>
      </c>
      <c r="F2830" s="6"/>
      <c r="G2830" s="6"/>
      <c r="H2830" s="7"/>
      <c r="I2830" s="2">
        <f t="shared" si="970"/>
        <v>0</v>
      </c>
    </row>
    <row r="2831" spans="1:9" s="1" customFormat="1" hidden="1" x14ac:dyDescent="0.2">
      <c r="A2831" s="12" t="s">
        <v>15</v>
      </c>
      <c r="B2831" s="32" t="s">
        <v>27</v>
      </c>
      <c r="C2831" s="6">
        <v>0</v>
      </c>
      <c r="D2831" s="6"/>
      <c r="E2831" s="6">
        <f t="shared" si="997"/>
        <v>0</v>
      </c>
      <c r="F2831" s="6"/>
      <c r="G2831" s="6"/>
      <c r="H2831" s="7"/>
      <c r="I2831" s="2">
        <f t="shared" si="970"/>
        <v>0</v>
      </c>
    </row>
    <row r="2832" spans="1:9" s="1" customFormat="1" hidden="1" x14ac:dyDescent="0.2">
      <c r="A2832" s="12" t="s">
        <v>17</v>
      </c>
      <c r="B2832" s="32" t="s">
        <v>28</v>
      </c>
      <c r="C2832" s="6">
        <v>0</v>
      </c>
      <c r="D2832" s="6"/>
      <c r="E2832" s="6">
        <f t="shared" si="997"/>
        <v>0</v>
      </c>
      <c r="F2832" s="6"/>
      <c r="G2832" s="6"/>
      <c r="H2832" s="7"/>
      <c r="I2832" s="2">
        <f t="shared" si="970"/>
        <v>0</v>
      </c>
    </row>
    <row r="2833" spans="1:9" s="1" customFormat="1" hidden="1" x14ac:dyDescent="0.2">
      <c r="A2833" s="18" t="s">
        <v>76</v>
      </c>
      <c r="B2833" s="44"/>
      <c r="C2833" s="22">
        <v>0</v>
      </c>
      <c r="D2833" s="22">
        <f>SUM(D2834,D2837,D2863,D2860)</f>
        <v>0</v>
      </c>
      <c r="E2833" s="22">
        <f t="shared" ref="E2833:H2833" si="998">SUM(E2834,E2837,E2863,E2860)</f>
        <v>0</v>
      </c>
      <c r="F2833" s="22">
        <f t="shared" si="998"/>
        <v>0</v>
      </c>
      <c r="G2833" s="22">
        <f t="shared" si="998"/>
        <v>0</v>
      </c>
      <c r="H2833" s="23">
        <f t="shared" si="998"/>
        <v>0</v>
      </c>
      <c r="I2833" s="2">
        <f t="shared" si="970"/>
        <v>0</v>
      </c>
    </row>
    <row r="2834" spans="1:9" s="1" customFormat="1" hidden="1" x14ac:dyDescent="0.2">
      <c r="A2834" s="16" t="s">
        <v>30</v>
      </c>
      <c r="B2834" s="35">
        <v>20</v>
      </c>
      <c r="C2834" s="9">
        <v>0</v>
      </c>
      <c r="D2834" s="9">
        <f t="shared" ref="D2834:H2834" si="999">SUM(D2835)</f>
        <v>0</v>
      </c>
      <c r="E2834" s="9">
        <f t="shared" si="999"/>
        <v>0</v>
      </c>
      <c r="F2834" s="9">
        <f t="shared" si="999"/>
        <v>0</v>
      </c>
      <c r="G2834" s="9">
        <f t="shared" si="999"/>
        <v>0</v>
      </c>
      <c r="H2834" s="10">
        <f t="shared" si="999"/>
        <v>0</v>
      </c>
      <c r="I2834" s="2">
        <f t="shared" si="970"/>
        <v>0</v>
      </c>
    </row>
    <row r="2835" spans="1:9" s="1" customFormat="1" hidden="1" x14ac:dyDescent="0.2">
      <c r="A2835" s="12" t="s">
        <v>31</v>
      </c>
      <c r="B2835" s="36" t="s">
        <v>32</v>
      </c>
      <c r="C2835" s="6">
        <v>0</v>
      </c>
      <c r="D2835" s="6"/>
      <c r="E2835" s="6">
        <f>C2835+D2835</f>
        <v>0</v>
      </c>
      <c r="F2835" s="6"/>
      <c r="G2835" s="6"/>
      <c r="H2835" s="7"/>
      <c r="I2835" s="2">
        <f t="shared" si="970"/>
        <v>0</v>
      </c>
    </row>
    <row r="2836" spans="1:9" s="1" customFormat="1" hidden="1" x14ac:dyDescent="0.2">
      <c r="A2836" s="12"/>
      <c r="B2836" s="31"/>
      <c r="C2836" s="6"/>
      <c r="D2836" s="6"/>
      <c r="E2836" s="6"/>
      <c r="F2836" s="6"/>
      <c r="G2836" s="6"/>
      <c r="H2836" s="7"/>
      <c r="I2836" s="2">
        <f t="shared" si="970"/>
        <v>0</v>
      </c>
    </row>
    <row r="2837" spans="1:9" s="1" customFormat="1" ht="25.5" hidden="1" x14ac:dyDescent="0.2">
      <c r="A2837" s="78" t="s">
        <v>105</v>
      </c>
      <c r="B2837" s="37">
        <v>60</v>
      </c>
      <c r="C2837" s="9">
        <v>0</v>
      </c>
      <c r="D2837" s="9">
        <f t="shared" ref="D2837:H2837" si="1000">SUM(D2838,D2845,D2852)</f>
        <v>0</v>
      </c>
      <c r="E2837" s="9">
        <f t="shared" si="1000"/>
        <v>0</v>
      </c>
      <c r="F2837" s="9">
        <f t="shared" si="1000"/>
        <v>0</v>
      </c>
      <c r="G2837" s="9">
        <f t="shared" si="1000"/>
        <v>0</v>
      </c>
      <c r="H2837" s="10">
        <f t="shared" si="1000"/>
        <v>0</v>
      </c>
      <c r="I2837" s="2">
        <f t="shared" si="970"/>
        <v>0</v>
      </c>
    </row>
    <row r="2838" spans="1:9" s="1" customFormat="1" ht="25.5" hidden="1" x14ac:dyDescent="0.2">
      <c r="A2838" s="16" t="s">
        <v>106</v>
      </c>
      <c r="B2838" s="38">
        <v>60</v>
      </c>
      <c r="C2838" s="9">
        <v>0</v>
      </c>
      <c r="D2838" s="9">
        <f t="shared" ref="D2838:H2838" si="1001">SUM(D2842,D2843,D2844)</f>
        <v>0</v>
      </c>
      <c r="E2838" s="9">
        <f t="shared" si="1001"/>
        <v>0</v>
      </c>
      <c r="F2838" s="9">
        <f t="shared" si="1001"/>
        <v>0</v>
      </c>
      <c r="G2838" s="9">
        <f t="shared" si="1001"/>
        <v>0</v>
      </c>
      <c r="H2838" s="10">
        <f t="shared" si="1001"/>
        <v>0</v>
      </c>
      <c r="I2838" s="2">
        <f t="shared" si="970"/>
        <v>0</v>
      </c>
    </row>
    <row r="2839" spans="1:9" s="1" customFormat="1" hidden="1" x14ac:dyDescent="0.2">
      <c r="A2839" s="17" t="s">
        <v>1</v>
      </c>
      <c r="B2839" s="39"/>
      <c r="C2839" s="9"/>
      <c r="D2839" s="9"/>
      <c r="E2839" s="9"/>
      <c r="F2839" s="9"/>
      <c r="G2839" s="9"/>
      <c r="H2839" s="10"/>
      <c r="I2839" s="2">
        <f t="shared" si="970"/>
        <v>0</v>
      </c>
    </row>
    <row r="2840" spans="1:9" s="1" customFormat="1" hidden="1" x14ac:dyDescent="0.2">
      <c r="A2840" s="17" t="s">
        <v>36</v>
      </c>
      <c r="B2840" s="39"/>
      <c r="C2840" s="9">
        <v>0</v>
      </c>
      <c r="D2840" s="9">
        <f t="shared" ref="D2840:H2840" si="1002">D2842+D2843+D2844-D2841</f>
        <v>0</v>
      </c>
      <c r="E2840" s="9">
        <f t="shared" si="1002"/>
        <v>0</v>
      </c>
      <c r="F2840" s="9">
        <f t="shared" si="1002"/>
        <v>0</v>
      </c>
      <c r="G2840" s="9">
        <f t="shared" si="1002"/>
        <v>0</v>
      </c>
      <c r="H2840" s="10">
        <f t="shared" si="1002"/>
        <v>0</v>
      </c>
      <c r="I2840" s="2">
        <f t="shared" si="970"/>
        <v>0</v>
      </c>
    </row>
    <row r="2841" spans="1:9" s="1" customFormat="1" hidden="1" x14ac:dyDescent="0.2">
      <c r="A2841" s="17" t="s">
        <v>37</v>
      </c>
      <c r="B2841" s="39"/>
      <c r="C2841" s="9">
        <v>0</v>
      </c>
      <c r="D2841" s="9"/>
      <c r="E2841" s="9">
        <f t="shared" ref="E2841:E2844" si="1003">C2841+D2841</f>
        <v>0</v>
      </c>
      <c r="F2841" s="9"/>
      <c r="G2841" s="9"/>
      <c r="H2841" s="10"/>
      <c r="I2841" s="2">
        <f t="shared" si="970"/>
        <v>0</v>
      </c>
    </row>
    <row r="2842" spans="1:9" s="1" customFormat="1" hidden="1" x14ac:dyDescent="0.2">
      <c r="A2842" s="5" t="s">
        <v>107</v>
      </c>
      <c r="B2842" s="40" t="s">
        <v>113</v>
      </c>
      <c r="C2842" s="6">
        <v>0</v>
      </c>
      <c r="D2842" s="6"/>
      <c r="E2842" s="6">
        <f t="shared" si="1003"/>
        <v>0</v>
      </c>
      <c r="F2842" s="6"/>
      <c r="G2842" s="6"/>
      <c r="H2842" s="7"/>
      <c r="I2842" s="2">
        <f t="shared" si="970"/>
        <v>0</v>
      </c>
    </row>
    <row r="2843" spans="1:9" s="1" customFormat="1" hidden="1" x14ac:dyDescent="0.2">
      <c r="A2843" s="5" t="s">
        <v>99</v>
      </c>
      <c r="B2843" s="40" t="s">
        <v>116</v>
      </c>
      <c r="C2843" s="6">
        <v>0</v>
      </c>
      <c r="D2843" s="6"/>
      <c r="E2843" s="6">
        <f t="shared" si="1003"/>
        <v>0</v>
      </c>
      <c r="F2843" s="6"/>
      <c r="G2843" s="6"/>
      <c r="H2843" s="7"/>
      <c r="I2843" s="2">
        <f t="shared" si="970"/>
        <v>0</v>
      </c>
    </row>
    <row r="2844" spans="1:9" s="1" customFormat="1" hidden="1" x14ac:dyDescent="0.2">
      <c r="A2844" s="5" t="s">
        <v>101</v>
      </c>
      <c r="B2844" s="41" t="s">
        <v>114</v>
      </c>
      <c r="C2844" s="6">
        <v>0</v>
      </c>
      <c r="D2844" s="6"/>
      <c r="E2844" s="6">
        <f t="shared" si="1003"/>
        <v>0</v>
      </c>
      <c r="F2844" s="6"/>
      <c r="G2844" s="6"/>
      <c r="H2844" s="7"/>
      <c r="I2844" s="2">
        <f t="shared" ref="I2844:I2910" si="1004">SUM(E2844:H2844)</f>
        <v>0</v>
      </c>
    </row>
    <row r="2845" spans="1:9" s="1" customFormat="1" hidden="1" x14ac:dyDescent="0.2">
      <c r="A2845" s="16" t="s">
        <v>44</v>
      </c>
      <c r="B2845" s="42" t="s">
        <v>45</v>
      </c>
      <c r="C2845" s="9">
        <v>0</v>
      </c>
      <c r="D2845" s="9">
        <f t="shared" ref="D2845:H2845" si="1005">SUM(D2849,D2850,D2851)</f>
        <v>0</v>
      </c>
      <c r="E2845" s="9">
        <f t="shared" si="1005"/>
        <v>0</v>
      </c>
      <c r="F2845" s="9">
        <f t="shared" si="1005"/>
        <v>0</v>
      </c>
      <c r="G2845" s="9">
        <f t="shared" si="1005"/>
        <v>0</v>
      </c>
      <c r="H2845" s="10">
        <f t="shared" si="1005"/>
        <v>0</v>
      </c>
      <c r="I2845" s="2">
        <f t="shared" si="1004"/>
        <v>0</v>
      </c>
    </row>
    <row r="2846" spans="1:9" s="1" customFormat="1" hidden="1" x14ac:dyDescent="0.2">
      <c r="A2846" s="56" t="s">
        <v>1</v>
      </c>
      <c r="B2846" s="42"/>
      <c r="C2846" s="9"/>
      <c r="D2846" s="9"/>
      <c r="E2846" s="9"/>
      <c r="F2846" s="9"/>
      <c r="G2846" s="9"/>
      <c r="H2846" s="10"/>
      <c r="I2846" s="2">
        <f t="shared" si="1004"/>
        <v>0</v>
      </c>
    </row>
    <row r="2847" spans="1:9" s="1" customFormat="1" hidden="1" x14ac:dyDescent="0.2">
      <c r="A2847" s="17" t="s">
        <v>36</v>
      </c>
      <c r="B2847" s="39"/>
      <c r="C2847" s="9">
        <v>0</v>
      </c>
      <c r="D2847" s="9">
        <f t="shared" ref="D2847:H2847" si="1006">D2849+D2850+D2851-D2848</f>
        <v>0</v>
      </c>
      <c r="E2847" s="9">
        <f t="shared" si="1006"/>
        <v>0</v>
      </c>
      <c r="F2847" s="9">
        <f t="shared" si="1006"/>
        <v>0</v>
      </c>
      <c r="G2847" s="9">
        <f t="shared" si="1006"/>
        <v>0</v>
      </c>
      <c r="H2847" s="10">
        <f t="shared" si="1006"/>
        <v>0</v>
      </c>
      <c r="I2847" s="2">
        <f t="shared" si="1004"/>
        <v>0</v>
      </c>
    </row>
    <row r="2848" spans="1:9" s="1" customFormat="1" hidden="1" x14ac:dyDescent="0.2">
      <c r="A2848" s="17" t="s">
        <v>37</v>
      </c>
      <c r="B2848" s="39"/>
      <c r="C2848" s="9">
        <v>0</v>
      </c>
      <c r="D2848" s="9"/>
      <c r="E2848" s="9">
        <f t="shared" ref="E2848:E2851" si="1007">C2848+D2848</f>
        <v>0</v>
      </c>
      <c r="F2848" s="9"/>
      <c r="G2848" s="9"/>
      <c r="H2848" s="10"/>
      <c r="I2848" s="2">
        <f t="shared" si="1004"/>
        <v>0</v>
      </c>
    </row>
    <row r="2849" spans="1:11" s="1" customFormat="1" hidden="1" x14ac:dyDescent="0.2">
      <c r="A2849" s="5" t="s">
        <v>38</v>
      </c>
      <c r="B2849" s="41" t="s">
        <v>46</v>
      </c>
      <c r="C2849" s="6">
        <v>0</v>
      </c>
      <c r="D2849" s="6"/>
      <c r="E2849" s="6">
        <f t="shared" si="1007"/>
        <v>0</v>
      </c>
      <c r="F2849" s="6"/>
      <c r="G2849" s="6"/>
      <c r="H2849" s="7"/>
      <c r="I2849" s="2">
        <f t="shared" si="1004"/>
        <v>0</v>
      </c>
    </row>
    <row r="2850" spans="1:11" s="1" customFormat="1" hidden="1" x14ac:dyDescent="0.2">
      <c r="A2850" s="5" t="s">
        <v>40</v>
      </c>
      <c r="B2850" s="41" t="s">
        <v>47</v>
      </c>
      <c r="C2850" s="6">
        <v>0</v>
      </c>
      <c r="D2850" s="6"/>
      <c r="E2850" s="6">
        <f t="shared" si="1007"/>
        <v>0</v>
      </c>
      <c r="F2850" s="6"/>
      <c r="G2850" s="6"/>
      <c r="H2850" s="7"/>
      <c r="I2850" s="2">
        <f t="shared" si="1004"/>
        <v>0</v>
      </c>
    </row>
    <row r="2851" spans="1:11" s="1" customFormat="1" hidden="1" x14ac:dyDescent="0.2">
      <c r="A2851" s="5" t="s">
        <v>42</v>
      </c>
      <c r="B2851" s="41" t="s">
        <v>48</v>
      </c>
      <c r="C2851" s="6">
        <v>0</v>
      </c>
      <c r="D2851" s="6"/>
      <c r="E2851" s="6">
        <f t="shared" si="1007"/>
        <v>0</v>
      </c>
      <c r="F2851" s="6"/>
      <c r="G2851" s="6"/>
      <c r="H2851" s="7"/>
      <c r="I2851" s="2">
        <f t="shared" si="1004"/>
        <v>0</v>
      </c>
    </row>
    <row r="2852" spans="1:11" s="1" customFormat="1" hidden="1" x14ac:dyDescent="0.2">
      <c r="A2852" s="16" t="s">
        <v>49</v>
      </c>
      <c r="B2852" s="43" t="s">
        <v>50</v>
      </c>
      <c r="C2852" s="9">
        <v>0</v>
      </c>
      <c r="D2852" s="9">
        <f t="shared" ref="D2852:H2852" si="1008">SUM(D2856,D2857,D2858)</f>
        <v>0</v>
      </c>
      <c r="E2852" s="9">
        <f t="shared" si="1008"/>
        <v>0</v>
      </c>
      <c r="F2852" s="9">
        <f t="shared" si="1008"/>
        <v>0</v>
      </c>
      <c r="G2852" s="9">
        <f t="shared" si="1008"/>
        <v>0</v>
      </c>
      <c r="H2852" s="10">
        <f t="shared" si="1008"/>
        <v>0</v>
      </c>
      <c r="I2852" s="2">
        <f t="shared" si="1004"/>
        <v>0</v>
      </c>
    </row>
    <row r="2853" spans="1:11" s="1" customFormat="1" hidden="1" x14ac:dyDescent="0.2">
      <c r="A2853" s="56" t="s">
        <v>1</v>
      </c>
      <c r="B2853" s="43"/>
      <c r="C2853" s="9"/>
      <c r="D2853" s="9"/>
      <c r="E2853" s="9"/>
      <c r="F2853" s="9"/>
      <c r="G2853" s="9"/>
      <c r="H2853" s="10"/>
      <c r="I2853" s="2">
        <f t="shared" si="1004"/>
        <v>0</v>
      </c>
    </row>
    <row r="2854" spans="1:11" s="1" customFormat="1" hidden="1" x14ac:dyDescent="0.2">
      <c r="A2854" s="17" t="s">
        <v>36</v>
      </c>
      <c r="B2854" s="39"/>
      <c r="C2854" s="9">
        <v>0</v>
      </c>
      <c r="D2854" s="9">
        <f t="shared" ref="D2854:H2854" si="1009">D2856+D2857+D2858-D2855</f>
        <v>0</v>
      </c>
      <c r="E2854" s="9">
        <f t="shared" si="1009"/>
        <v>0</v>
      </c>
      <c r="F2854" s="9">
        <f t="shared" si="1009"/>
        <v>0</v>
      </c>
      <c r="G2854" s="9">
        <f t="shared" si="1009"/>
        <v>0</v>
      </c>
      <c r="H2854" s="10">
        <f t="shared" si="1009"/>
        <v>0</v>
      </c>
      <c r="I2854" s="2">
        <f t="shared" si="1004"/>
        <v>0</v>
      </c>
    </row>
    <row r="2855" spans="1:11" s="1" customFormat="1" hidden="1" x14ac:dyDescent="0.2">
      <c r="A2855" s="17" t="s">
        <v>37</v>
      </c>
      <c r="B2855" s="39"/>
      <c r="C2855" s="9">
        <v>0</v>
      </c>
      <c r="D2855" s="9"/>
      <c r="E2855" s="9">
        <f>C2855+D2855</f>
        <v>0</v>
      </c>
      <c r="F2855" s="9"/>
      <c r="G2855" s="9"/>
      <c r="H2855" s="10"/>
      <c r="I2855" s="2">
        <f t="shared" si="1004"/>
        <v>0</v>
      </c>
    </row>
    <row r="2856" spans="1:11" s="1" customFormat="1" hidden="1" x14ac:dyDescent="0.2">
      <c r="A2856" s="5" t="s">
        <v>38</v>
      </c>
      <c r="B2856" s="41" t="s">
        <v>51</v>
      </c>
      <c r="C2856" s="6">
        <v>0</v>
      </c>
      <c r="D2856" s="6"/>
      <c r="E2856" s="6">
        <f t="shared" ref="E2856:E2858" si="1010">C2856+D2856</f>
        <v>0</v>
      </c>
      <c r="F2856" s="6"/>
      <c r="G2856" s="6"/>
      <c r="H2856" s="7"/>
      <c r="I2856" s="2">
        <f t="shared" si="1004"/>
        <v>0</v>
      </c>
      <c r="J2856" s="1">
        <v>0.05</v>
      </c>
      <c r="K2856" s="1">
        <v>0.05</v>
      </c>
    </row>
    <row r="2857" spans="1:11" s="1" customFormat="1" hidden="1" x14ac:dyDescent="0.2">
      <c r="A2857" s="5" t="s">
        <v>40</v>
      </c>
      <c r="B2857" s="41" t="s">
        <v>52</v>
      </c>
      <c r="C2857" s="6">
        <v>0</v>
      </c>
      <c r="D2857" s="6"/>
      <c r="E2857" s="6">
        <f t="shared" si="1010"/>
        <v>0</v>
      </c>
      <c r="F2857" s="6"/>
      <c r="G2857" s="6"/>
      <c r="H2857" s="7"/>
      <c r="I2857" s="2">
        <f t="shared" si="1004"/>
        <v>0</v>
      </c>
      <c r="J2857" s="1">
        <v>0.9</v>
      </c>
    </row>
    <row r="2858" spans="1:11" s="1" customFormat="1" hidden="1" x14ac:dyDescent="0.2">
      <c r="A2858" s="5" t="s">
        <v>42</v>
      </c>
      <c r="B2858" s="41" t="s">
        <v>53</v>
      </c>
      <c r="C2858" s="6">
        <v>0</v>
      </c>
      <c r="D2858" s="6"/>
      <c r="E2858" s="6">
        <f t="shared" si="1010"/>
        <v>0</v>
      </c>
      <c r="F2858" s="6"/>
      <c r="G2858" s="6"/>
      <c r="H2858" s="7"/>
      <c r="I2858" s="2">
        <f t="shared" si="1004"/>
        <v>0</v>
      </c>
    </row>
    <row r="2859" spans="1:11" s="1" customFormat="1" hidden="1" x14ac:dyDescent="0.2">
      <c r="A2859" s="57"/>
      <c r="B2859" s="66"/>
      <c r="C2859" s="6"/>
      <c r="D2859" s="6"/>
      <c r="E2859" s="6"/>
      <c r="F2859" s="6"/>
      <c r="G2859" s="6"/>
      <c r="H2859" s="7"/>
      <c r="I2859" s="2">
        <f t="shared" si="1004"/>
        <v>0</v>
      </c>
    </row>
    <row r="2860" spans="1:11" s="1" customFormat="1" hidden="1" x14ac:dyDescent="0.2">
      <c r="A2860" s="143" t="s">
        <v>119</v>
      </c>
      <c r="B2860" s="35">
        <v>71</v>
      </c>
      <c r="C2860" s="9">
        <v>0</v>
      </c>
      <c r="D2860" s="9">
        <f t="shared" ref="D2860:H2860" si="1011">SUM(D2861)</f>
        <v>0</v>
      </c>
      <c r="E2860" s="9">
        <f t="shared" si="1011"/>
        <v>0</v>
      </c>
      <c r="F2860" s="9">
        <f t="shared" si="1011"/>
        <v>0</v>
      </c>
      <c r="G2860" s="9">
        <f t="shared" si="1011"/>
        <v>0</v>
      </c>
      <c r="H2860" s="10">
        <f t="shared" si="1011"/>
        <v>0</v>
      </c>
      <c r="I2860" s="2">
        <f t="shared" si="1004"/>
        <v>0</v>
      </c>
    </row>
    <row r="2861" spans="1:11" s="1" customFormat="1" hidden="1" x14ac:dyDescent="0.2">
      <c r="A2861" s="144" t="s">
        <v>120</v>
      </c>
      <c r="B2861" s="36" t="s">
        <v>121</v>
      </c>
      <c r="C2861" s="6">
        <v>0</v>
      </c>
      <c r="D2861" s="6"/>
      <c r="E2861" s="6">
        <f>C2861+D2861</f>
        <v>0</v>
      </c>
      <c r="F2861" s="6"/>
      <c r="G2861" s="6"/>
      <c r="H2861" s="7"/>
      <c r="I2861" s="2">
        <f t="shared" si="1004"/>
        <v>0</v>
      </c>
    </row>
    <row r="2862" spans="1:11" s="1" customFormat="1" hidden="1" x14ac:dyDescent="0.2">
      <c r="A2862" s="57"/>
      <c r="B2862" s="66"/>
      <c r="C2862" s="6"/>
      <c r="D2862" s="6"/>
      <c r="E2862" s="6"/>
      <c r="F2862" s="6"/>
      <c r="G2862" s="6"/>
      <c r="H2862" s="7"/>
      <c r="I2862" s="2">
        <f t="shared" si="1004"/>
        <v>0</v>
      </c>
    </row>
    <row r="2863" spans="1:11" s="1" customFormat="1" hidden="1" x14ac:dyDescent="0.2">
      <c r="A2863" s="11" t="s">
        <v>134</v>
      </c>
      <c r="B2863" s="43" t="s">
        <v>133</v>
      </c>
      <c r="C2863" s="9">
        <v>0</v>
      </c>
      <c r="D2863" s="9"/>
      <c r="E2863" s="9">
        <f>C2863+D2863</f>
        <v>0</v>
      </c>
      <c r="F2863" s="9"/>
      <c r="G2863" s="9"/>
      <c r="H2863" s="10"/>
      <c r="I2863" s="2">
        <f t="shared" si="1004"/>
        <v>0</v>
      </c>
    </row>
    <row r="2864" spans="1:11" s="1" customFormat="1" hidden="1" x14ac:dyDescent="0.2">
      <c r="A2864" s="57"/>
      <c r="B2864" s="66"/>
      <c r="C2864" s="6"/>
      <c r="D2864" s="6"/>
      <c r="E2864" s="6"/>
      <c r="F2864" s="6"/>
      <c r="G2864" s="6"/>
      <c r="H2864" s="7"/>
      <c r="I2864" s="2">
        <f t="shared" si="1004"/>
        <v>0</v>
      </c>
    </row>
    <row r="2865" spans="1:9" s="1" customFormat="1" hidden="1" x14ac:dyDescent="0.2">
      <c r="A2865" s="11" t="s">
        <v>54</v>
      </c>
      <c r="B2865" s="43"/>
      <c r="C2865" s="9">
        <v>0</v>
      </c>
      <c r="D2865" s="9">
        <f t="shared" ref="D2865:H2865" si="1012">D2812-D2833</f>
        <v>0</v>
      </c>
      <c r="E2865" s="9">
        <f t="shared" si="1012"/>
        <v>0</v>
      </c>
      <c r="F2865" s="9">
        <f t="shared" si="1012"/>
        <v>0</v>
      </c>
      <c r="G2865" s="9">
        <f t="shared" si="1012"/>
        <v>0</v>
      </c>
      <c r="H2865" s="10">
        <f t="shared" si="1012"/>
        <v>0</v>
      </c>
      <c r="I2865" s="2">
        <f t="shared" si="1004"/>
        <v>0</v>
      </c>
    </row>
    <row r="2866" spans="1:9" s="3" customFormat="1" ht="38.25" hidden="1" x14ac:dyDescent="0.2">
      <c r="A2866" s="51" t="s">
        <v>71</v>
      </c>
      <c r="B2866" s="52"/>
      <c r="C2866" s="53">
        <v>0</v>
      </c>
      <c r="D2866" s="53">
        <f t="shared" ref="D2866:H2866" si="1013">D2867</f>
        <v>0</v>
      </c>
      <c r="E2866" s="53">
        <f t="shared" si="1013"/>
        <v>0</v>
      </c>
      <c r="F2866" s="53">
        <f t="shared" si="1013"/>
        <v>0</v>
      </c>
      <c r="G2866" s="53">
        <f t="shared" si="1013"/>
        <v>0</v>
      </c>
      <c r="H2866" s="54">
        <f t="shared" si="1013"/>
        <v>0</v>
      </c>
      <c r="I2866" s="2">
        <f t="shared" si="1004"/>
        <v>0</v>
      </c>
    </row>
    <row r="2867" spans="1:9" s="1" customFormat="1" hidden="1" x14ac:dyDescent="0.2">
      <c r="A2867" s="18" t="s">
        <v>59</v>
      </c>
      <c r="B2867" s="44"/>
      <c r="C2867" s="19">
        <v>0</v>
      </c>
      <c r="D2867" s="19">
        <f t="shared" ref="D2867:H2867" si="1014">SUM(D2868,D2869,D2870,D2874)</f>
        <v>0</v>
      </c>
      <c r="E2867" s="19">
        <f t="shared" si="1014"/>
        <v>0</v>
      </c>
      <c r="F2867" s="19">
        <f t="shared" si="1014"/>
        <v>0</v>
      </c>
      <c r="G2867" s="19">
        <f t="shared" si="1014"/>
        <v>0</v>
      </c>
      <c r="H2867" s="20">
        <f t="shared" si="1014"/>
        <v>0</v>
      </c>
      <c r="I2867" s="2">
        <f t="shared" si="1004"/>
        <v>0</v>
      </c>
    </row>
    <row r="2868" spans="1:9" s="1" customFormat="1" hidden="1" x14ac:dyDescent="0.2">
      <c r="A2868" s="5" t="s">
        <v>6</v>
      </c>
      <c r="B2868" s="28"/>
      <c r="C2868" s="6">
        <v>0</v>
      </c>
      <c r="D2868" s="6"/>
      <c r="E2868" s="6">
        <f>SUM(C2868,D2868)</f>
        <v>0</v>
      </c>
      <c r="F2868" s="6"/>
      <c r="G2868" s="6"/>
      <c r="H2868" s="7"/>
      <c r="I2868" s="2">
        <f t="shared" si="1004"/>
        <v>0</v>
      </c>
    </row>
    <row r="2869" spans="1:9" s="1" customFormat="1" hidden="1" x14ac:dyDescent="0.2">
      <c r="A2869" s="5" t="s">
        <v>7</v>
      </c>
      <c r="B2869" s="65"/>
      <c r="C2869" s="6">
        <v>0</v>
      </c>
      <c r="D2869" s="6"/>
      <c r="E2869" s="6">
        <f t="shared" ref="E2869" si="1015">SUM(C2869,D2869)</f>
        <v>0</v>
      </c>
      <c r="F2869" s="6"/>
      <c r="G2869" s="6"/>
      <c r="H2869" s="7"/>
      <c r="I2869" s="2">
        <f t="shared" si="1004"/>
        <v>0</v>
      </c>
    </row>
    <row r="2870" spans="1:9" s="1" customFormat="1" hidden="1" x14ac:dyDescent="0.2">
      <c r="A2870" s="8" t="s">
        <v>104</v>
      </c>
      <c r="B2870" s="29" t="s">
        <v>96</v>
      </c>
      <c r="C2870" s="9">
        <v>0</v>
      </c>
      <c r="D2870" s="9">
        <f>SUM(D2871:D2873)</f>
        <v>0</v>
      </c>
      <c r="E2870" s="9">
        <f>SUM(C2870,D2870)</f>
        <v>0</v>
      </c>
      <c r="F2870" s="9">
        <f t="shared" ref="F2870" si="1016">SUM(F2871:F2873)</f>
        <v>0</v>
      </c>
      <c r="G2870" s="9">
        <f t="shared" ref="G2870:H2870" si="1017">SUM(G2871:G2873)</f>
        <v>0</v>
      </c>
      <c r="H2870" s="10">
        <f t="shared" si="1017"/>
        <v>0</v>
      </c>
      <c r="I2870" s="2">
        <f t="shared" si="1004"/>
        <v>0</v>
      </c>
    </row>
    <row r="2871" spans="1:9" s="1" customFormat="1" hidden="1" x14ac:dyDescent="0.2">
      <c r="A2871" s="77" t="s">
        <v>97</v>
      </c>
      <c r="B2871" s="28" t="s">
        <v>98</v>
      </c>
      <c r="C2871" s="6">
        <v>0</v>
      </c>
      <c r="D2871" s="6"/>
      <c r="E2871" s="6">
        <f t="shared" ref="E2871:E2873" si="1018">SUM(C2871,D2871)</f>
        <v>0</v>
      </c>
      <c r="F2871" s="6"/>
      <c r="G2871" s="6"/>
      <c r="H2871" s="7"/>
      <c r="I2871" s="2">
        <f t="shared" si="1004"/>
        <v>0</v>
      </c>
    </row>
    <row r="2872" spans="1:9" s="1" customFormat="1" hidden="1" x14ac:dyDescent="0.2">
      <c r="A2872" s="77" t="s">
        <v>99</v>
      </c>
      <c r="B2872" s="28" t="s">
        <v>100</v>
      </c>
      <c r="C2872" s="6">
        <v>0</v>
      </c>
      <c r="D2872" s="6"/>
      <c r="E2872" s="6">
        <f t="shared" si="1018"/>
        <v>0</v>
      </c>
      <c r="F2872" s="6"/>
      <c r="G2872" s="6"/>
      <c r="H2872" s="7"/>
      <c r="I2872" s="2">
        <f t="shared" si="1004"/>
        <v>0</v>
      </c>
    </row>
    <row r="2873" spans="1:9" s="1" customFormat="1" hidden="1" x14ac:dyDescent="0.2">
      <c r="A2873" s="77" t="s">
        <v>101</v>
      </c>
      <c r="B2873" s="28" t="s">
        <v>102</v>
      </c>
      <c r="C2873" s="6">
        <v>0</v>
      </c>
      <c r="D2873" s="6"/>
      <c r="E2873" s="6">
        <f t="shared" si="1018"/>
        <v>0</v>
      </c>
      <c r="F2873" s="6"/>
      <c r="G2873" s="6"/>
      <c r="H2873" s="7"/>
      <c r="I2873" s="2">
        <f t="shared" si="1004"/>
        <v>0</v>
      </c>
    </row>
    <row r="2874" spans="1:9" s="1" customFormat="1" ht="25.5" hidden="1" x14ac:dyDescent="0.2">
      <c r="A2874" s="8" t="s">
        <v>9</v>
      </c>
      <c r="B2874" s="29" t="s">
        <v>10</v>
      </c>
      <c r="C2874" s="9">
        <v>0</v>
      </c>
      <c r="D2874" s="9">
        <f t="shared" ref="D2874:H2874" si="1019">SUM(D2875,D2879,D2883)</f>
        <v>0</v>
      </c>
      <c r="E2874" s="9">
        <f t="shared" si="1019"/>
        <v>0</v>
      </c>
      <c r="F2874" s="9">
        <f t="shared" si="1019"/>
        <v>0</v>
      </c>
      <c r="G2874" s="9">
        <f t="shared" si="1019"/>
        <v>0</v>
      </c>
      <c r="H2874" s="10">
        <f t="shared" si="1019"/>
        <v>0</v>
      </c>
      <c r="I2874" s="2">
        <f t="shared" si="1004"/>
        <v>0</v>
      </c>
    </row>
    <row r="2875" spans="1:9" s="1" customFormat="1" hidden="1" x14ac:dyDescent="0.2">
      <c r="A2875" s="11" t="s">
        <v>11</v>
      </c>
      <c r="B2875" s="30" t="s">
        <v>12</v>
      </c>
      <c r="C2875" s="9">
        <v>0</v>
      </c>
      <c r="D2875" s="9">
        <f t="shared" ref="D2875:H2875" si="1020">SUM(D2876:D2878)</f>
        <v>0</v>
      </c>
      <c r="E2875" s="9">
        <f t="shared" si="1020"/>
        <v>0</v>
      </c>
      <c r="F2875" s="9">
        <f t="shared" si="1020"/>
        <v>0</v>
      </c>
      <c r="G2875" s="9">
        <f t="shared" si="1020"/>
        <v>0</v>
      </c>
      <c r="H2875" s="10">
        <f t="shared" si="1020"/>
        <v>0</v>
      </c>
      <c r="I2875" s="2">
        <f t="shared" si="1004"/>
        <v>0</v>
      </c>
    </row>
    <row r="2876" spans="1:9" s="1" customFormat="1" hidden="1" x14ac:dyDescent="0.2">
      <c r="A2876" s="12" t="s">
        <v>13</v>
      </c>
      <c r="B2876" s="31" t="s">
        <v>14</v>
      </c>
      <c r="C2876" s="6">
        <v>0</v>
      </c>
      <c r="D2876" s="6"/>
      <c r="E2876" s="6">
        <f t="shared" ref="E2876:E2878" si="1021">SUM(C2876,D2876)</f>
        <v>0</v>
      </c>
      <c r="F2876" s="6"/>
      <c r="G2876" s="6"/>
      <c r="H2876" s="7"/>
      <c r="I2876" s="2">
        <f t="shared" si="1004"/>
        <v>0</v>
      </c>
    </row>
    <row r="2877" spans="1:9" s="1" customFormat="1" hidden="1" x14ac:dyDescent="0.2">
      <c r="A2877" s="12" t="s">
        <v>15</v>
      </c>
      <c r="B2877" s="32" t="s">
        <v>16</v>
      </c>
      <c r="C2877" s="6">
        <v>0</v>
      </c>
      <c r="D2877" s="6"/>
      <c r="E2877" s="6">
        <f t="shared" si="1021"/>
        <v>0</v>
      </c>
      <c r="F2877" s="6"/>
      <c r="G2877" s="6"/>
      <c r="H2877" s="7"/>
      <c r="I2877" s="2">
        <f t="shared" si="1004"/>
        <v>0</v>
      </c>
    </row>
    <row r="2878" spans="1:9" s="1" customFormat="1" hidden="1" x14ac:dyDescent="0.2">
      <c r="A2878" s="12" t="s">
        <v>17</v>
      </c>
      <c r="B2878" s="32" t="s">
        <v>18</v>
      </c>
      <c r="C2878" s="6">
        <v>0</v>
      </c>
      <c r="D2878" s="6"/>
      <c r="E2878" s="6">
        <f t="shared" si="1021"/>
        <v>0</v>
      </c>
      <c r="F2878" s="6"/>
      <c r="G2878" s="6"/>
      <c r="H2878" s="7"/>
      <c r="I2878" s="2">
        <f t="shared" si="1004"/>
        <v>0</v>
      </c>
    </row>
    <row r="2879" spans="1:9" s="1" customFormat="1" hidden="1" x14ac:dyDescent="0.2">
      <c r="A2879" s="11" t="s">
        <v>19</v>
      </c>
      <c r="B2879" s="33" t="s">
        <v>20</v>
      </c>
      <c r="C2879" s="9">
        <v>0</v>
      </c>
      <c r="D2879" s="9">
        <f t="shared" ref="D2879:H2879" si="1022">SUM(D2880:D2882)</f>
        <v>0</v>
      </c>
      <c r="E2879" s="9">
        <f t="shared" si="1022"/>
        <v>0</v>
      </c>
      <c r="F2879" s="9">
        <f t="shared" si="1022"/>
        <v>0</v>
      </c>
      <c r="G2879" s="9">
        <f t="shared" si="1022"/>
        <v>0</v>
      </c>
      <c r="H2879" s="10">
        <f t="shared" si="1022"/>
        <v>0</v>
      </c>
      <c r="I2879" s="2">
        <f t="shared" si="1004"/>
        <v>0</v>
      </c>
    </row>
    <row r="2880" spans="1:9" s="1" customFormat="1" hidden="1" x14ac:dyDescent="0.2">
      <c r="A2880" s="12" t="s">
        <v>13</v>
      </c>
      <c r="B2880" s="32" t="s">
        <v>21</v>
      </c>
      <c r="C2880" s="6">
        <v>0</v>
      </c>
      <c r="D2880" s="6"/>
      <c r="E2880" s="6">
        <f t="shared" ref="E2880:E2882" si="1023">SUM(C2880,D2880)</f>
        <v>0</v>
      </c>
      <c r="F2880" s="6"/>
      <c r="G2880" s="6"/>
      <c r="H2880" s="7"/>
      <c r="I2880" s="2">
        <f t="shared" si="1004"/>
        <v>0</v>
      </c>
    </row>
    <row r="2881" spans="1:9" s="1" customFormat="1" hidden="1" x14ac:dyDescent="0.2">
      <c r="A2881" s="12" t="s">
        <v>15</v>
      </c>
      <c r="B2881" s="32" t="s">
        <v>22</v>
      </c>
      <c r="C2881" s="6">
        <v>0</v>
      </c>
      <c r="D2881" s="6"/>
      <c r="E2881" s="6">
        <f t="shared" si="1023"/>
        <v>0</v>
      </c>
      <c r="F2881" s="6"/>
      <c r="G2881" s="6"/>
      <c r="H2881" s="7"/>
      <c r="I2881" s="2">
        <f t="shared" si="1004"/>
        <v>0</v>
      </c>
    </row>
    <row r="2882" spans="1:9" s="1" customFormat="1" hidden="1" x14ac:dyDescent="0.2">
      <c r="A2882" s="12" t="s">
        <v>17</v>
      </c>
      <c r="B2882" s="32" t="s">
        <v>23</v>
      </c>
      <c r="C2882" s="6">
        <v>0</v>
      </c>
      <c r="D2882" s="6"/>
      <c r="E2882" s="6">
        <f t="shared" si="1023"/>
        <v>0</v>
      </c>
      <c r="F2882" s="6"/>
      <c r="G2882" s="6"/>
      <c r="H2882" s="7"/>
      <c r="I2882" s="2">
        <f t="shared" si="1004"/>
        <v>0</v>
      </c>
    </row>
    <row r="2883" spans="1:9" s="1" customFormat="1" hidden="1" x14ac:dyDescent="0.2">
      <c r="A2883" s="11" t="s">
        <v>24</v>
      </c>
      <c r="B2883" s="33" t="s">
        <v>25</v>
      </c>
      <c r="C2883" s="9">
        <v>0</v>
      </c>
      <c r="D2883" s="9">
        <f t="shared" ref="D2883:H2883" si="1024">SUM(D2884:D2886)</f>
        <v>0</v>
      </c>
      <c r="E2883" s="9">
        <f t="shared" si="1024"/>
        <v>0</v>
      </c>
      <c r="F2883" s="9">
        <f t="shared" si="1024"/>
        <v>0</v>
      </c>
      <c r="G2883" s="9">
        <f t="shared" si="1024"/>
        <v>0</v>
      </c>
      <c r="H2883" s="10">
        <f t="shared" si="1024"/>
        <v>0</v>
      </c>
      <c r="I2883" s="2">
        <f t="shared" si="1004"/>
        <v>0</v>
      </c>
    </row>
    <row r="2884" spans="1:9" s="1" customFormat="1" hidden="1" x14ac:dyDescent="0.2">
      <c r="A2884" s="12" t="s">
        <v>13</v>
      </c>
      <c r="B2884" s="32" t="s">
        <v>26</v>
      </c>
      <c r="C2884" s="6">
        <v>0</v>
      </c>
      <c r="D2884" s="6"/>
      <c r="E2884" s="6">
        <f t="shared" ref="E2884:E2886" si="1025">SUM(C2884,D2884)</f>
        <v>0</v>
      </c>
      <c r="F2884" s="6"/>
      <c r="G2884" s="6"/>
      <c r="H2884" s="7"/>
      <c r="I2884" s="2">
        <f t="shared" si="1004"/>
        <v>0</v>
      </c>
    </row>
    <row r="2885" spans="1:9" s="1" customFormat="1" hidden="1" x14ac:dyDescent="0.2">
      <c r="A2885" s="12" t="s">
        <v>15</v>
      </c>
      <c r="B2885" s="32" t="s">
        <v>27</v>
      </c>
      <c r="C2885" s="6">
        <v>0</v>
      </c>
      <c r="D2885" s="6"/>
      <c r="E2885" s="6">
        <f t="shared" si="1025"/>
        <v>0</v>
      </c>
      <c r="F2885" s="6"/>
      <c r="G2885" s="6"/>
      <c r="H2885" s="7"/>
      <c r="I2885" s="2">
        <f t="shared" si="1004"/>
        <v>0</v>
      </c>
    </row>
    <row r="2886" spans="1:9" s="1" customFormat="1" hidden="1" x14ac:dyDescent="0.2">
      <c r="A2886" s="12" t="s">
        <v>17</v>
      </c>
      <c r="B2886" s="32" t="s">
        <v>28</v>
      </c>
      <c r="C2886" s="6">
        <v>0</v>
      </c>
      <c r="D2886" s="6"/>
      <c r="E2886" s="6">
        <f t="shared" si="1025"/>
        <v>0</v>
      </c>
      <c r="F2886" s="6"/>
      <c r="G2886" s="6"/>
      <c r="H2886" s="7"/>
      <c r="I2886" s="2">
        <f t="shared" si="1004"/>
        <v>0</v>
      </c>
    </row>
    <row r="2887" spans="1:9" s="1" customFormat="1" hidden="1" x14ac:dyDescent="0.2">
      <c r="A2887" s="18" t="s">
        <v>76</v>
      </c>
      <c r="B2887" s="44"/>
      <c r="C2887" s="22">
        <v>0</v>
      </c>
      <c r="D2887" s="22">
        <f>SUM(D2888,D2891,D2917,D2914)</f>
        <v>0</v>
      </c>
      <c r="E2887" s="22">
        <f t="shared" ref="E2887:H2887" si="1026">SUM(E2888,E2891,E2917,E2914)</f>
        <v>0</v>
      </c>
      <c r="F2887" s="22">
        <f t="shared" si="1026"/>
        <v>0</v>
      </c>
      <c r="G2887" s="22">
        <f t="shared" si="1026"/>
        <v>0</v>
      </c>
      <c r="H2887" s="23">
        <f t="shared" si="1026"/>
        <v>0</v>
      </c>
      <c r="I2887" s="2">
        <f t="shared" si="1004"/>
        <v>0</v>
      </c>
    </row>
    <row r="2888" spans="1:9" s="1" customFormat="1" hidden="1" x14ac:dyDescent="0.2">
      <c r="A2888" s="16" t="s">
        <v>30</v>
      </c>
      <c r="B2888" s="35">
        <v>20</v>
      </c>
      <c r="C2888" s="9">
        <v>0</v>
      </c>
      <c r="D2888" s="9">
        <f t="shared" ref="D2888:H2888" si="1027">SUM(D2889)</f>
        <v>0</v>
      </c>
      <c r="E2888" s="9">
        <f t="shared" si="1027"/>
        <v>0</v>
      </c>
      <c r="F2888" s="9">
        <f t="shared" si="1027"/>
        <v>0</v>
      </c>
      <c r="G2888" s="9">
        <f t="shared" si="1027"/>
        <v>0</v>
      </c>
      <c r="H2888" s="10">
        <f t="shared" si="1027"/>
        <v>0</v>
      </c>
      <c r="I2888" s="2">
        <f t="shared" si="1004"/>
        <v>0</v>
      </c>
    </row>
    <row r="2889" spans="1:9" s="1" customFormat="1" hidden="1" x14ac:dyDescent="0.2">
      <c r="A2889" s="12" t="s">
        <v>31</v>
      </c>
      <c r="B2889" s="36" t="s">
        <v>32</v>
      </c>
      <c r="C2889" s="6">
        <v>0</v>
      </c>
      <c r="D2889" s="6"/>
      <c r="E2889" s="6">
        <f>C2889+D2889</f>
        <v>0</v>
      </c>
      <c r="F2889" s="6"/>
      <c r="G2889" s="6"/>
      <c r="H2889" s="7"/>
      <c r="I2889" s="2">
        <f t="shared" si="1004"/>
        <v>0</v>
      </c>
    </row>
    <row r="2890" spans="1:9" s="1" customFormat="1" hidden="1" x14ac:dyDescent="0.2">
      <c r="A2890" s="12"/>
      <c r="B2890" s="31"/>
      <c r="C2890" s="6"/>
      <c r="D2890" s="6"/>
      <c r="E2890" s="6"/>
      <c r="F2890" s="6"/>
      <c r="G2890" s="6"/>
      <c r="H2890" s="7"/>
      <c r="I2890" s="2">
        <f t="shared" si="1004"/>
        <v>0</v>
      </c>
    </row>
    <row r="2891" spans="1:9" s="1" customFormat="1" ht="25.5" hidden="1" x14ac:dyDescent="0.2">
      <c r="A2891" s="78" t="s">
        <v>105</v>
      </c>
      <c r="B2891" s="37">
        <v>60</v>
      </c>
      <c r="C2891" s="9">
        <v>0</v>
      </c>
      <c r="D2891" s="9">
        <f t="shared" ref="D2891:H2891" si="1028">SUM(D2892,D2899,D2906)</f>
        <v>0</v>
      </c>
      <c r="E2891" s="9">
        <f t="shared" si="1028"/>
        <v>0</v>
      </c>
      <c r="F2891" s="9">
        <f t="shared" si="1028"/>
        <v>0</v>
      </c>
      <c r="G2891" s="9">
        <f t="shared" si="1028"/>
        <v>0</v>
      </c>
      <c r="H2891" s="10">
        <f t="shared" si="1028"/>
        <v>0</v>
      </c>
      <c r="I2891" s="2">
        <f t="shared" si="1004"/>
        <v>0</v>
      </c>
    </row>
    <row r="2892" spans="1:9" s="1" customFormat="1" ht="25.5" hidden="1" x14ac:dyDescent="0.2">
      <c r="A2892" s="16" t="s">
        <v>106</v>
      </c>
      <c r="B2892" s="38">
        <v>60</v>
      </c>
      <c r="C2892" s="9">
        <v>0</v>
      </c>
      <c r="D2892" s="9">
        <f t="shared" ref="D2892:H2892" si="1029">SUM(D2896,D2897,D2898)</f>
        <v>0</v>
      </c>
      <c r="E2892" s="9">
        <f t="shared" si="1029"/>
        <v>0</v>
      </c>
      <c r="F2892" s="9">
        <f t="shared" si="1029"/>
        <v>0</v>
      </c>
      <c r="G2892" s="9">
        <f t="shared" si="1029"/>
        <v>0</v>
      </c>
      <c r="H2892" s="10">
        <f t="shared" si="1029"/>
        <v>0</v>
      </c>
      <c r="I2892" s="2">
        <f t="shared" si="1004"/>
        <v>0</v>
      </c>
    </row>
    <row r="2893" spans="1:9" s="1" customFormat="1" hidden="1" x14ac:dyDescent="0.2">
      <c r="A2893" s="17" t="s">
        <v>1</v>
      </c>
      <c r="B2893" s="39"/>
      <c r="C2893" s="9"/>
      <c r="D2893" s="9"/>
      <c r="E2893" s="9"/>
      <c r="F2893" s="9"/>
      <c r="G2893" s="9"/>
      <c r="H2893" s="10"/>
      <c r="I2893" s="2">
        <f t="shared" si="1004"/>
        <v>0</v>
      </c>
    </row>
    <row r="2894" spans="1:9" s="1" customFormat="1" hidden="1" x14ac:dyDescent="0.2">
      <c r="A2894" s="17" t="s">
        <v>36</v>
      </c>
      <c r="B2894" s="39"/>
      <c r="C2894" s="9">
        <v>0</v>
      </c>
      <c r="D2894" s="9">
        <f t="shared" ref="D2894:H2894" si="1030">D2896+D2897+D2898-D2895</f>
        <v>0</v>
      </c>
      <c r="E2894" s="9">
        <f t="shared" si="1030"/>
        <v>0</v>
      </c>
      <c r="F2894" s="9">
        <f t="shared" si="1030"/>
        <v>0</v>
      </c>
      <c r="G2894" s="9">
        <f t="shared" si="1030"/>
        <v>0</v>
      </c>
      <c r="H2894" s="10">
        <f t="shared" si="1030"/>
        <v>0</v>
      </c>
      <c r="I2894" s="2">
        <f t="shared" si="1004"/>
        <v>0</v>
      </c>
    </row>
    <row r="2895" spans="1:9" s="1" customFormat="1" hidden="1" x14ac:dyDescent="0.2">
      <c r="A2895" s="17" t="s">
        <v>37</v>
      </c>
      <c r="B2895" s="39"/>
      <c r="C2895" s="9">
        <v>0</v>
      </c>
      <c r="D2895" s="9"/>
      <c r="E2895" s="9">
        <f t="shared" ref="E2895:E2898" si="1031">C2895+D2895</f>
        <v>0</v>
      </c>
      <c r="F2895" s="9"/>
      <c r="G2895" s="9"/>
      <c r="H2895" s="10"/>
      <c r="I2895" s="2">
        <f t="shared" si="1004"/>
        <v>0</v>
      </c>
    </row>
    <row r="2896" spans="1:9" s="1" customFormat="1" hidden="1" x14ac:dyDescent="0.2">
      <c r="A2896" s="5" t="s">
        <v>107</v>
      </c>
      <c r="B2896" s="40" t="s">
        <v>113</v>
      </c>
      <c r="C2896" s="6">
        <v>0</v>
      </c>
      <c r="D2896" s="6"/>
      <c r="E2896" s="6">
        <f t="shared" si="1031"/>
        <v>0</v>
      </c>
      <c r="F2896" s="6"/>
      <c r="G2896" s="6"/>
      <c r="H2896" s="7"/>
      <c r="I2896" s="2">
        <f t="shared" si="1004"/>
        <v>0</v>
      </c>
    </row>
    <row r="2897" spans="1:11" s="1" customFormat="1" hidden="1" x14ac:dyDescent="0.2">
      <c r="A2897" s="5" t="s">
        <v>99</v>
      </c>
      <c r="B2897" s="40" t="s">
        <v>116</v>
      </c>
      <c r="C2897" s="6">
        <v>0</v>
      </c>
      <c r="D2897" s="6"/>
      <c r="E2897" s="6">
        <f t="shared" si="1031"/>
        <v>0</v>
      </c>
      <c r="F2897" s="6"/>
      <c r="G2897" s="6"/>
      <c r="H2897" s="7"/>
      <c r="I2897" s="2">
        <f t="shared" si="1004"/>
        <v>0</v>
      </c>
    </row>
    <row r="2898" spans="1:11" s="1" customFormat="1" hidden="1" x14ac:dyDescent="0.2">
      <c r="A2898" s="5" t="s">
        <v>101</v>
      </c>
      <c r="B2898" s="41" t="s">
        <v>114</v>
      </c>
      <c r="C2898" s="6">
        <v>0</v>
      </c>
      <c r="D2898" s="6"/>
      <c r="E2898" s="6">
        <f t="shared" si="1031"/>
        <v>0</v>
      </c>
      <c r="F2898" s="6"/>
      <c r="G2898" s="6"/>
      <c r="H2898" s="7"/>
      <c r="I2898" s="2">
        <f t="shared" si="1004"/>
        <v>0</v>
      </c>
    </row>
    <row r="2899" spans="1:11" s="1" customFormat="1" hidden="1" x14ac:dyDescent="0.2">
      <c r="A2899" s="16" t="s">
        <v>44</v>
      </c>
      <c r="B2899" s="42" t="s">
        <v>45</v>
      </c>
      <c r="C2899" s="9">
        <v>0</v>
      </c>
      <c r="D2899" s="9">
        <f t="shared" ref="D2899:H2899" si="1032">SUM(D2903,D2904,D2905)</f>
        <v>0</v>
      </c>
      <c r="E2899" s="9">
        <f t="shared" si="1032"/>
        <v>0</v>
      </c>
      <c r="F2899" s="9">
        <f t="shared" si="1032"/>
        <v>0</v>
      </c>
      <c r="G2899" s="9">
        <f t="shared" si="1032"/>
        <v>0</v>
      </c>
      <c r="H2899" s="10">
        <f t="shared" si="1032"/>
        <v>0</v>
      </c>
      <c r="I2899" s="2">
        <f t="shared" si="1004"/>
        <v>0</v>
      </c>
    </row>
    <row r="2900" spans="1:11" s="1" customFormat="1" hidden="1" x14ac:dyDescent="0.2">
      <c r="A2900" s="56" t="s">
        <v>1</v>
      </c>
      <c r="B2900" s="42"/>
      <c r="C2900" s="9"/>
      <c r="D2900" s="9"/>
      <c r="E2900" s="9"/>
      <c r="F2900" s="9"/>
      <c r="G2900" s="9"/>
      <c r="H2900" s="10"/>
      <c r="I2900" s="2">
        <f t="shared" si="1004"/>
        <v>0</v>
      </c>
    </row>
    <row r="2901" spans="1:11" s="1" customFormat="1" hidden="1" x14ac:dyDescent="0.2">
      <c r="A2901" s="17" t="s">
        <v>36</v>
      </c>
      <c r="B2901" s="39"/>
      <c r="C2901" s="9">
        <v>0</v>
      </c>
      <c r="D2901" s="9">
        <f t="shared" ref="D2901:H2901" si="1033">D2903+D2904+D2905-D2902</f>
        <v>0</v>
      </c>
      <c r="E2901" s="9">
        <f t="shared" si="1033"/>
        <v>0</v>
      </c>
      <c r="F2901" s="9">
        <f t="shared" si="1033"/>
        <v>0</v>
      </c>
      <c r="G2901" s="9">
        <f t="shared" si="1033"/>
        <v>0</v>
      </c>
      <c r="H2901" s="10">
        <f t="shared" si="1033"/>
        <v>0</v>
      </c>
      <c r="I2901" s="2">
        <f t="shared" si="1004"/>
        <v>0</v>
      </c>
    </row>
    <row r="2902" spans="1:11" s="1" customFormat="1" hidden="1" x14ac:dyDescent="0.2">
      <c r="A2902" s="17" t="s">
        <v>37</v>
      </c>
      <c r="B2902" s="39"/>
      <c r="C2902" s="9">
        <v>0</v>
      </c>
      <c r="D2902" s="9"/>
      <c r="E2902" s="9">
        <f t="shared" ref="E2902:E2905" si="1034">C2902+D2902</f>
        <v>0</v>
      </c>
      <c r="F2902" s="9"/>
      <c r="G2902" s="9"/>
      <c r="H2902" s="10"/>
      <c r="I2902" s="2">
        <f t="shared" si="1004"/>
        <v>0</v>
      </c>
    </row>
    <row r="2903" spans="1:11" s="1" customFormat="1" hidden="1" x14ac:dyDescent="0.2">
      <c r="A2903" s="5" t="s">
        <v>38</v>
      </c>
      <c r="B2903" s="41" t="s">
        <v>46</v>
      </c>
      <c r="C2903" s="6">
        <v>0</v>
      </c>
      <c r="D2903" s="6"/>
      <c r="E2903" s="6">
        <f t="shared" si="1034"/>
        <v>0</v>
      </c>
      <c r="F2903" s="6"/>
      <c r="G2903" s="6"/>
      <c r="H2903" s="7"/>
      <c r="I2903" s="2">
        <f t="shared" si="1004"/>
        <v>0</v>
      </c>
    </row>
    <row r="2904" spans="1:11" s="1" customFormat="1" hidden="1" x14ac:dyDescent="0.2">
      <c r="A2904" s="5" t="s">
        <v>40</v>
      </c>
      <c r="B2904" s="41" t="s">
        <v>47</v>
      </c>
      <c r="C2904" s="6">
        <v>0</v>
      </c>
      <c r="D2904" s="6"/>
      <c r="E2904" s="6">
        <f t="shared" si="1034"/>
        <v>0</v>
      </c>
      <c r="F2904" s="6"/>
      <c r="G2904" s="6"/>
      <c r="H2904" s="7"/>
      <c r="I2904" s="2">
        <f t="shared" si="1004"/>
        <v>0</v>
      </c>
    </row>
    <row r="2905" spans="1:11" s="1" customFormat="1" hidden="1" x14ac:dyDescent="0.2">
      <c r="A2905" s="5" t="s">
        <v>42</v>
      </c>
      <c r="B2905" s="41" t="s">
        <v>48</v>
      </c>
      <c r="C2905" s="6">
        <v>0</v>
      </c>
      <c r="D2905" s="6"/>
      <c r="E2905" s="6">
        <f t="shared" si="1034"/>
        <v>0</v>
      </c>
      <c r="F2905" s="6"/>
      <c r="G2905" s="6"/>
      <c r="H2905" s="7"/>
      <c r="I2905" s="2">
        <f t="shared" si="1004"/>
        <v>0</v>
      </c>
    </row>
    <row r="2906" spans="1:11" s="1" customFormat="1" hidden="1" x14ac:dyDescent="0.2">
      <c r="A2906" s="16" t="s">
        <v>49</v>
      </c>
      <c r="B2906" s="43" t="s">
        <v>50</v>
      </c>
      <c r="C2906" s="9">
        <v>0</v>
      </c>
      <c r="D2906" s="9">
        <f t="shared" ref="D2906:H2906" si="1035">SUM(D2910,D2911,D2912)</f>
        <v>0</v>
      </c>
      <c r="E2906" s="9">
        <f t="shared" si="1035"/>
        <v>0</v>
      </c>
      <c r="F2906" s="9">
        <f t="shared" si="1035"/>
        <v>0</v>
      </c>
      <c r="G2906" s="9">
        <f t="shared" si="1035"/>
        <v>0</v>
      </c>
      <c r="H2906" s="10">
        <f t="shared" si="1035"/>
        <v>0</v>
      </c>
      <c r="I2906" s="2">
        <f t="shared" si="1004"/>
        <v>0</v>
      </c>
    </row>
    <row r="2907" spans="1:11" s="1" customFormat="1" hidden="1" x14ac:dyDescent="0.2">
      <c r="A2907" s="56" t="s">
        <v>1</v>
      </c>
      <c r="B2907" s="43"/>
      <c r="C2907" s="9"/>
      <c r="D2907" s="9"/>
      <c r="E2907" s="9"/>
      <c r="F2907" s="9"/>
      <c r="G2907" s="9"/>
      <c r="H2907" s="10"/>
      <c r="I2907" s="2">
        <f t="shared" si="1004"/>
        <v>0</v>
      </c>
    </row>
    <row r="2908" spans="1:11" s="25" customFormat="1" hidden="1" x14ac:dyDescent="0.2">
      <c r="A2908" s="17" t="s">
        <v>36</v>
      </c>
      <c r="B2908" s="39"/>
      <c r="C2908" s="26">
        <v>0</v>
      </c>
      <c r="D2908" s="26">
        <f t="shared" ref="D2908:H2908" si="1036">D2910+D2911+D2912-D2909</f>
        <v>0</v>
      </c>
      <c r="E2908" s="26">
        <f t="shared" si="1036"/>
        <v>0</v>
      </c>
      <c r="F2908" s="26">
        <f t="shared" si="1036"/>
        <v>0</v>
      </c>
      <c r="G2908" s="26">
        <f t="shared" si="1036"/>
        <v>0</v>
      </c>
      <c r="H2908" s="27">
        <f t="shared" si="1036"/>
        <v>0</v>
      </c>
      <c r="I2908" s="2">
        <f t="shared" si="1004"/>
        <v>0</v>
      </c>
    </row>
    <row r="2909" spans="1:11" s="25" customFormat="1" hidden="1" x14ac:dyDescent="0.2">
      <c r="A2909" s="17" t="s">
        <v>37</v>
      </c>
      <c r="B2909" s="39"/>
      <c r="C2909" s="26">
        <v>0</v>
      </c>
      <c r="D2909" s="26"/>
      <c r="E2909" s="26">
        <f t="shared" ref="E2909:E2912" si="1037">C2909+D2909</f>
        <v>0</v>
      </c>
      <c r="F2909" s="26"/>
      <c r="G2909" s="26"/>
      <c r="H2909" s="27"/>
      <c r="I2909" s="2">
        <f t="shared" si="1004"/>
        <v>0</v>
      </c>
    </row>
    <row r="2910" spans="1:11" s="1" customFormat="1" hidden="1" x14ac:dyDescent="0.2">
      <c r="A2910" s="5" t="s">
        <v>38</v>
      </c>
      <c r="B2910" s="41" t="s">
        <v>51</v>
      </c>
      <c r="C2910" s="6">
        <v>0</v>
      </c>
      <c r="D2910" s="6"/>
      <c r="E2910" s="6">
        <f t="shared" si="1037"/>
        <v>0</v>
      </c>
      <c r="F2910" s="6"/>
      <c r="G2910" s="6"/>
      <c r="H2910" s="7"/>
      <c r="I2910" s="2">
        <f t="shared" si="1004"/>
        <v>0</v>
      </c>
      <c r="J2910" s="1">
        <v>0.05</v>
      </c>
      <c r="K2910" s="1">
        <v>0.05</v>
      </c>
    </row>
    <row r="2911" spans="1:11" s="1" customFormat="1" hidden="1" x14ac:dyDescent="0.2">
      <c r="A2911" s="5" t="s">
        <v>40</v>
      </c>
      <c r="B2911" s="41" t="s">
        <v>52</v>
      </c>
      <c r="C2911" s="6">
        <v>0</v>
      </c>
      <c r="D2911" s="6"/>
      <c r="E2911" s="6">
        <f t="shared" si="1037"/>
        <v>0</v>
      </c>
      <c r="F2911" s="6"/>
      <c r="G2911" s="6"/>
      <c r="H2911" s="7"/>
      <c r="I2911" s="2">
        <f t="shared" ref="I2911:I2974" si="1038">SUM(E2911:H2911)</f>
        <v>0</v>
      </c>
      <c r="J2911" s="1">
        <v>0.9</v>
      </c>
    </row>
    <row r="2912" spans="1:11" s="1" customFormat="1" hidden="1" x14ac:dyDescent="0.2">
      <c r="A2912" s="5" t="s">
        <v>42</v>
      </c>
      <c r="B2912" s="41" t="s">
        <v>53</v>
      </c>
      <c r="C2912" s="6">
        <v>0</v>
      </c>
      <c r="D2912" s="6"/>
      <c r="E2912" s="6">
        <f t="shared" si="1037"/>
        <v>0</v>
      </c>
      <c r="F2912" s="6"/>
      <c r="G2912" s="6"/>
      <c r="H2912" s="7"/>
      <c r="I2912" s="2">
        <f t="shared" si="1038"/>
        <v>0</v>
      </c>
    </row>
    <row r="2913" spans="1:9" s="1" customFormat="1" hidden="1" x14ac:dyDescent="0.2">
      <c r="A2913" s="57"/>
      <c r="B2913" s="66"/>
      <c r="C2913" s="6"/>
      <c r="D2913" s="6"/>
      <c r="E2913" s="6"/>
      <c r="F2913" s="6"/>
      <c r="G2913" s="6"/>
      <c r="H2913" s="7"/>
      <c r="I2913" s="2">
        <f t="shared" ref="I2913:I2915" si="1039">SUM(E2913:H2913)</f>
        <v>0</v>
      </c>
    </row>
    <row r="2914" spans="1:9" s="1" customFormat="1" hidden="1" x14ac:dyDescent="0.2">
      <c r="A2914" s="143" t="s">
        <v>119</v>
      </c>
      <c r="B2914" s="35">
        <v>71</v>
      </c>
      <c r="C2914" s="9">
        <v>0</v>
      </c>
      <c r="D2914" s="9">
        <f t="shared" ref="D2914:H2914" si="1040">SUM(D2915)</f>
        <v>0</v>
      </c>
      <c r="E2914" s="9">
        <f t="shared" si="1040"/>
        <v>0</v>
      </c>
      <c r="F2914" s="9">
        <f t="shared" si="1040"/>
        <v>0</v>
      </c>
      <c r="G2914" s="9">
        <f t="shared" si="1040"/>
        <v>0</v>
      </c>
      <c r="H2914" s="10">
        <f t="shared" si="1040"/>
        <v>0</v>
      </c>
      <c r="I2914" s="2">
        <f t="shared" si="1039"/>
        <v>0</v>
      </c>
    </row>
    <row r="2915" spans="1:9" s="1" customFormat="1" hidden="1" x14ac:dyDescent="0.2">
      <c r="A2915" s="144" t="s">
        <v>120</v>
      </c>
      <c r="B2915" s="36" t="s">
        <v>121</v>
      </c>
      <c r="C2915" s="6">
        <v>0</v>
      </c>
      <c r="D2915" s="6"/>
      <c r="E2915" s="6">
        <f>C2915+D2915</f>
        <v>0</v>
      </c>
      <c r="F2915" s="6"/>
      <c r="G2915" s="6"/>
      <c r="H2915" s="7"/>
      <c r="I2915" s="2">
        <f t="shared" si="1039"/>
        <v>0</v>
      </c>
    </row>
    <row r="2916" spans="1:9" s="1" customFormat="1" hidden="1" x14ac:dyDescent="0.2">
      <c r="A2916" s="57"/>
      <c r="B2916" s="66"/>
      <c r="C2916" s="6"/>
      <c r="D2916" s="6"/>
      <c r="E2916" s="6"/>
      <c r="F2916" s="6"/>
      <c r="G2916" s="6"/>
      <c r="H2916" s="7"/>
      <c r="I2916" s="2">
        <f t="shared" si="1038"/>
        <v>0</v>
      </c>
    </row>
    <row r="2917" spans="1:9" s="1" customFormat="1" hidden="1" x14ac:dyDescent="0.2">
      <c r="A2917" s="11" t="s">
        <v>134</v>
      </c>
      <c r="B2917" s="43" t="s">
        <v>133</v>
      </c>
      <c r="C2917" s="9">
        <v>0</v>
      </c>
      <c r="D2917" s="9"/>
      <c r="E2917" s="9">
        <f>C2917+D2917</f>
        <v>0</v>
      </c>
      <c r="F2917" s="9"/>
      <c r="G2917" s="9"/>
      <c r="H2917" s="10"/>
      <c r="I2917" s="2">
        <f t="shared" si="1038"/>
        <v>0</v>
      </c>
    </row>
    <row r="2918" spans="1:9" s="1" customFormat="1" hidden="1" x14ac:dyDescent="0.2">
      <c r="A2918" s="57"/>
      <c r="B2918" s="66"/>
      <c r="C2918" s="6"/>
      <c r="D2918" s="6"/>
      <c r="E2918" s="6"/>
      <c r="F2918" s="6"/>
      <c r="G2918" s="6"/>
      <c r="H2918" s="7"/>
      <c r="I2918" s="2">
        <f t="shared" si="1038"/>
        <v>0</v>
      </c>
    </row>
    <row r="2919" spans="1:9" s="1" customFormat="1" hidden="1" x14ac:dyDescent="0.2">
      <c r="A2919" s="11" t="s">
        <v>54</v>
      </c>
      <c r="B2919" s="43"/>
      <c r="C2919" s="9">
        <v>0</v>
      </c>
      <c r="D2919" s="9">
        <f t="shared" ref="D2919:H2919" si="1041">D2866-D2887</f>
        <v>0</v>
      </c>
      <c r="E2919" s="9">
        <f t="shared" si="1041"/>
        <v>0</v>
      </c>
      <c r="F2919" s="9">
        <f t="shared" si="1041"/>
        <v>0</v>
      </c>
      <c r="G2919" s="9">
        <f t="shared" si="1041"/>
        <v>0</v>
      </c>
      <c r="H2919" s="10">
        <f t="shared" si="1041"/>
        <v>0</v>
      </c>
      <c r="I2919" s="2">
        <f t="shared" si="1038"/>
        <v>0</v>
      </c>
    </row>
    <row r="2920" spans="1:9" s="1" customFormat="1" hidden="1" x14ac:dyDescent="0.2">
      <c r="A2920" s="55"/>
      <c r="B2920" s="66"/>
      <c r="C2920" s="6"/>
      <c r="D2920" s="6"/>
      <c r="E2920" s="6"/>
      <c r="F2920" s="6"/>
      <c r="G2920" s="6"/>
      <c r="H2920" s="7"/>
      <c r="I2920" s="2">
        <f t="shared" si="1038"/>
        <v>0</v>
      </c>
    </row>
    <row r="2921" spans="1:9" s="3" customFormat="1" ht="63.75" hidden="1" x14ac:dyDescent="0.2">
      <c r="A2921" s="51" t="s">
        <v>72</v>
      </c>
      <c r="B2921" s="52"/>
      <c r="C2921" s="53">
        <v>0</v>
      </c>
      <c r="D2921" s="53">
        <f t="shared" ref="D2921:H2921" si="1042">D2922</f>
        <v>0</v>
      </c>
      <c r="E2921" s="53">
        <f t="shared" si="1042"/>
        <v>0</v>
      </c>
      <c r="F2921" s="53">
        <f t="shared" si="1042"/>
        <v>0</v>
      </c>
      <c r="G2921" s="53">
        <f t="shared" si="1042"/>
        <v>0</v>
      </c>
      <c r="H2921" s="54">
        <f t="shared" si="1042"/>
        <v>0</v>
      </c>
      <c r="I2921" s="2">
        <f t="shared" si="1038"/>
        <v>0</v>
      </c>
    </row>
    <row r="2922" spans="1:9" s="25" customFormat="1" hidden="1" x14ac:dyDescent="0.2">
      <c r="A2922" s="21" t="s">
        <v>59</v>
      </c>
      <c r="B2922" s="45"/>
      <c r="C2922" s="22">
        <v>0</v>
      </c>
      <c r="D2922" s="22">
        <f t="shared" ref="D2922:H2922" si="1043">SUM(D2923,D2924,D2925,D2929)</f>
        <v>0</v>
      </c>
      <c r="E2922" s="22">
        <f t="shared" si="1043"/>
        <v>0</v>
      </c>
      <c r="F2922" s="22">
        <f t="shared" si="1043"/>
        <v>0</v>
      </c>
      <c r="G2922" s="22">
        <f t="shared" si="1043"/>
        <v>0</v>
      </c>
      <c r="H2922" s="23">
        <f t="shared" si="1043"/>
        <v>0</v>
      </c>
      <c r="I2922" s="2">
        <f t="shared" si="1038"/>
        <v>0</v>
      </c>
    </row>
    <row r="2923" spans="1:9" s="1" customFormat="1" hidden="1" x14ac:dyDescent="0.2">
      <c r="A2923" s="5" t="s">
        <v>6</v>
      </c>
      <c r="B2923" s="28"/>
      <c r="C2923" s="6">
        <v>0</v>
      </c>
      <c r="D2923" s="6"/>
      <c r="E2923" s="6">
        <f>SUM(C2923,D2923)</f>
        <v>0</v>
      </c>
      <c r="F2923" s="6"/>
      <c r="G2923" s="6"/>
      <c r="H2923" s="7"/>
      <c r="I2923" s="2">
        <f t="shared" si="1038"/>
        <v>0</v>
      </c>
    </row>
    <row r="2924" spans="1:9" s="1" customFormat="1" hidden="1" x14ac:dyDescent="0.2">
      <c r="A2924" s="5" t="s">
        <v>7</v>
      </c>
      <c r="B2924" s="65"/>
      <c r="C2924" s="6">
        <v>0</v>
      </c>
      <c r="D2924" s="6"/>
      <c r="E2924" s="6">
        <f t="shared" ref="E2924" si="1044">SUM(C2924,D2924)</f>
        <v>0</v>
      </c>
      <c r="F2924" s="6"/>
      <c r="G2924" s="6"/>
      <c r="H2924" s="7"/>
      <c r="I2924" s="2">
        <f t="shared" si="1038"/>
        <v>0</v>
      </c>
    </row>
    <row r="2925" spans="1:9" s="1" customFormat="1" hidden="1" x14ac:dyDescent="0.2">
      <c r="A2925" s="8" t="s">
        <v>104</v>
      </c>
      <c r="B2925" s="29" t="s">
        <v>96</v>
      </c>
      <c r="C2925" s="9">
        <v>0</v>
      </c>
      <c r="D2925" s="9">
        <f>SUM(D2926:D2928)</f>
        <v>0</v>
      </c>
      <c r="E2925" s="9">
        <f>SUM(C2925,D2925)</f>
        <v>0</v>
      </c>
      <c r="F2925" s="9">
        <f t="shared" ref="F2925" si="1045">SUM(F2926:F2928)</f>
        <v>0</v>
      </c>
      <c r="G2925" s="9">
        <f t="shared" ref="G2925:H2925" si="1046">SUM(G2926:G2928)</f>
        <v>0</v>
      </c>
      <c r="H2925" s="10">
        <f t="shared" si="1046"/>
        <v>0</v>
      </c>
      <c r="I2925" s="2">
        <f t="shared" si="1038"/>
        <v>0</v>
      </c>
    </row>
    <row r="2926" spans="1:9" s="1" customFormat="1" hidden="1" x14ac:dyDescent="0.2">
      <c r="A2926" s="77" t="s">
        <v>97</v>
      </c>
      <c r="B2926" s="28" t="s">
        <v>98</v>
      </c>
      <c r="C2926" s="6">
        <v>0</v>
      </c>
      <c r="D2926" s="6"/>
      <c r="E2926" s="6">
        <f t="shared" ref="E2926:E2928" si="1047">SUM(C2926,D2926)</f>
        <v>0</v>
      </c>
      <c r="F2926" s="6"/>
      <c r="G2926" s="6"/>
      <c r="H2926" s="7"/>
      <c r="I2926" s="2">
        <f t="shared" si="1038"/>
        <v>0</v>
      </c>
    </row>
    <row r="2927" spans="1:9" s="1" customFormat="1" hidden="1" x14ac:dyDescent="0.2">
      <c r="A2927" s="77" t="s">
        <v>99</v>
      </c>
      <c r="B2927" s="28" t="s">
        <v>100</v>
      </c>
      <c r="C2927" s="6">
        <v>0</v>
      </c>
      <c r="D2927" s="6"/>
      <c r="E2927" s="6">
        <f t="shared" si="1047"/>
        <v>0</v>
      </c>
      <c r="F2927" s="6"/>
      <c r="G2927" s="6"/>
      <c r="H2927" s="7"/>
      <c r="I2927" s="2">
        <f t="shared" si="1038"/>
        <v>0</v>
      </c>
    </row>
    <row r="2928" spans="1:9" s="1" customFormat="1" hidden="1" x14ac:dyDescent="0.2">
      <c r="A2928" s="77" t="s">
        <v>101</v>
      </c>
      <c r="B2928" s="28" t="s">
        <v>102</v>
      </c>
      <c r="C2928" s="6">
        <v>0</v>
      </c>
      <c r="D2928" s="6"/>
      <c r="E2928" s="6">
        <f t="shared" si="1047"/>
        <v>0</v>
      </c>
      <c r="F2928" s="6"/>
      <c r="G2928" s="6"/>
      <c r="H2928" s="7"/>
      <c r="I2928" s="2">
        <f t="shared" si="1038"/>
        <v>0</v>
      </c>
    </row>
    <row r="2929" spans="1:9" s="1" customFormat="1" ht="25.5" hidden="1" x14ac:dyDescent="0.2">
      <c r="A2929" s="8" t="s">
        <v>9</v>
      </c>
      <c r="B2929" s="29" t="s">
        <v>10</v>
      </c>
      <c r="C2929" s="9">
        <v>0</v>
      </c>
      <c r="D2929" s="9">
        <f t="shared" ref="D2929:H2929" si="1048">SUM(D2930,D2934,D2938)</f>
        <v>0</v>
      </c>
      <c r="E2929" s="9">
        <f t="shared" si="1048"/>
        <v>0</v>
      </c>
      <c r="F2929" s="9">
        <f t="shared" si="1048"/>
        <v>0</v>
      </c>
      <c r="G2929" s="9">
        <f t="shared" si="1048"/>
        <v>0</v>
      </c>
      <c r="H2929" s="10">
        <f t="shared" si="1048"/>
        <v>0</v>
      </c>
      <c r="I2929" s="2">
        <f t="shared" si="1038"/>
        <v>0</v>
      </c>
    </row>
    <row r="2930" spans="1:9" s="1" customFormat="1" hidden="1" x14ac:dyDescent="0.2">
      <c r="A2930" s="11" t="s">
        <v>11</v>
      </c>
      <c r="B2930" s="30" t="s">
        <v>12</v>
      </c>
      <c r="C2930" s="9">
        <v>0</v>
      </c>
      <c r="D2930" s="9">
        <f t="shared" ref="D2930:H2930" si="1049">SUM(D2931:D2933)</f>
        <v>0</v>
      </c>
      <c r="E2930" s="9">
        <f t="shared" si="1049"/>
        <v>0</v>
      </c>
      <c r="F2930" s="9">
        <f t="shared" si="1049"/>
        <v>0</v>
      </c>
      <c r="G2930" s="9">
        <f t="shared" si="1049"/>
        <v>0</v>
      </c>
      <c r="H2930" s="10">
        <f t="shared" si="1049"/>
        <v>0</v>
      </c>
      <c r="I2930" s="2">
        <f t="shared" si="1038"/>
        <v>0</v>
      </c>
    </row>
    <row r="2931" spans="1:9" s="1" customFormat="1" hidden="1" x14ac:dyDescent="0.2">
      <c r="A2931" s="12" t="s">
        <v>13</v>
      </c>
      <c r="B2931" s="31" t="s">
        <v>14</v>
      </c>
      <c r="C2931" s="6">
        <v>0</v>
      </c>
      <c r="D2931" s="6"/>
      <c r="E2931" s="6">
        <f t="shared" ref="E2931:E2933" si="1050">SUM(C2931,D2931)</f>
        <v>0</v>
      </c>
      <c r="F2931" s="6"/>
      <c r="G2931" s="6"/>
      <c r="H2931" s="7"/>
      <c r="I2931" s="2">
        <f t="shared" si="1038"/>
        <v>0</v>
      </c>
    </row>
    <row r="2932" spans="1:9" s="1" customFormat="1" hidden="1" x14ac:dyDescent="0.2">
      <c r="A2932" s="12" t="s">
        <v>15</v>
      </c>
      <c r="B2932" s="32" t="s">
        <v>16</v>
      </c>
      <c r="C2932" s="6">
        <v>0</v>
      </c>
      <c r="D2932" s="6"/>
      <c r="E2932" s="6">
        <f t="shared" si="1050"/>
        <v>0</v>
      </c>
      <c r="F2932" s="6"/>
      <c r="G2932" s="6"/>
      <c r="H2932" s="7"/>
      <c r="I2932" s="2">
        <f t="shared" si="1038"/>
        <v>0</v>
      </c>
    </row>
    <row r="2933" spans="1:9" s="1" customFormat="1" hidden="1" x14ac:dyDescent="0.2">
      <c r="A2933" s="12" t="s">
        <v>17</v>
      </c>
      <c r="B2933" s="32" t="s">
        <v>18</v>
      </c>
      <c r="C2933" s="6">
        <v>0</v>
      </c>
      <c r="D2933" s="6"/>
      <c r="E2933" s="6">
        <f t="shared" si="1050"/>
        <v>0</v>
      </c>
      <c r="F2933" s="6"/>
      <c r="G2933" s="6"/>
      <c r="H2933" s="7"/>
      <c r="I2933" s="2">
        <f t="shared" si="1038"/>
        <v>0</v>
      </c>
    </row>
    <row r="2934" spans="1:9" s="1" customFormat="1" hidden="1" x14ac:dyDescent="0.2">
      <c r="A2934" s="11" t="s">
        <v>19</v>
      </c>
      <c r="B2934" s="33" t="s">
        <v>20</v>
      </c>
      <c r="C2934" s="9">
        <v>0</v>
      </c>
      <c r="D2934" s="9">
        <f t="shared" ref="D2934:H2934" si="1051">SUM(D2935:D2937)</f>
        <v>0</v>
      </c>
      <c r="E2934" s="9">
        <f t="shared" si="1051"/>
        <v>0</v>
      </c>
      <c r="F2934" s="9">
        <f t="shared" si="1051"/>
        <v>0</v>
      </c>
      <c r="G2934" s="9">
        <f t="shared" si="1051"/>
        <v>0</v>
      </c>
      <c r="H2934" s="10">
        <f t="shared" si="1051"/>
        <v>0</v>
      </c>
      <c r="I2934" s="2">
        <f t="shared" si="1038"/>
        <v>0</v>
      </c>
    </row>
    <row r="2935" spans="1:9" s="1" customFormat="1" hidden="1" x14ac:dyDescent="0.2">
      <c r="A2935" s="12" t="s">
        <v>13</v>
      </c>
      <c r="B2935" s="32" t="s">
        <v>21</v>
      </c>
      <c r="C2935" s="6">
        <v>0</v>
      </c>
      <c r="D2935" s="6"/>
      <c r="E2935" s="6">
        <f t="shared" ref="E2935:E2937" si="1052">SUM(C2935,D2935)</f>
        <v>0</v>
      </c>
      <c r="F2935" s="6"/>
      <c r="G2935" s="6"/>
      <c r="H2935" s="7"/>
      <c r="I2935" s="2">
        <f t="shared" si="1038"/>
        <v>0</v>
      </c>
    </row>
    <row r="2936" spans="1:9" s="1" customFormat="1" hidden="1" x14ac:dyDescent="0.2">
      <c r="A2936" s="12" t="s">
        <v>15</v>
      </c>
      <c r="B2936" s="32" t="s">
        <v>22</v>
      </c>
      <c r="C2936" s="6">
        <v>0</v>
      </c>
      <c r="D2936" s="6"/>
      <c r="E2936" s="6">
        <f t="shared" si="1052"/>
        <v>0</v>
      </c>
      <c r="F2936" s="6"/>
      <c r="G2936" s="6"/>
      <c r="H2936" s="7"/>
      <c r="I2936" s="2">
        <f t="shared" si="1038"/>
        <v>0</v>
      </c>
    </row>
    <row r="2937" spans="1:9" s="1" customFormat="1" hidden="1" x14ac:dyDescent="0.2">
      <c r="A2937" s="12" t="s">
        <v>17</v>
      </c>
      <c r="B2937" s="32" t="s">
        <v>23</v>
      </c>
      <c r="C2937" s="6">
        <v>0</v>
      </c>
      <c r="D2937" s="6"/>
      <c r="E2937" s="6">
        <f t="shared" si="1052"/>
        <v>0</v>
      </c>
      <c r="F2937" s="6"/>
      <c r="G2937" s="6"/>
      <c r="H2937" s="7"/>
      <c r="I2937" s="2">
        <f t="shared" si="1038"/>
        <v>0</v>
      </c>
    </row>
    <row r="2938" spans="1:9" s="1" customFormat="1" hidden="1" x14ac:dyDescent="0.2">
      <c r="A2938" s="11" t="s">
        <v>24</v>
      </c>
      <c r="B2938" s="33" t="s">
        <v>25</v>
      </c>
      <c r="C2938" s="9">
        <v>0</v>
      </c>
      <c r="D2938" s="9">
        <f t="shared" ref="D2938:H2938" si="1053">SUM(D2939:D2941)</f>
        <v>0</v>
      </c>
      <c r="E2938" s="9">
        <f t="shared" si="1053"/>
        <v>0</v>
      </c>
      <c r="F2938" s="9">
        <f t="shared" si="1053"/>
        <v>0</v>
      </c>
      <c r="G2938" s="9">
        <f t="shared" si="1053"/>
        <v>0</v>
      </c>
      <c r="H2938" s="10">
        <f t="shared" si="1053"/>
        <v>0</v>
      </c>
      <c r="I2938" s="2">
        <f t="shared" si="1038"/>
        <v>0</v>
      </c>
    </row>
    <row r="2939" spans="1:9" s="1" customFormat="1" hidden="1" x14ac:dyDescent="0.2">
      <c r="A2939" s="12" t="s">
        <v>13</v>
      </c>
      <c r="B2939" s="32" t="s">
        <v>26</v>
      </c>
      <c r="C2939" s="6">
        <v>0</v>
      </c>
      <c r="D2939" s="6"/>
      <c r="E2939" s="6">
        <f t="shared" ref="E2939:E2941" si="1054">SUM(C2939,D2939)</f>
        <v>0</v>
      </c>
      <c r="F2939" s="6"/>
      <c r="G2939" s="6"/>
      <c r="H2939" s="7"/>
      <c r="I2939" s="2">
        <f t="shared" si="1038"/>
        <v>0</v>
      </c>
    </row>
    <row r="2940" spans="1:9" s="1" customFormat="1" hidden="1" x14ac:dyDescent="0.2">
      <c r="A2940" s="12" t="s">
        <v>15</v>
      </c>
      <c r="B2940" s="32" t="s">
        <v>27</v>
      </c>
      <c r="C2940" s="6">
        <v>0</v>
      </c>
      <c r="D2940" s="6"/>
      <c r="E2940" s="6">
        <f t="shared" si="1054"/>
        <v>0</v>
      </c>
      <c r="F2940" s="6"/>
      <c r="G2940" s="6"/>
      <c r="H2940" s="7"/>
      <c r="I2940" s="2">
        <f t="shared" si="1038"/>
        <v>0</v>
      </c>
    </row>
    <row r="2941" spans="1:9" s="1" customFormat="1" hidden="1" x14ac:dyDescent="0.2">
      <c r="A2941" s="12" t="s">
        <v>17</v>
      </c>
      <c r="B2941" s="32" t="s">
        <v>28</v>
      </c>
      <c r="C2941" s="6">
        <v>0</v>
      </c>
      <c r="D2941" s="6"/>
      <c r="E2941" s="6">
        <f t="shared" si="1054"/>
        <v>0</v>
      </c>
      <c r="F2941" s="6"/>
      <c r="G2941" s="6"/>
      <c r="H2941" s="7"/>
      <c r="I2941" s="2">
        <f t="shared" si="1038"/>
        <v>0</v>
      </c>
    </row>
    <row r="2942" spans="1:9" s="25" customFormat="1" hidden="1" x14ac:dyDescent="0.2">
      <c r="A2942" s="21" t="s">
        <v>76</v>
      </c>
      <c r="B2942" s="45"/>
      <c r="C2942" s="22">
        <v>0</v>
      </c>
      <c r="D2942" s="22">
        <f>SUM(D2943,D2946,D2972,D2969)</f>
        <v>0</v>
      </c>
      <c r="E2942" s="22">
        <f t="shared" ref="E2942:H2942" si="1055">SUM(E2943,E2946,E2972,E2969)</f>
        <v>0</v>
      </c>
      <c r="F2942" s="22">
        <f t="shared" si="1055"/>
        <v>0</v>
      </c>
      <c r="G2942" s="22">
        <f t="shared" si="1055"/>
        <v>0</v>
      </c>
      <c r="H2942" s="23">
        <f t="shared" si="1055"/>
        <v>0</v>
      </c>
      <c r="I2942" s="2">
        <f t="shared" si="1038"/>
        <v>0</v>
      </c>
    </row>
    <row r="2943" spans="1:9" s="1" customFormat="1" hidden="1" x14ac:dyDescent="0.2">
      <c r="A2943" s="16" t="s">
        <v>30</v>
      </c>
      <c r="B2943" s="35">
        <v>20</v>
      </c>
      <c r="C2943" s="9">
        <v>0</v>
      </c>
      <c r="D2943" s="9">
        <f>SUM(D2944)</f>
        <v>0</v>
      </c>
      <c r="E2943" s="9">
        <f t="shared" ref="E2943:H2943" si="1056">SUM(E2944)</f>
        <v>0</v>
      </c>
      <c r="F2943" s="9">
        <f t="shared" si="1056"/>
        <v>0</v>
      </c>
      <c r="G2943" s="9">
        <f t="shared" si="1056"/>
        <v>0</v>
      </c>
      <c r="H2943" s="10">
        <f t="shared" si="1056"/>
        <v>0</v>
      </c>
      <c r="I2943" s="2">
        <f t="shared" si="1038"/>
        <v>0</v>
      </c>
    </row>
    <row r="2944" spans="1:9" s="1" customFormat="1" hidden="1" x14ac:dyDescent="0.2">
      <c r="A2944" s="12" t="s">
        <v>31</v>
      </c>
      <c r="B2944" s="36" t="s">
        <v>32</v>
      </c>
      <c r="C2944" s="6">
        <v>0</v>
      </c>
      <c r="D2944" s="6"/>
      <c r="E2944" s="6">
        <f>C2944+D2944</f>
        <v>0</v>
      </c>
      <c r="F2944" s="6"/>
      <c r="G2944" s="6"/>
      <c r="H2944" s="7"/>
      <c r="I2944" s="2">
        <f t="shared" si="1038"/>
        <v>0</v>
      </c>
    </row>
    <row r="2945" spans="1:11" s="1" customFormat="1" hidden="1" x14ac:dyDescent="0.2">
      <c r="A2945" s="12"/>
      <c r="B2945" s="31"/>
      <c r="C2945" s="6"/>
      <c r="D2945" s="6"/>
      <c r="E2945" s="6"/>
      <c r="F2945" s="6"/>
      <c r="G2945" s="6"/>
      <c r="H2945" s="7"/>
      <c r="I2945" s="2">
        <f t="shared" si="1038"/>
        <v>0</v>
      </c>
    </row>
    <row r="2946" spans="1:11" s="1" customFormat="1" ht="25.5" hidden="1" x14ac:dyDescent="0.2">
      <c r="A2946" s="78" t="s">
        <v>105</v>
      </c>
      <c r="B2946" s="37">
        <v>60</v>
      </c>
      <c r="C2946" s="9">
        <v>0</v>
      </c>
      <c r="D2946" s="9">
        <f t="shared" ref="D2946:H2946" si="1057">SUM(D2947,D2954,D2961)</f>
        <v>0</v>
      </c>
      <c r="E2946" s="9">
        <f t="shared" si="1057"/>
        <v>0</v>
      </c>
      <c r="F2946" s="9">
        <f t="shared" si="1057"/>
        <v>0</v>
      </c>
      <c r="G2946" s="9">
        <f t="shared" si="1057"/>
        <v>0</v>
      </c>
      <c r="H2946" s="10">
        <f t="shared" si="1057"/>
        <v>0</v>
      </c>
      <c r="I2946" s="2">
        <f t="shared" si="1038"/>
        <v>0</v>
      </c>
    </row>
    <row r="2947" spans="1:11" s="1" customFormat="1" ht="25.5" hidden="1" x14ac:dyDescent="0.2">
      <c r="A2947" s="16" t="s">
        <v>106</v>
      </c>
      <c r="B2947" s="38">
        <v>60</v>
      </c>
      <c r="C2947" s="9">
        <v>0</v>
      </c>
      <c r="D2947" s="9">
        <f t="shared" ref="D2947:H2947" si="1058">SUM(D2951,D2952,D2953)</f>
        <v>0</v>
      </c>
      <c r="E2947" s="9">
        <f t="shared" si="1058"/>
        <v>0</v>
      </c>
      <c r="F2947" s="9">
        <f t="shared" si="1058"/>
        <v>0</v>
      </c>
      <c r="G2947" s="9">
        <f t="shared" si="1058"/>
        <v>0</v>
      </c>
      <c r="H2947" s="10">
        <f t="shared" si="1058"/>
        <v>0</v>
      </c>
      <c r="I2947" s="2">
        <f t="shared" si="1038"/>
        <v>0</v>
      </c>
    </row>
    <row r="2948" spans="1:11" s="1" customFormat="1" hidden="1" x14ac:dyDescent="0.2">
      <c r="A2948" s="17" t="s">
        <v>1</v>
      </c>
      <c r="B2948" s="39"/>
      <c r="C2948" s="9"/>
      <c r="D2948" s="9"/>
      <c r="E2948" s="9"/>
      <c r="F2948" s="9"/>
      <c r="G2948" s="9"/>
      <c r="H2948" s="10"/>
      <c r="I2948" s="2">
        <f t="shared" si="1038"/>
        <v>0</v>
      </c>
    </row>
    <row r="2949" spans="1:11" s="1" customFormat="1" hidden="1" x14ac:dyDescent="0.2">
      <c r="A2949" s="17" t="s">
        <v>36</v>
      </c>
      <c r="B2949" s="39"/>
      <c r="C2949" s="9">
        <v>0</v>
      </c>
      <c r="D2949" s="9">
        <f t="shared" ref="D2949:H2949" si="1059">D2951+D2952+D2953-D2950</f>
        <v>0</v>
      </c>
      <c r="E2949" s="9">
        <f t="shared" si="1059"/>
        <v>0</v>
      </c>
      <c r="F2949" s="9">
        <f t="shared" si="1059"/>
        <v>0</v>
      </c>
      <c r="G2949" s="9">
        <f t="shared" si="1059"/>
        <v>0</v>
      </c>
      <c r="H2949" s="10">
        <f t="shared" si="1059"/>
        <v>0</v>
      </c>
      <c r="I2949" s="2">
        <f t="shared" si="1038"/>
        <v>0</v>
      </c>
    </row>
    <row r="2950" spans="1:11" s="25" customFormat="1" hidden="1" x14ac:dyDescent="0.2">
      <c r="A2950" s="17" t="s">
        <v>37</v>
      </c>
      <c r="B2950" s="39"/>
      <c r="C2950" s="26">
        <v>0</v>
      </c>
      <c r="D2950" s="26"/>
      <c r="E2950" s="26">
        <f t="shared" ref="E2950:E2953" si="1060">C2950+D2950</f>
        <v>0</v>
      </c>
      <c r="F2950" s="26"/>
      <c r="G2950" s="26"/>
      <c r="H2950" s="27"/>
      <c r="I2950" s="2">
        <f t="shared" si="1038"/>
        <v>0</v>
      </c>
    </row>
    <row r="2951" spans="1:11" s="1" customFormat="1" hidden="1" x14ac:dyDescent="0.2">
      <c r="A2951" s="5" t="s">
        <v>107</v>
      </c>
      <c r="B2951" s="40" t="s">
        <v>113</v>
      </c>
      <c r="C2951" s="6">
        <v>0</v>
      </c>
      <c r="D2951" s="6"/>
      <c r="E2951" s="6">
        <f t="shared" si="1060"/>
        <v>0</v>
      </c>
      <c r="F2951" s="6"/>
      <c r="G2951" s="6"/>
      <c r="H2951" s="7"/>
      <c r="I2951" s="2">
        <f t="shared" si="1038"/>
        <v>0</v>
      </c>
      <c r="J2951" s="1">
        <v>0.02</v>
      </c>
      <c r="K2951" s="1">
        <v>0.13</v>
      </c>
    </row>
    <row r="2952" spans="1:11" s="1" customFormat="1" hidden="1" x14ac:dyDescent="0.2">
      <c r="A2952" s="5" t="s">
        <v>99</v>
      </c>
      <c r="B2952" s="40" t="s">
        <v>116</v>
      </c>
      <c r="C2952" s="6">
        <v>0</v>
      </c>
      <c r="D2952" s="6"/>
      <c r="E2952" s="6">
        <f t="shared" si="1060"/>
        <v>0</v>
      </c>
      <c r="F2952" s="6"/>
      <c r="G2952" s="6"/>
      <c r="H2952" s="7"/>
      <c r="I2952" s="2">
        <f t="shared" si="1038"/>
        <v>0</v>
      </c>
      <c r="J2952" s="1">
        <v>0.85</v>
      </c>
    </row>
    <row r="2953" spans="1:11" s="1" customFormat="1" hidden="1" x14ac:dyDescent="0.2">
      <c r="A2953" s="5" t="s">
        <v>101</v>
      </c>
      <c r="B2953" s="41" t="s">
        <v>114</v>
      </c>
      <c r="C2953" s="6">
        <v>0</v>
      </c>
      <c r="D2953" s="6"/>
      <c r="E2953" s="6">
        <f t="shared" si="1060"/>
        <v>0</v>
      </c>
      <c r="F2953" s="6"/>
      <c r="G2953" s="6"/>
      <c r="H2953" s="7"/>
      <c r="I2953" s="2">
        <f t="shared" si="1038"/>
        <v>0</v>
      </c>
    </row>
    <row r="2954" spans="1:11" s="1" customFormat="1" hidden="1" x14ac:dyDescent="0.2">
      <c r="A2954" s="16" t="s">
        <v>44</v>
      </c>
      <c r="B2954" s="42" t="s">
        <v>45</v>
      </c>
      <c r="C2954" s="9">
        <v>0</v>
      </c>
      <c r="D2954" s="9">
        <f t="shared" ref="D2954:H2954" si="1061">SUM(D2958,D2959,D2960)</f>
        <v>0</v>
      </c>
      <c r="E2954" s="9">
        <f t="shared" si="1061"/>
        <v>0</v>
      </c>
      <c r="F2954" s="9">
        <f t="shared" si="1061"/>
        <v>0</v>
      </c>
      <c r="G2954" s="9">
        <f t="shared" si="1061"/>
        <v>0</v>
      </c>
      <c r="H2954" s="10">
        <f t="shared" si="1061"/>
        <v>0</v>
      </c>
      <c r="I2954" s="2">
        <f t="shared" si="1038"/>
        <v>0</v>
      </c>
    </row>
    <row r="2955" spans="1:11" s="1" customFormat="1" hidden="1" x14ac:dyDescent="0.2">
      <c r="A2955" s="56" t="s">
        <v>1</v>
      </c>
      <c r="B2955" s="42"/>
      <c r="C2955" s="9"/>
      <c r="D2955" s="9"/>
      <c r="E2955" s="9"/>
      <c r="F2955" s="9"/>
      <c r="G2955" s="9"/>
      <c r="H2955" s="10"/>
      <c r="I2955" s="2">
        <f t="shared" si="1038"/>
        <v>0</v>
      </c>
    </row>
    <row r="2956" spans="1:11" s="1" customFormat="1" hidden="1" x14ac:dyDescent="0.2">
      <c r="A2956" s="17" t="s">
        <v>36</v>
      </c>
      <c r="B2956" s="39"/>
      <c r="C2956" s="9">
        <v>0</v>
      </c>
      <c r="D2956" s="9">
        <f t="shared" ref="D2956:H2956" si="1062">D2958+D2959+D2960-D2957</f>
        <v>0</v>
      </c>
      <c r="E2956" s="9">
        <f t="shared" si="1062"/>
        <v>0</v>
      </c>
      <c r="F2956" s="9">
        <f t="shared" si="1062"/>
        <v>0</v>
      </c>
      <c r="G2956" s="9">
        <f t="shared" si="1062"/>
        <v>0</v>
      </c>
      <c r="H2956" s="10">
        <f t="shared" si="1062"/>
        <v>0</v>
      </c>
      <c r="I2956" s="2">
        <f t="shared" si="1038"/>
        <v>0</v>
      </c>
    </row>
    <row r="2957" spans="1:11" s="1" customFormat="1" hidden="1" x14ac:dyDescent="0.2">
      <c r="A2957" s="17" t="s">
        <v>37</v>
      </c>
      <c r="B2957" s="39"/>
      <c r="C2957" s="9">
        <v>0</v>
      </c>
      <c r="D2957" s="9"/>
      <c r="E2957" s="9">
        <f t="shared" ref="E2957:E2960" si="1063">C2957+D2957</f>
        <v>0</v>
      </c>
      <c r="F2957" s="9"/>
      <c r="G2957" s="9"/>
      <c r="H2957" s="10"/>
      <c r="I2957" s="2">
        <f t="shared" si="1038"/>
        <v>0</v>
      </c>
    </row>
    <row r="2958" spans="1:11" s="1" customFormat="1" hidden="1" x14ac:dyDescent="0.2">
      <c r="A2958" s="5" t="s">
        <v>38</v>
      </c>
      <c r="B2958" s="41" t="s">
        <v>46</v>
      </c>
      <c r="C2958" s="6">
        <v>0</v>
      </c>
      <c r="D2958" s="6"/>
      <c r="E2958" s="6">
        <f t="shared" si="1063"/>
        <v>0</v>
      </c>
      <c r="F2958" s="6"/>
      <c r="G2958" s="6"/>
      <c r="H2958" s="7"/>
      <c r="I2958" s="2">
        <f t="shared" si="1038"/>
        <v>0</v>
      </c>
    </row>
    <row r="2959" spans="1:11" s="1" customFormat="1" hidden="1" x14ac:dyDescent="0.2">
      <c r="A2959" s="5" t="s">
        <v>40</v>
      </c>
      <c r="B2959" s="41" t="s">
        <v>47</v>
      </c>
      <c r="C2959" s="6">
        <v>0</v>
      </c>
      <c r="D2959" s="6"/>
      <c r="E2959" s="6">
        <f t="shared" si="1063"/>
        <v>0</v>
      </c>
      <c r="F2959" s="6"/>
      <c r="G2959" s="6"/>
      <c r="H2959" s="7"/>
      <c r="I2959" s="2">
        <f t="shared" si="1038"/>
        <v>0</v>
      </c>
    </row>
    <row r="2960" spans="1:11" s="1" customFormat="1" hidden="1" x14ac:dyDescent="0.2">
      <c r="A2960" s="5" t="s">
        <v>42</v>
      </c>
      <c r="B2960" s="41" t="s">
        <v>48</v>
      </c>
      <c r="C2960" s="6">
        <v>0</v>
      </c>
      <c r="D2960" s="6"/>
      <c r="E2960" s="6">
        <f t="shared" si="1063"/>
        <v>0</v>
      </c>
      <c r="F2960" s="6"/>
      <c r="G2960" s="6"/>
      <c r="H2960" s="7"/>
      <c r="I2960" s="2">
        <f t="shared" si="1038"/>
        <v>0</v>
      </c>
    </row>
    <row r="2961" spans="1:9" s="1" customFormat="1" hidden="1" x14ac:dyDescent="0.2">
      <c r="A2961" s="16" t="s">
        <v>49</v>
      </c>
      <c r="B2961" s="43" t="s">
        <v>50</v>
      </c>
      <c r="C2961" s="9">
        <v>0</v>
      </c>
      <c r="D2961" s="9">
        <f t="shared" ref="D2961:H2961" si="1064">SUM(D2965,D2966,D2967)</f>
        <v>0</v>
      </c>
      <c r="E2961" s="9">
        <f t="shared" si="1064"/>
        <v>0</v>
      </c>
      <c r="F2961" s="9">
        <f t="shared" si="1064"/>
        <v>0</v>
      </c>
      <c r="G2961" s="9">
        <f t="shared" si="1064"/>
        <v>0</v>
      </c>
      <c r="H2961" s="10">
        <f t="shared" si="1064"/>
        <v>0</v>
      </c>
      <c r="I2961" s="2">
        <f t="shared" si="1038"/>
        <v>0</v>
      </c>
    </row>
    <row r="2962" spans="1:9" s="1" customFormat="1" hidden="1" x14ac:dyDescent="0.2">
      <c r="A2962" s="56" t="s">
        <v>1</v>
      </c>
      <c r="B2962" s="43"/>
      <c r="C2962" s="9"/>
      <c r="D2962" s="9"/>
      <c r="E2962" s="9"/>
      <c r="F2962" s="9"/>
      <c r="G2962" s="9"/>
      <c r="H2962" s="10"/>
      <c r="I2962" s="2">
        <f t="shared" si="1038"/>
        <v>0</v>
      </c>
    </row>
    <row r="2963" spans="1:9" s="1" customFormat="1" hidden="1" x14ac:dyDescent="0.2">
      <c r="A2963" s="17" t="s">
        <v>36</v>
      </c>
      <c r="B2963" s="39"/>
      <c r="C2963" s="9">
        <v>0</v>
      </c>
      <c r="D2963" s="9">
        <f t="shared" ref="D2963:H2963" si="1065">D2965+D2966+D2967-D2964</f>
        <v>0</v>
      </c>
      <c r="E2963" s="9">
        <f t="shared" si="1065"/>
        <v>0</v>
      </c>
      <c r="F2963" s="9">
        <f t="shared" si="1065"/>
        <v>0</v>
      </c>
      <c r="G2963" s="9">
        <f t="shared" si="1065"/>
        <v>0</v>
      </c>
      <c r="H2963" s="10">
        <f t="shared" si="1065"/>
        <v>0</v>
      </c>
      <c r="I2963" s="2">
        <f t="shared" si="1038"/>
        <v>0</v>
      </c>
    </row>
    <row r="2964" spans="1:9" s="1" customFormat="1" hidden="1" x14ac:dyDescent="0.2">
      <c r="A2964" s="17" t="s">
        <v>37</v>
      </c>
      <c r="B2964" s="39"/>
      <c r="C2964" s="9">
        <v>0</v>
      </c>
      <c r="D2964" s="9"/>
      <c r="E2964" s="9">
        <f t="shared" ref="E2964:E2967" si="1066">C2964+D2964</f>
        <v>0</v>
      </c>
      <c r="F2964" s="9"/>
      <c r="G2964" s="9"/>
      <c r="H2964" s="10"/>
      <c r="I2964" s="2">
        <f t="shared" si="1038"/>
        <v>0</v>
      </c>
    </row>
    <row r="2965" spans="1:9" s="1" customFormat="1" hidden="1" x14ac:dyDescent="0.2">
      <c r="A2965" s="5" t="s">
        <v>38</v>
      </c>
      <c r="B2965" s="41" t="s">
        <v>51</v>
      </c>
      <c r="C2965" s="6">
        <v>0</v>
      </c>
      <c r="D2965" s="6"/>
      <c r="E2965" s="6">
        <f t="shared" si="1066"/>
        <v>0</v>
      </c>
      <c r="F2965" s="6"/>
      <c r="G2965" s="6"/>
      <c r="H2965" s="7"/>
      <c r="I2965" s="2">
        <f t="shared" si="1038"/>
        <v>0</v>
      </c>
    </row>
    <row r="2966" spans="1:9" s="1" customFormat="1" hidden="1" x14ac:dyDescent="0.2">
      <c r="A2966" s="5" t="s">
        <v>40</v>
      </c>
      <c r="B2966" s="41" t="s">
        <v>52</v>
      </c>
      <c r="C2966" s="6">
        <v>0</v>
      </c>
      <c r="D2966" s="6"/>
      <c r="E2966" s="6">
        <f t="shared" si="1066"/>
        <v>0</v>
      </c>
      <c r="F2966" s="6"/>
      <c r="G2966" s="6"/>
      <c r="H2966" s="7"/>
      <c r="I2966" s="2">
        <f t="shared" si="1038"/>
        <v>0</v>
      </c>
    </row>
    <row r="2967" spans="1:9" s="1" customFormat="1" hidden="1" x14ac:dyDescent="0.2">
      <c r="A2967" s="5" t="s">
        <v>42</v>
      </c>
      <c r="B2967" s="41" t="s">
        <v>53</v>
      </c>
      <c r="C2967" s="6">
        <v>0</v>
      </c>
      <c r="D2967" s="6"/>
      <c r="E2967" s="6">
        <f t="shared" si="1066"/>
        <v>0</v>
      </c>
      <c r="F2967" s="6"/>
      <c r="G2967" s="6"/>
      <c r="H2967" s="7"/>
      <c r="I2967" s="2">
        <f t="shared" si="1038"/>
        <v>0</v>
      </c>
    </row>
    <row r="2968" spans="1:9" s="1" customFormat="1" hidden="1" x14ac:dyDescent="0.2">
      <c r="A2968" s="57"/>
      <c r="B2968" s="66"/>
      <c r="C2968" s="6"/>
      <c r="D2968" s="6"/>
      <c r="E2968" s="6"/>
      <c r="F2968" s="6"/>
      <c r="G2968" s="6"/>
      <c r="H2968" s="7"/>
      <c r="I2968" s="2">
        <f t="shared" si="1038"/>
        <v>0</v>
      </c>
    </row>
    <row r="2969" spans="1:9" s="1" customFormat="1" hidden="1" x14ac:dyDescent="0.2">
      <c r="A2969" s="143" t="s">
        <v>119</v>
      </c>
      <c r="B2969" s="35">
        <v>71</v>
      </c>
      <c r="C2969" s="9">
        <v>0</v>
      </c>
      <c r="D2969" s="9">
        <f t="shared" ref="D2969:H2969" si="1067">SUM(D2970)</f>
        <v>0</v>
      </c>
      <c r="E2969" s="9">
        <f t="shared" si="1067"/>
        <v>0</v>
      </c>
      <c r="F2969" s="9">
        <f t="shared" si="1067"/>
        <v>0</v>
      </c>
      <c r="G2969" s="9">
        <f t="shared" si="1067"/>
        <v>0</v>
      </c>
      <c r="H2969" s="10">
        <f t="shared" si="1067"/>
        <v>0</v>
      </c>
      <c r="I2969" s="2">
        <f t="shared" si="1038"/>
        <v>0</v>
      </c>
    </row>
    <row r="2970" spans="1:9" s="1" customFormat="1" hidden="1" x14ac:dyDescent="0.2">
      <c r="A2970" s="144" t="s">
        <v>120</v>
      </c>
      <c r="B2970" s="36" t="s">
        <v>121</v>
      </c>
      <c r="C2970" s="6">
        <v>0</v>
      </c>
      <c r="D2970" s="6"/>
      <c r="E2970" s="6">
        <f>C2970+D2970</f>
        <v>0</v>
      </c>
      <c r="F2970" s="6"/>
      <c r="G2970" s="6"/>
      <c r="H2970" s="7"/>
      <c r="I2970" s="2">
        <f t="shared" si="1038"/>
        <v>0</v>
      </c>
    </row>
    <row r="2971" spans="1:9" s="1" customFormat="1" hidden="1" x14ac:dyDescent="0.2">
      <c r="A2971" s="57"/>
      <c r="B2971" s="66"/>
      <c r="C2971" s="6"/>
      <c r="D2971" s="6"/>
      <c r="E2971" s="6"/>
      <c r="F2971" s="6"/>
      <c r="G2971" s="6"/>
      <c r="H2971" s="7"/>
      <c r="I2971" s="2">
        <f t="shared" si="1038"/>
        <v>0</v>
      </c>
    </row>
    <row r="2972" spans="1:9" s="1" customFormat="1" hidden="1" x14ac:dyDescent="0.2">
      <c r="A2972" s="11" t="s">
        <v>134</v>
      </c>
      <c r="B2972" s="43" t="s">
        <v>133</v>
      </c>
      <c r="C2972" s="9">
        <v>0</v>
      </c>
      <c r="D2972" s="9"/>
      <c r="E2972" s="9">
        <f>C2972+D2972</f>
        <v>0</v>
      </c>
      <c r="F2972" s="9"/>
      <c r="G2972" s="9"/>
      <c r="H2972" s="10"/>
      <c r="I2972" s="2">
        <f t="shared" si="1038"/>
        <v>0</v>
      </c>
    </row>
    <row r="2973" spans="1:9" s="1" customFormat="1" hidden="1" x14ac:dyDescent="0.2">
      <c r="A2973" s="57"/>
      <c r="B2973" s="66"/>
      <c r="C2973" s="6"/>
      <c r="D2973" s="6"/>
      <c r="E2973" s="6"/>
      <c r="F2973" s="6"/>
      <c r="G2973" s="6"/>
      <c r="H2973" s="7"/>
      <c r="I2973" s="2">
        <f t="shared" si="1038"/>
        <v>0</v>
      </c>
    </row>
    <row r="2974" spans="1:9" s="1" customFormat="1" ht="13.5" hidden="1" thickBot="1" x14ac:dyDescent="0.25">
      <c r="A2974" s="62" t="s">
        <v>54</v>
      </c>
      <c r="B2974" s="68"/>
      <c r="C2974" s="63">
        <v>0</v>
      </c>
      <c r="D2974" s="63">
        <f t="shared" ref="D2974:H2974" si="1068">D2921-D2942</f>
        <v>0</v>
      </c>
      <c r="E2974" s="63">
        <f t="shared" si="1068"/>
        <v>0</v>
      </c>
      <c r="F2974" s="63">
        <f t="shared" si="1068"/>
        <v>0</v>
      </c>
      <c r="G2974" s="63">
        <f t="shared" si="1068"/>
        <v>0</v>
      </c>
      <c r="H2974" s="64">
        <f t="shared" si="1068"/>
        <v>0</v>
      </c>
      <c r="I2974" s="2">
        <f t="shared" si="1038"/>
        <v>0</v>
      </c>
    </row>
    <row r="2977" spans="1:33" s="1" customFormat="1" hidden="1" x14ac:dyDescent="0.2">
      <c r="B2977" s="46"/>
    </row>
    <row r="2978" spans="1:33" ht="14.45" customHeight="1" x14ac:dyDescent="0.2">
      <c r="A2978" s="187" t="s">
        <v>86</v>
      </c>
      <c r="B2978" s="187"/>
      <c r="D2978" s="188" t="str">
        <f>IF($I$1="proiect","DIRECTOR EXECUTIV,","SECRETAR GENERAL AL JUDEŢULUI,")</f>
        <v>DIRECTOR EXECUTIV,</v>
      </c>
      <c r="E2978" s="188"/>
      <c r="F2978" s="188"/>
      <c r="G2978" s="188"/>
      <c r="H2978" s="188"/>
      <c r="I2978" s="136"/>
      <c r="J2978" s="136"/>
      <c r="K2978" s="136"/>
      <c r="L2978" s="136"/>
      <c r="M2978" s="136"/>
      <c r="N2978" s="136"/>
      <c r="O2978" s="136"/>
      <c r="P2978" s="136"/>
      <c r="Q2978" s="136"/>
      <c r="R2978" s="136"/>
      <c r="S2978" s="136"/>
      <c r="T2978" s="136"/>
      <c r="U2978" s="136"/>
      <c r="V2978" s="136"/>
      <c r="W2978" s="136"/>
      <c r="X2978" s="136"/>
      <c r="Y2978" s="136"/>
      <c r="Z2978" s="136"/>
      <c r="AA2978" s="136"/>
      <c r="AB2978" s="136"/>
      <c r="AC2978" s="136"/>
      <c r="AD2978" s="136"/>
      <c r="AE2978" s="136"/>
      <c r="AF2978" s="136"/>
      <c r="AG2978" s="136"/>
    </row>
    <row r="2979" spans="1:33" x14ac:dyDescent="0.2">
      <c r="A2979" s="178" t="s">
        <v>87</v>
      </c>
      <c r="B2979" s="178"/>
      <c r="D2979" s="177" t="str">
        <f>IF($I$1="proiect","Czumbil Sorana","Crasnai Mihaela Elena Ana")</f>
        <v>Czumbil Sorana</v>
      </c>
      <c r="E2979" s="177"/>
      <c r="F2979" s="177"/>
      <c r="G2979" s="177"/>
      <c r="H2979" s="177"/>
    </row>
    <row r="2980" spans="1:33" x14ac:dyDescent="0.2">
      <c r="A2980" s="87"/>
      <c r="B2980" s="138"/>
      <c r="C2980" s="87"/>
      <c r="D2980" s="137"/>
      <c r="E2980" s="137"/>
      <c r="F2980" s="137"/>
      <c r="G2980" s="137"/>
    </row>
    <row r="2981" spans="1:33" x14ac:dyDescent="0.2">
      <c r="A2981" s="87"/>
      <c r="B2981" s="138"/>
      <c r="C2981" s="87"/>
      <c r="D2981" s="137"/>
      <c r="E2981" s="137"/>
      <c r="F2981" s="137"/>
      <c r="G2981" s="137"/>
      <c r="I2981" s="139"/>
    </row>
    <row r="2982" spans="1:33" x14ac:dyDescent="0.2">
      <c r="B2982" s="138"/>
      <c r="C2982" s="140"/>
      <c r="D2982" s="140"/>
      <c r="E2982" s="137"/>
      <c r="F2982" s="137"/>
      <c r="G2982" s="84"/>
    </row>
    <row r="2983" spans="1:33" x14ac:dyDescent="0.2">
      <c r="B2983" s="88"/>
      <c r="C2983" s="107"/>
      <c r="D2983" s="177" t="str">
        <f>IF($I$1="proiect","ŞEF SERVICIU,"," ")</f>
        <v>ŞEF SERVICIU,</v>
      </c>
      <c r="E2983" s="177"/>
      <c r="F2983" s="177"/>
      <c r="G2983" s="177"/>
      <c r="H2983" s="177"/>
    </row>
    <row r="2984" spans="1:33" x14ac:dyDescent="0.2">
      <c r="A2984" s="141" t="s">
        <v>88</v>
      </c>
      <c r="B2984" s="88"/>
      <c r="C2984" s="107"/>
      <c r="D2984" s="177" t="str">
        <f>IF($I$1="proiect","Manţa Magdalena Sofia"," ")</f>
        <v>Manţa Magdalena Sofia</v>
      </c>
      <c r="E2984" s="177"/>
      <c r="F2984" s="177"/>
      <c r="G2984" s="177"/>
      <c r="H2984" s="177"/>
    </row>
    <row r="2985" spans="1:33" x14ac:dyDescent="0.2">
      <c r="A2985" s="141" t="s">
        <v>89</v>
      </c>
      <c r="B2985" s="88"/>
      <c r="C2985" s="107"/>
      <c r="D2985" s="137"/>
      <c r="E2985" s="137"/>
      <c r="F2985" s="137"/>
      <c r="G2985" s="137"/>
    </row>
    <row r="2986" spans="1:33" x14ac:dyDescent="0.2">
      <c r="B2986" s="81"/>
      <c r="D2986" s="83"/>
      <c r="E2986" s="84"/>
      <c r="F2986" s="84"/>
      <c r="G2986" s="84"/>
    </row>
    <row r="2987" spans="1:33" x14ac:dyDescent="0.2">
      <c r="B2987" s="81"/>
      <c r="C2987" s="84"/>
      <c r="D2987" s="83"/>
      <c r="E2987" s="84"/>
      <c r="F2987" s="84"/>
      <c r="G2987" s="84"/>
    </row>
    <row r="2988" spans="1:33" x14ac:dyDescent="0.2">
      <c r="B2988" s="81"/>
      <c r="C2988" s="84"/>
      <c r="D2988" s="83"/>
      <c r="E2988" s="84"/>
      <c r="F2988" s="84"/>
      <c r="G2988" s="84"/>
    </row>
  </sheetData>
  <autoFilter ref="A12:AG2974" xr:uid="{8F140A64-3FE0-47EB-9860-F0B745B88245}">
    <filterColumn colId="8">
      <filters>
        <filter val="1.678,40"/>
        <filter val="1.692,50"/>
        <filter val="1.714,20"/>
        <filter val="1.767,00"/>
        <filter val="1.805,80"/>
        <filter val="108.090,90"/>
        <filter val="11,90"/>
        <filter val="121.382,80"/>
        <filter val="13.291,90"/>
        <filter val="13.655,20"/>
        <filter val="130.215,00"/>
        <filter val="14.248,50"/>
        <filter val="143.776,70"/>
        <filter val="143.870,20"/>
        <filter val="143.894,00"/>
        <filter val="143.903,50"/>
        <filter val="15,00"/>
        <filter val="15.276,20"/>
        <filter val="150,00"/>
        <filter val="17,60"/>
        <filter val="2.142,80"/>
        <filter val="2.188,10"/>
        <filter val="2.341,10"/>
        <filter val="2.541,60"/>
        <filter val="2.603,80"/>
        <filter val="20.214,60"/>
        <filter val="200,50"/>
        <filter val="21.231,00"/>
        <filter val="22.520,70"/>
        <filter val="23,80"/>
        <filter val="230,27"/>
        <filter val="24.219,90"/>
        <filter val="24.525,80"/>
        <filter val="24.726,30"/>
        <filter val="25.229,20"/>
        <filter val="25.737,40"/>
        <filter val="253.075,20"/>
        <filter val="26.907,60"/>
        <filter val="26.984,50"/>
        <filter val="28.821,70"/>
        <filter val="29,50"/>
        <filter val="29.308,00"/>
        <filter val="29.325,60"/>
        <filter val="29.349,40"/>
        <filter val="30.172,60"/>
        <filter val="30.620,50"/>
        <filter val="30.627,50"/>
        <filter val="312.781,93"/>
        <filter val="313.012,20"/>
        <filter val="35.905,40"/>
        <filter val="35.914,90"/>
        <filter val="38.706,00"/>
        <filter val="392,00"/>
        <filter val="4.455,30"/>
        <filter val="4.601,80"/>
        <filter val="4.890,10"/>
        <filter val="410,00"/>
        <filter val="415,70"/>
        <filter val="44.660,80"/>
        <filter val="44.740,40"/>
        <filter val="44.929,00"/>
        <filter val="44.940,90"/>
        <filter val="467,00"/>
        <filter val="5.010,50"/>
        <filter val="5.705,10"/>
        <filter val="5.732,80"/>
        <filter val="555,20"/>
        <filter val="57,00"/>
        <filter val="6.260,30"/>
        <filter val="6.801,00"/>
        <filter val="6.816,00"/>
        <filter val="7,00"/>
        <filter val="71.724,90"/>
        <filter val="74.237,00"/>
        <filter val="74.266,50"/>
        <filter val="74.290,30"/>
        <filter val="75,00"/>
        <filter val="8.079,00"/>
        <filter val="8.530,20"/>
        <filter val="8.958,80"/>
        <filter val="9,50"/>
        <filter val="9.198,70"/>
        <filter val="9.213,70"/>
        <filter val="9.771,50"/>
        <filter val="93,50"/>
        <filter val="Proiecte cu finanțare din fonduri externe nerambursabile aferente cadrului financiar 2014-2020"/>
        <filter val="Proiecte cu finanțare din fonduri externe nerambursabile aferente cadrului financiar 2021-2027"/>
        <filter val="Proiecte cu finanțare din sumele reprezentând asistența financiară nerambursabilă aferentă PNRR"/>
      </filters>
    </filterColumn>
  </autoFilter>
  <mergeCells count="14">
    <mergeCell ref="D2984:H2984"/>
    <mergeCell ref="A5:H5"/>
    <mergeCell ref="A6:H6"/>
    <mergeCell ref="A9:A10"/>
    <mergeCell ref="B9:B10"/>
    <mergeCell ref="C9:C10"/>
    <mergeCell ref="D9:D10"/>
    <mergeCell ref="E9:E10"/>
    <mergeCell ref="F9:H9"/>
    <mergeCell ref="A2978:B2978"/>
    <mergeCell ref="D2978:H2978"/>
    <mergeCell ref="A2979:B2979"/>
    <mergeCell ref="D2979:H2979"/>
    <mergeCell ref="D2983:H2983"/>
  </mergeCells>
  <printOptions horizontalCentered="1"/>
  <pageMargins left="0.6692913385826772" right="0.6692913385826772" top="0.55118110236220474" bottom="0.55118110236220474" header="0.31496062992125984" footer="0.31496062992125984"/>
  <pageSetup paperSize="9" scale="85"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28BE3-8AEC-4D42-99A1-0BC08EB18E46}">
  <dimension ref="A1:F92"/>
  <sheetViews>
    <sheetView workbookViewId="0">
      <selection activeCell="B58" sqref="B58"/>
    </sheetView>
  </sheetViews>
  <sheetFormatPr defaultRowHeight="15" x14ac:dyDescent="0.25"/>
  <cols>
    <col min="1" max="1" width="46.7109375" customWidth="1"/>
    <col min="2" max="2" width="11.5703125" bestFit="1" customWidth="1"/>
    <col min="3" max="3" width="12.28515625" customWidth="1"/>
    <col min="4" max="4" width="10" bestFit="1" customWidth="1"/>
  </cols>
  <sheetData>
    <row r="1" spans="1:5" s="157" customFormat="1" ht="90" x14ac:dyDescent="0.25">
      <c r="A1" s="166" t="s">
        <v>139</v>
      </c>
      <c r="B1" s="159">
        <f>SUM(B2:B5)</f>
        <v>9673000</v>
      </c>
    </row>
    <row r="2" spans="1:5" x14ac:dyDescent="0.25">
      <c r="A2" s="160" t="s">
        <v>140</v>
      </c>
      <c r="B2" s="159">
        <v>9508000</v>
      </c>
    </row>
    <row r="3" spans="1:5" x14ac:dyDescent="0.25">
      <c r="A3" s="160" t="s">
        <v>141</v>
      </c>
      <c r="B3" s="159">
        <v>70000</v>
      </c>
    </row>
    <row r="4" spans="1:5" x14ac:dyDescent="0.25">
      <c r="A4" s="160" t="s">
        <v>142</v>
      </c>
      <c r="B4" s="159">
        <v>80000</v>
      </c>
    </row>
    <row r="5" spans="1:5" x14ac:dyDescent="0.25">
      <c r="A5" s="160" t="s">
        <v>143</v>
      </c>
      <c r="B5" s="159">
        <v>15000</v>
      </c>
    </row>
    <row r="9" spans="1:5" s="157" customFormat="1" x14ac:dyDescent="0.25">
      <c r="A9" s="157" t="s">
        <v>150</v>
      </c>
    </row>
    <row r="10" spans="1:5" x14ac:dyDescent="0.25">
      <c r="A10" t="s">
        <v>144</v>
      </c>
    </row>
    <row r="12" spans="1:5" ht="90" x14ac:dyDescent="0.25">
      <c r="A12" s="161" t="s">
        <v>154</v>
      </c>
      <c r="C12" t="s">
        <v>151</v>
      </c>
      <c r="D12" t="s">
        <v>152</v>
      </c>
    </row>
    <row r="13" spans="1:5" x14ac:dyDescent="0.25">
      <c r="A13" t="s">
        <v>145</v>
      </c>
      <c r="B13" s="162">
        <v>1112700</v>
      </c>
      <c r="C13" s="162">
        <f>ROUND(B13*100/119/1000,1)</f>
        <v>935</v>
      </c>
      <c r="D13" s="162">
        <f>B13/1000-C13</f>
        <v>177.70000000000005</v>
      </c>
      <c r="E13" s="162">
        <f>C13+D13</f>
        <v>1112.7</v>
      </c>
    </row>
    <row r="14" spans="1:5" x14ac:dyDescent="0.25">
      <c r="A14" t="s">
        <v>146</v>
      </c>
      <c r="B14" s="158">
        <v>10000000</v>
      </c>
      <c r="C14" s="162">
        <v>10000</v>
      </c>
      <c r="D14" s="162">
        <f t="shared" ref="D14:D17" si="0">B14/1000-C14</f>
        <v>0</v>
      </c>
      <c r="E14" s="162">
        <f t="shared" ref="E14:E17" si="1">C14+D14</f>
        <v>10000</v>
      </c>
    </row>
    <row r="15" spans="1:5" x14ac:dyDescent="0.25">
      <c r="A15" s="163" t="s">
        <v>147</v>
      </c>
      <c r="B15" s="164">
        <v>11900</v>
      </c>
      <c r="C15" s="165">
        <f t="shared" ref="C15:C17" si="2">ROUND(B15*100/119/1000,1)</f>
        <v>10</v>
      </c>
      <c r="D15" s="165">
        <f t="shared" si="0"/>
        <v>1.9000000000000004</v>
      </c>
      <c r="E15" s="162">
        <f t="shared" si="1"/>
        <v>11.9</v>
      </c>
    </row>
    <row r="16" spans="1:5" x14ac:dyDescent="0.25">
      <c r="A16" t="s">
        <v>155</v>
      </c>
      <c r="B16">
        <v>71400</v>
      </c>
      <c r="C16" s="162">
        <f t="shared" si="2"/>
        <v>60</v>
      </c>
      <c r="D16" s="162">
        <f t="shared" si="0"/>
        <v>11.400000000000006</v>
      </c>
      <c r="E16" s="162">
        <f t="shared" si="1"/>
        <v>71.400000000000006</v>
      </c>
    </row>
    <row r="17" spans="1:5" x14ac:dyDescent="0.25">
      <c r="A17" t="s">
        <v>156</v>
      </c>
      <c r="B17">
        <v>59500</v>
      </c>
      <c r="C17" s="162">
        <f t="shared" si="2"/>
        <v>50</v>
      </c>
      <c r="D17" s="162">
        <f t="shared" si="0"/>
        <v>9.5</v>
      </c>
      <c r="E17" s="162">
        <f t="shared" si="1"/>
        <v>59.5</v>
      </c>
    </row>
    <row r="18" spans="1:5" x14ac:dyDescent="0.25">
      <c r="B18" s="162">
        <f>SUM(C18:D18)</f>
        <v>11255.5</v>
      </c>
      <c r="C18" s="162">
        <f>SUM(C13:C17)</f>
        <v>11055</v>
      </c>
      <c r="D18" s="162">
        <f>SUM(D13:D17)</f>
        <v>200.50000000000006</v>
      </c>
    </row>
    <row r="20" spans="1:5" x14ac:dyDescent="0.25">
      <c r="A20" t="s">
        <v>148</v>
      </c>
    </row>
    <row r="21" spans="1:5" x14ac:dyDescent="0.25">
      <c r="A21" t="s">
        <v>149</v>
      </c>
    </row>
    <row r="25" spans="1:5" ht="15.75" x14ac:dyDescent="0.25">
      <c r="A25" s="155" t="s">
        <v>153</v>
      </c>
      <c r="C25" t="s">
        <v>151</v>
      </c>
      <c r="D25" t="s">
        <v>152</v>
      </c>
    </row>
    <row r="26" spans="1:5" ht="48" customHeight="1" x14ac:dyDescent="0.25">
      <c r="A26" s="189" t="s">
        <v>157</v>
      </c>
      <c r="B26" s="189"/>
    </row>
    <row r="27" spans="1:5" ht="45" x14ac:dyDescent="0.25">
      <c r="A27" s="161" t="s">
        <v>158</v>
      </c>
      <c r="B27">
        <v>35905400</v>
      </c>
      <c r="C27">
        <f>ROUND(B27/1000*100/119,1)</f>
        <v>30172.6</v>
      </c>
      <c r="D27">
        <f>B27/1000-C27</f>
        <v>5732.8000000000029</v>
      </c>
    </row>
    <row r="28" spans="1:5" x14ac:dyDescent="0.25">
      <c r="A28" t="s">
        <v>159</v>
      </c>
      <c r="B28">
        <v>9400</v>
      </c>
    </row>
    <row r="29" spans="1:5" x14ac:dyDescent="0.25">
      <c r="B29">
        <f>SUM(B27:B28)</f>
        <v>35914800</v>
      </c>
    </row>
    <row r="33" spans="1:4" x14ac:dyDescent="0.25">
      <c r="A33" s="157" t="s">
        <v>108</v>
      </c>
    </row>
    <row r="34" spans="1:4" x14ac:dyDescent="0.25">
      <c r="A34" t="s">
        <v>160</v>
      </c>
    </row>
    <row r="36" spans="1:4" x14ac:dyDescent="0.25">
      <c r="A36" t="s">
        <v>161</v>
      </c>
    </row>
    <row r="37" spans="1:4" x14ac:dyDescent="0.25">
      <c r="A37" t="s">
        <v>162</v>
      </c>
    </row>
    <row r="39" spans="1:4" x14ac:dyDescent="0.25">
      <c r="A39" t="s">
        <v>163</v>
      </c>
    </row>
    <row r="41" spans="1:4" ht="120" x14ac:dyDescent="0.25">
      <c r="A41" s="161" t="s">
        <v>166</v>
      </c>
      <c r="B41">
        <v>10000</v>
      </c>
      <c r="C41">
        <f>ROUND(B41*100/119,1)</f>
        <v>8403.4</v>
      </c>
      <c r="D41">
        <f>B41-C41</f>
        <v>1596.6000000000004</v>
      </c>
    </row>
    <row r="42" spans="1:4" ht="30" x14ac:dyDescent="0.25">
      <c r="A42" s="161" t="s">
        <v>167</v>
      </c>
      <c r="B42">
        <v>7</v>
      </c>
      <c r="C42">
        <f t="shared" ref="C42:C43" si="3">ROUND(B42*100/119,1)</f>
        <v>5.9</v>
      </c>
      <c r="D42">
        <f t="shared" ref="D42:D43" si="4">B42-C42</f>
        <v>1.0999999999999996</v>
      </c>
    </row>
    <row r="43" spans="1:4" ht="30" x14ac:dyDescent="0.25">
      <c r="A43" s="161" t="s">
        <v>168</v>
      </c>
      <c r="B43">
        <v>100</v>
      </c>
      <c r="C43">
        <f t="shared" si="3"/>
        <v>84</v>
      </c>
      <c r="D43">
        <f t="shared" si="4"/>
        <v>16</v>
      </c>
    </row>
    <row r="44" spans="1:4" x14ac:dyDescent="0.25">
      <c r="B44">
        <f>SUM(B41:B43)</f>
        <v>10107</v>
      </c>
      <c r="C44">
        <f t="shared" ref="C44:D44" si="5">SUM(C41:C43)</f>
        <v>8493.2999999999993</v>
      </c>
      <c r="D44">
        <f t="shared" si="5"/>
        <v>1613.7000000000003</v>
      </c>
    </row>
    <row r="46" spans="1:4" x14ac:dyDescent="0.25">
      <c r="A46" t="s">
        <v>164</v>
      </c>
      <c r="B46">
        <v>15000</v>
      </c>
      <c r="C46">
        <f>ROUND(B46*100/119,1)</f>
        <v>12605</v>
      </c>
      <c r="D46">
        <f>B46-C46</f>
        <v>2395</v>
      </c>
    </row>
    <row r="48" spans="1:4" x14ac:dyDescent="0.25">
      <c r="A48" s="167" t="s">
        <v>165</v>
      </c>
      <c r="B48">
        <v>5520.5</v>
      </c>
      <c r="C48">
        <f t="shared" ref="C48:C49" si="6">ROUND(B48*100/119,1)</f>
        <v>4639.1000000000004</v>
      </c>
      <c r="D48">
        <f t="shared" ref="D48" si="7">B48-C48</f>
        <v>881.39999999999964</v>
      </c>
    </row>
    <row r="49" spans="1:6" x14ac:dyDescent="0.25">
      <c r="A49" s="168" t="s">
        <v>169</v>
      </c>
      <c r="B49">
        <v>1805.8</v>
      </c>
      <c r="C49">
        <f t="shared" si="6"/>
        <v>1517.5</v>
      </c>
      <c r="D49">
        <f t="shared" ref="D49" si="8">B49-C49</f>
        <v>288.29999999999995</v>
      </c>
    </row>
    <row r="50" spans="1:6" x14ac:dyDescent="0.25">
      <c r="A50" s="167" t="s">
        <v>170</v>
      </c>
      <c r="B50">
        <f>B48-B49</f>
        <v>3714.7</v>
      </c>
      <c r="C50">
        <f t="shared" ref="C50:D50" si="9">C48-C49</f>
        <v>3121.6000000000004</v>
      </c>
      <c r="D50">
        <f t="shared" si="9"/>
        <v>593.09999999999968</v>
      </c>
    </row>
    <row r="54" spans="1:6" ht="15.75" x14ac:dyDescent="0.25">
      <c r="A54" s="169" t="s">
        <v>171</v>
      </c>
    </row>
    <row r="55" spans="1:6" x14ac:dyDescent="0.25">
      <c r="D55" t="s">
        <v>182</v>
      </c>
      <c r="E55" t="s">
        <v>183</v>
      </c>
    </row>
    <row r="56" spans="1:6" ht="15.75" x14ac:dyDescent="0.25">
      <c r="A56" s="156" t="s">
        <v>172</v>
      </c>
      <c r="D56">
        <v>555.1</v>
      </c>
      <c r="E56">
        <v>7425.5</v>
      </c>
    </row>
    <row r="57" spans="1:6" ht="63" x14ac:dyDescent="0.25">
      <c r="A57" s="170" t="s">
        <v>173</v>
      </c>
      <c r="B57">
        <v>2500</v>
      </c>
      <c r="E57">
        <f>B57-D57</f>
        <v>2500</v>
      </c>
    </row>
    <row r="58" spans="1:6" ht="31.5" x14ac:dyDescent="0.25">
      <c r="A58" s="170" t="s">
        <v>174</v>
      </c>
      <c r="B58">
        <v>4658.5</v>
      </c>
      <c r="E58">
        <f t="shared" ref="E58:E63" si="10">B58-D58</f>
        <v>4658.5</v>
      </c>
    </row>
    <row r="59" spans="1:6" ht="31.5" x14ac:dyDescent="0.25">
      <c r="A59" s="173" t="s">
        <v>175</v>
      </c>
      <c r="B59" s="167">
        <v>12.4</v>
      </c>
      <c r="C59" t="s">
        <v>181</v>
      </c>
      <c r="E59" s="176">
        <f t="shared" si="10"/>
        <v>12.4</v>
      </c>
    </row>
    <row r="60" spans="1:6" ht="31.5" x14ac:dyDescent="0.25">
      <c r="A60" s="171" t="s">
        <v>176</v>
      </c>
      <c r="B60">
        <v>85</v>
      </c>
      <c r="E60">
        <f t="shared" si="10"/>
        <v>85</v>
      </c>
    </row>
    <row r="61" spans="1:6" ht="31.5" x14ac:dyDescent="0.25">
      <c r="A61" s="171" t="s">
        <v>177</v>
      </c>
      <c r="B61" s="174">
        <v>6</v>
      </c>
      <c r="E61" s="174">
        <f t="shared" si="10"/>
        <v>6</v>
      </c>
      <c r="F61" s="174">
        <f>SUM(E61:E63)</f>
        <v>169.6</v>
      </c>
    </row>
    <row r="62" spans="1:6" ht="31.5" x14ac:dyDescent="0.25">
      <c r="A62" s="171" t="s">
        <v>178</v>
      </c>
      <c r="B62" s="174">
        <v>668.2</v>
      </c>
      <c r="D62">
        <v>555.20000000000005</v>
      </c>
      <c r="E62" s="174">
        <f t="shared" si="10"/>
        <v>113</v>
      </c>
    </row>
    <row r="63" spans="1:6" ht="15.75" x14ac:dyDescent="0.25">
      <c r="A63" s="171" t="s">
        <v>179</v>
      </c>
      <c r="B63" s="174">
        <v>50.6</v>
      </c>
      <c r="E63" s="174">
        <f t="shared" si="10"/>
        <v>50.6</v>
      </c>
    </row>
    <row r="64" spans="1:6" ht="15.75" x14ac:dyDescent="0.25">
      <c r="A64" s="172" t="s">
        <v>180</v>
      </c>
      <c r="B64">
        <f>SUM(B57:B63)</f>
        <v>7980.7</v>
      </c>
      <c r="D64">
        <f t="shared" ref="D64:E64" si="11">SUM(D57:D63)</f>
        <v>555.20000000000005</v>
      </c>
      <c r="E64">
        <f t="shared" si="11"/>
        <v>7425.5</v>
      </c>
    </row>
    <row r="68" spans="1:5" ht="15.75" x14ac:dyDescent="0.25">
      <c r="A68" s="155" t="s">
        <v>193</v>
      </c>
    </row>
    <row r="69" spans="1:5" x14ac:dyDescent="0.25">
      <c r="D69" t="s">
        <v>198</v>
      </c>
      <c r="E69" t="s">
        <v>199</v>
      </c>
    </row>
    <row r="70" spans="1:5" x14ac:dyDescent="0.25">
      <c r="D70">
        <v>1692.5</v>
      </c>
      <c r="E70">
        <v>2300</v>
      </c>
    </row>
    <row r="71" spans="1:5" ht="173.25" x14ac:dyDescent="0.25">
      <c r="A71" s="175" t="s">
        <v>194</v>
      </c>
      <c r="B71" s="174">
        <v>1067</v>
      </c>
      <c r="E71" s="174">
        <v>1067</v>
      </c>
    </row>
    <row r="72" spans="1:5" ht="47.25" x14ac:dyDescent="0.25">
      <c r="A72" s="156" t="s">
        <v>195</v>
      </c>
      <c r="B72" s="174">
        <v>2856</v>
      </c>
      <c r="D72">
        <f>B72-E72</f>
        <v>1662.5</v>
      </c>
      <c r="E72" s="174">
        <f>E70-E71-E73</f>
        <v>1193.5</v>
      </c>
    </row>
    <row r="73" spans="1:5" ht="47.25" x14ac:dyDescent="0.25">
      <c r="A73" s="175" t="s">
        <v>196</v>
      </c>
      <c r="B73">
        <v>39.5</v>
      </c>
      <c r="E73">
        <v>39.5</v>
      </c>
    </row>
    <row r="74" spans="1:5" ht="31.5" x14ac:dyDescent="0.25">
      <c r="A74" s="175" t="s">
        <v>197</v>
      </c>
      <c r="B74">
        <v>30</v>
      </c>
      <c r="D74">
        <v>30</v>
      </c>
    </row>
    <row r="75" spans="1:5" x14ac:dyDescent="0.25">
      <c r="B75">
        <f>SUM(B71:B74)</f>
        <v>3992.5</v>
      </c>
      <c r="C75">
        <f t="shared" ref="C75:E75" si="12">SUM(C71:C74)</f>
        <v>0</v>
      </c>
      <c r="D75">
        <f t="shared" si="12"/>
        <v>1692.5</v>
      </c>
      <c r="E75">
        <f t="shared" si="12"/>
        <v>2300</v>
      </c>
    </row>
    <row r="77" spans="1:5" x14ac:dyDescent="0.25">
      <c r="B77" s="174">
        <f>SUM(B71:B72)</f>
        <v>3923</v>
      </c>
      <c r="D77" s="174">
        <f>SUM(D71:D72)</f>
        <v>1662.5</v>
      </c>
      <c r="E77" s="174">
        <f>SUM(E71:E72)</f>
        <v>2260.5</v>
      </c>
    </row>
    <row r="81" spans="1:3" x14ac:dyDescent="0.25">
      <c r="A81" s="157" t="s">
        <v>201</v>
      </c>
    </row>
    <row r="83" spans="1:3" ht="94.5" x14ac:dyDescent="0.25">
      <c r="A83" s="175" t="s">
        <v>202</v>
      </c>
      <c r="B83">
        <v>6530.1</v>
      </c>
    </row>
    <row r="84" spans="1:3" ht="78.75" x14ac:dyDescent="0.25">
      <c r="A84" s="175" t="s">
        <v>203</v>
      </c>
      <c r="B84">
        <v>53.6</v>
      </c>
    </row>
    <row r="85" spans="1:3" ht="78.75" x14ac:dyDescent="0.25">
      <c r="A85" s="175" t="s">
        <v>204</v>
      </c>
      <c r="B85">
        <v>11.6</v>
      </c>
      <c r="C85" s="174" t="s">
        <v>181</v>
      </c>
    </row>
    <row r="86" spans="1:3" ht="63" x14ac:dyDescent="0.25">
      <c r="A86" s="175" t="s">
        <v>205</v>
      </c>
      <c r="B86" s="174">
        <v>7995.6</v>
      </c>
    </row>
    <row r="87" spans="1:3" ht="31.5" x14ac:dyDescent="0.25">
      <c r="A87" s="175" t="s">
        <v>206</v>
      </c>
      <c r="B87">
        <v>6</v>
      </c>
      <c r="C87" s="174" t="s">
        <v>181</v>
      </c>
    </row>
    <row r="88" spans="1:3" ht="31.5" x14ac:dyDescent="0.25">
      <c r="A88" s="175" t="s">
        <v>207</v>
      </c>
      <c r="B88">
        <v>65.900000000000006</v>
      </c>
    </row>
    <row r="89" spans="1:3" ht="110.25" x14ac:dyDescent="0.25">
      <c r="A89" s="175" t="s">
        <v>208</v>
      </c>
      <c r="B89">
        <v>23.8</v>
      </c>
      <c r="C89" t="s">
        <v>209</v>
      </c>
    </row>
    <row r="90" spans="1:3" x14ac:dyDescent="0.25">
      <c r="B90">
        <f>SUM(B83:B89)</f>
        <v>14686.6</v>
      </c>
    </row>
    <row r="92" spans="1:3" x14ac:dyDescent="0.25">
      <c r="B92">
        <f>SUM(B83:B88)-B91</f>
        <v>14662.800000000001</v>
      </c>
    </row>
  </sheetData>
  <mergeCells count="1">
    <mergeCell ref="A26:B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aprobare 2024</vt:lpstr>
      <vt:lpstr>proiecte</vt:lpstr>
      <vt:lpstr>'aprobare 2024'!Print_Area</vt:lpstr>
      <vt:lpstr>'aprobare 2024'!Print_Titles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Vaida Eva</dc:creator>
  <cp:lastModifiedBy>Sorana Czumbil</cp:lastModifiedBy>
  <cp:lastPrinted>2024-02-08T09:10:38Z</cp:lastPrinted>
  <dcterms:created xsi:type="dcterms:W3CDTF">2022-02-03T08:21:11Z</dcterms:created>
  <dcterms:modified xsi:type="dcterms:W3CDTF">2024-02-08T09:10:43Z</dcterms:modified>
</cp:coreProperties>
</file>