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0.2.2\CJ-Trafic\DE\buget 2024\(16) Decembrie 2024\PH rectificare buget 2024 dec 2\"/>
    </mc:Choice>
  </mc:AlternateContent>
  <xr:revisionPtr revIDLastSave="0" documentId="8_{B20134C4-3BC0-4430-9C3A-195046D00B16}" xr6:coauthVersionLast="47" xr6:coauthVersionMax="47" xr10:uidLastSave="{00000000-0000-0000-0000-000000000000}"/>
  <bookViews>
    <workbookView xWindow="-120" yWindow="-120" windowWidth="29040" windowHeight="17520" xr2:uid="{2CA8D103-E16C-47B9-857C-0B3539D77220}"/>
  </bookViews>
  <sheets>
    <sheet name="Sheet1" sheetId="1" r:id="rId1"/>
  </sheets>
  <definedNames>
    <definedName name="_xlnm.Print_Area" localSheetId="0">Sheet1!$A$1:$G$35</definedName>
    <definedName name="_xlnm.Print_Titles" localSheetId="0">Sheet1!$9:$11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28" i="1"/>
  <c r="D34" i="1"/>
  <c r="D33" i="1"/>
  <c r="G3" i="1"/>
  <c r="G2" i="1"/>
  <c r="G24" i="1"/>
  <c r="G23" i="1"/>
  <c r="G22" i="1" s="1"/>
  <c r="G21" i="1" s="1"/>
  <c r="G20" i="1" s="1"/>
  <c r="G19" i="1"/>
  <c r="G16" i="1"/>
  <c r="D15" i="1"/>
  <c r="G15" i="1" s="1"/>
  <c r="D22" i="1"/>
  <c r="D21" i="1" s="1"/>
  <c r="D20" i="1" s="1"/>
  <c r="E22" i="1"/>
  <c r="E21" i="1" s="1"/>
  <c r="E20" i="1" s="1"/>
  <c r="F22" i="1"/>
  <c r="F21" i="1" s="1"/>
  <c r="F20" i="1" s="1"/>
  <c r="D18" i="1"/>
  <c r="D17" i="1" s="1"/>
  <c r="E18" i="1"/>
  <c r="F18" i="1"/>
  <c r="F17" i="1" s="1"/>
  <c r="F14" i="1" s="1"/>
  <c r="E17" i="1"/>
  <c r="E14" i="1"/>
  <c r="C22" i="1"/>
  <c r="C21" i="1" s="1"/>
  <c r="C20" i="1" s="1"/>
  <c r="C18" i="1"/>
  <c r="C17" i="1"/>
  <c r="C14" i="1" s="1"/>
  <c r="G18" i="1" l="1"/>
  <c r="G17" i="1" s="1"/>
  <c r="G14" i="1"/>
  <c r="D14" i="1"/>
</calcChain>
</file>

<file path=xl/sharedStrings.xml><?xml version="1.0" encoding="utf-8"?>
<sst xmlns="http://schemas.openxmlformats.org/spreadsheetml/2006/main" count="41" uniqueCount="41">
  <si>
    <t>ROMÂNIA</t>
  </si>
  <si>
    <t>proiect</t>
  </si>
  <si>
    <t>JUDETUL SATU MARE</t>
  </si>
  <si>
    <t>CONSILIUL JUDEŢEAN SATU MARE</t>
  </si>
  <si>
    <t>mii lei</t>
  </si>
  <si>
    <t>Buget aprobat 2024</t>
  </si>
  <si>
    <t>Propuneri</t>
  </si>
  <si>
    <t xml:space="preserve">BUGETUL </t>
  </si>
  <si>
    <t>proiectelor cu finanţare nerambursabilă din fonduri structurale aferente cadrului financiar 2021-2027, derulate de  Centrul Judeţean de Resurse şi Asistenţă Educaţională Satu Mare</t>
  </si>
  <si>
    <t>TOTAL VENITURI</t>
  </si>
  <si>
    <t>I. Cofinanţare Consiliul Judeţean Satu Mare</t>
  </si>
  <si>
    <t>II. Subvenţii de la bugetul de stat către bugetele locale necesare susţinerii derulării proiectelor finanţate din fonduri externe nerambursabile (FEN) postaderare aferete perioadei de programare 2021-2027</t>
  </si>
  <si>
    <t>III. Sume primite de la UE/alti donatori in contul platilor efectuate si prefinantari aferente cadrului financiar 2021-2027</t>
  </si>
  <si>
    <t>45.02.48</t>
  </si>
  <si>
    <t>Fondul European de Dezvoltare Regionala</t>
  </si>
  <si>
    <t>45.02.48.01</t>
  </si>
  <si>
    <t>Sume primite în contul plăţilor efectuate în anul curent</t>
  </si>
  <si>
    <t>TOTAL CHELTUIELI</t>
  </si>
  <si>
    <t>Programe din Fondul European de Dezvoltare Regională (FEDR )</t>
  </si>
  <si>
    <t>56.48</t>
  </si>
  <si>
    <t>Finanțarea națională</t>
  </si>
  <si>
    <t>56.48.01</t>
  </si>
  <si>
    <t>Finanțare externă nerambursabilă</t>
  </si>
  <si>
    <t>56.48.02</t>
  </si>
  <si>
    <t xml:space="preserve">Cheltuieli neeligibile </t>
  </si>
  <si>
    <t>56.48.03</t>
  </si>
  <si>
    <t>TOTAL BUGET</t>
  </si>
  <si>
    <t>5 (1+2+3+4)</t>
  </si>
  <si>
    <t>proiect „UNITY: Fostering Sustainable Cross-Border Cooperation for Youth Career Growth” și a cheltuielilor necesare implementării acestuia de către Centrul Județean de Resurse și Asistență Educațională Satu Mare, în cadrul PROGRAMULUI INTERREG VI-A ROMANIA-UNGARIA</t>
  </si>
  <si>
    <t>A</t>
  </si>
  <si>
    <t>B</t>
  </si>
  <si>
    <t>42.02.93.03</t>
  </si>
  <si>
    <t>45.02</t>
  </si>
  <si>
    <t>cod</t>
  </si>
  <si>
    <t>Explicații</t>
  </si>
  <si>
    <t>Titlul X  Proiecte cu finanțare din fonduri externe nerambursabile aferente cadrului financiar 2021-2027</t>
  </si>
  <si>
    <t>PREŞEDINTE,</t>
  </si>
  <si>
    <t>Pataki Csaba</t>
  </si>
  <si>
    <t>Red/Tehn. VE</t>
  </si>
  <si>
    <t>5 ex</t>
  </si>
  <si>
    <t>Anexa nr. 1.6/4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</si>
</sst>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#.##000"/>
  </numFmts>
  <fonts count="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charset val="238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double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indexed="64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 applyAlignment="1">
      <alignment wrapText="1"/>
    </xf>
    <xf numFmtId="0" fontId="0" fillId="0" borderId="14" xfId="0" applyBorder="1"/>
    <xf numFmtId="0" fontId="0" fillId="0" borderId="15" xfId="0" applyBorder="1"/>
    <xf numFmtId="0" fontId="1" fillId="0" borderId="14" xfId="0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0" fillId="0" borderId="13" xfId="0" applyBorder="1" applyAlignment="1">
      <alignment wrapText="1"/>
    </xf>
    <xf numFmtId="164" fontId="0" fillId="0" borderId="14" xfId="0" applyNumberFormat="1" applyBorder="1"/>
    <xf numFmtId="164" fontId="0" fillId="0" borderId="15" xfId="0" applyNumberFormat="1" applyBorder="1"/>
    <xf numFmtId="0" fontId="0" fillId="0" borderId="13" xfId="0" applyBorder="1" applyAlignment="1">
      <alignment horizontal="left" wrapText="1" indent="1"/>
    </xf>
    <xf numFmtId="0" fontId="0" fillId="0" borderId="16" xfId="0" applyBorder="1" applyAlignment="1">
      <alignment horizontal="left" wrapText="1" indent="1"/>
    </xf>
    <xf numFmtId="0" fontId="0" fillId="0" borderId="17" xfId="0" applyBorder="1"/>
    <xf numFmtId="164" fontId="0" fillId="0" borderId="17" xfId="0" applyNumberFormat="1" applyBorder="1"/>
    <xf numFmtId="164" fontId="0" fillId="0" borderId="18" xfId="0" applyNumberFormat="1" applyBorder="1"/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" fontId="4" fillId="0" borderId="0" xfId="0" applyNumberFormat="1" applyFont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3" fillId="0" borderId="0" xfId="0" applyNumberFormat="1" applyFont="1"/>
    <xf numFmtId="0" fontId="4" fillId="0" borderId="0" xfId="0" applyFont="1"/>
    <xf numFmtId="0" fontId="8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0" borderId="0" xfId="0" applyNumberFormat="1" applyFont="1"/>
    <xf numFmtId="4" fontId="6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1A2F0-72CE-44F7-B239-F98BA32CF100}">
  <dimension ref="A1:J35"/>
  <sheetViews>
    <sheetView tabSelected="1" topLeftCell="A8" workbookViewId="0">
      <selection activeCell="A16" sqref="A16"/>
    </sheetView>
  </sheetViews>
  <sheetFormatPr defaultRowHeight="15" x14ac:dyDescent="0.25"/>
  <cols>
    <col min="1" max="1" width="72.5703125" customWidth="1"/>
    <col min="2" max="2" width="11.7109375" customWidth="1"/>
  </cols>
  <sheetData>
    <row r="1" spans="1:8" s="4" customFormat="1" x14ac:dyDescent="0.25">
      <c r="A1" s="4" t="s">
        <v>0</v>
      </c>
      <c r="G1" s="6" t="s">
        <v>40</v>
      </c>
      <c r="H1" s="4" t="s">
        <v>1</v>
      </c>
    </row>
    <row r="2" spans="1:8" s="4" customFormat="1" x14ac:dyDescent="0.25">
      <c r="A2" s="4" t="s">
        <v>2</v>
      </c>
      <c r="G2" s="38" t="str">
        <f>IF($H$1="proiect","la Proiectul de hotărâre","la Hotărârea Consiliului Judeţean")</f>
        <v>la Proiectul de hotărâre</v>
      </c>
    </row>
    <row r="3" spans="1:8" s="4" customFormat="1" x14ac:dyDescent="0.25">
      <c r="A3" s="4" t="s">
        <v>3</v>
      </c>
      <c r="G3" s="38" t="str">
        <f>IF($H$1="proiect","nr. _______/2024 ","Satu Mare nr. _____/2024")</f>
        <v xml:space="preserve">nr. _______/2024 </v>
      </c>
    </row>
    <row r="5" spans="1:8" x14ac:dyDescent="0.25">
      <c r="A5" s="2" t="s">
        <v>7</v>
      </c>
      <c r="B5" s="2"/>
      <c r="C5" s="2"/>
      <c r="D5" s="2"/>
      <c r="E5" s="2"/>
      <c r="F5" s="2"/>
    </row>
    <row r="6" spans="1:8" ht="31.5" customHeight="1" x14ac:dyDescent="0.25">
      <c r="A6" s="5" t="s">
        <v>8</v>
      </c>
      <c r="B6" s="5"/>
      <c r="C6" s="5"/>
      <c r="D6" s="5"/>
      <c r="E6" s="5"/>
      <c r="F6" s="5"/>
    </row>
    <row r="8" spans="1:8" ht="15.75" thickBot="1" x14ac:dyDescent="0.3">
      <c r="G8" s="1" t="s">
        <v>4</v>
      </c>
    </row>
    <row r="9" spans="1:8" s="36" customFormat="1" x14ac:dyDescent="0.25">
      <c r="A9" s="8" t="s">
        <v>34</v>
      </c>
      <c r="B9" s="9" t="s">
        <v>33</v>
      </c>
      <c r="C9" s="10" t="s">
        <v>5</v>
      </c>
      <c r="D9" s="9" t="s">
        <v>6</v>
      </c>
      <c r="E9" s="9"/>
      <c r="F9" s="9"/>
      <c r="G9" s="11" t="s">
        <v>26</v>
      </c>
    </row>
    <row r="10" spans="1:8" s="36" customFormat="1" ht="30.75" customHeight="1" thickBot="1" x14ac:dyDescent="0.3">
      <c r="A10" s="12"/>
      <c r="B10" s="13"/>
      <c r="C10" s="14"/>
      <c r="D10" s="37">
        <v>2025</v>
      </c>
      <c r="E10" s="37">
        <v>2026</v>
      </c>
      <c r="F10" s="37">
        <v>2027</v>
      </c>
      <c r="G10" s="15"/>
    </row>
    <row r="11" spans="1:8" s="7" customFormat="1" ht="27.75" thickTop="1" x14ac:dyDescent="0.25">
      <c r="A11" s="16" t="s">
        <v>29</v>
      </c>
      <c r="B11" s="17" t="s">
        <v>30</v>
      </c>
      <c r="C11" s="17">
        <v>1</v>
      </c>
      <c r="D11" s="17">
        <v>2</v>
      </c>
      <c r="E11" s="17">
        <v>3</v>
      </c>
      <c r="F11" s="17">
        <v>4</v>
      </c>
      <c r="G11" s="18" t="s">
        <v>27</v>
      </c>
    </row>
    <row r="12" spans="1:8" x14ac:dyDescent="0.25">
      <c r="A12" s="19"/>
      <c r="B12" s="20"/>
      <c r="C12" s="20"/>
      <c r="D12" s="20"/>
      <c r="E12" s="20"/>
      <c r="F12" s="20"/>
      <c r="G12" s="21"/>
    </row>
    <row r="13" spans="1:8" ht="60" x14ac:dyDescent="0.25">
      <c r="A13" s="22" t="s">
        <v>28</v>
      </c>
      <c r="B13" s="23"/>
      <c r="C13" s="23"/>
      <c r="D13" s="23"/>
      <c r="E13" s="23"/>
      <c r="F13" s="23"/>
      <c r="G13" s="24"/>
    </row>
    <row r="14" spans="1:8" s="4" customFormat="1" x14ac:dyDescent="0.25">
      <c r="A14" s="22" t="s">
        <v>9</v>
      </c>
      <c r="B14" s="25"/>
      <c r="C14" s="26">
        <f>SUM(C15:C17)</f>
        <v>2</v>
      </c>
      <c r="D14" s="26">
        <f t="shared" ref="D14:G14" si="0">SUM(D15:D17)</f>
        <v>243</v>
      </c>
      <c r="E14" s="26">
        <f t="shared" si="0"/>
        <v>0</v>
      </c>
      <c r="F14" s="26">
        <f t="shared" si="0"/>
        <v>0</v>
      </c>
      <c r="G14" s="27">
        <f t="shared" si="0"/>
        <v>245</v>
      </c>
    </row>
    <row r="15" spans="1:8" x14ac:dyDescent="0.25">
      <c r="A15" s="28" t="s">
        <v>10</v>
      </c>
      <c r="B15" s="23"/>
      <c r="C15" s="29">
        <v>2</v>
      </c>
      <c r="D15" s="29">
        <f>4.9-2</f>
        <v>2.9000000000000004</v>
      </c>
      <c r="E15" s="29"/>
      <c r="F15" s="29"/>
      <c r="G15" s="30">
        <f>C15+D15+E15+F15</f>
        <v>4.9000000000000004</v>
      </c>
    </row>
    <row r="16" spans="1:8" ht="45" x14ac:dyDescent="0.25">
      <c r="A16" s="28" t="s">
        <v>11</v>
      </c>
      <c r="B16" s="23" t="s">
        <v>31</v>
      </c>
      <c r="C16" s="29"/>
      <c r="D16" s="29">
        <v>44.1</v>
      </c>
      <c r="E16" s="29"/>
      <c r="F16" s="29"/>
      <c r="G16" s="30">
        <f>C16+D16+E16+F16</f>
        <v>44.1</v>
      </c>
    </row>
    <row r="17" spans="1:10" ht="30" x14ac:dyDescent="0.25">
      <c r="A17" s="28" t="s">
        <v>12</v>
      </c>
      <c r="B17" s="23" t="s">
        <v>32</v>
      </c>
      <c r="C17" s="29">
        <f>C18</f>
        <v>0</v>
      </c>
      <c r="D17" s="29">
        <f t="shared" ref="D17:G18" si="1">D18</f>
        <v>196</v>
      </c>
      <c r="E17" s="29">
        <f t="shared" si="1"/>
        <v>0</v>
      </c>
      <c r="F17" s="29">
        <f t="shared" si="1"/>
        <v>0</v>
      </c>
      <c r="G17" s="30">
        <f t="shared" si="1"/>
        <v>196</v>
      </c>
    </row>
    <row r="18" spans="1:10" x14ac:dyDescent="0.25">
      <c r="A18" s="28" t="s">
        <v>14</v>
      </c>
      <c r="B18" s="23" t="s">
        <v>13</v>
      </c>
      <c r="C18" s="29">
        <f>C19</f>
        <v>0</v>
      </c>
      <c r="D18" s="29">
        <f t="shared" si="1"/>
        <v>196</v>
      </c>
      <c r="E18" s="29">
        <f t="shared" si="1"/>
        <v>0</v>
      </c>
      <c r="F18" s="29">
        <f t="shared" si="1"/>
        <v>0</v>
      </c>
      <c r="G18" s="30">
        <f>C18+D18+E18+F18</f>
        <v>196</v>
      </c>
    </row>
    <row r="19" spans="1:10" x14ac:dyDescent="0.25">
      <c r="A19" s="28" t="s">
        <v>16</v>
      </c>
      <c r="B19" s="23" t="s">
        <v>15</v>
      </c>
      <c r="C19" s="29">
        <v>0</v>
      </c>
      <c r="D19" s="29">
        <v>196</v>
      </c>
      <c r="E19" s="29"/>
      <c r="F19" s="29"/>
      <c r="G19" s="30">
        <f>C19+D19+E19+F19</f>
        <v>196</v>
      </c>
    </row>
    <row r="20" spans="1:10" s="4" customFormat="1" x14ac:dyDescent="0.25">
      <c r="A20" s="22" t="s">
        <v>17</v>
      </c>
      <c r="B20" s="25"/>
      <c r="C20" s="26">
        <f>C21</f>
        <v>2</v>
      </c>
      <c r="D20" s="26">
        <f t="shared" ref="D20:G21" si="2">D21</f>
        <v>243</v>
      </c>
      <c r="E20" s="26">
        <f t="shared" si="2"/>
        <v>0</v>
      </c>
      <c r="F20" s="26">
        <f t="shared" si="2"/>
        <v>0</v>
      </c>
      <c r="G20" s="27">
        <f t="shared" si="2"/>
        <v>245</v>
      </c>
    </row>
    <row r="21" spans="1:10" ht="30" x14ac:dyDescent="0.25">
      <c r="A21" s="28" t="s">
        <v>35</v>
      </c>
      <c r="B21" s="23">
        <v>58</v>
      </c>
      <c r="C21" s="29">
        <f>C22</f>
        <v>2</v>
      </c>
      <c r="D21" s="29">
        <f t="shared" si="2"/>
        <v>243</v>
      </c>
      <c r="E21" s="29">
        <f t="shared" si="2"/>
        <v>0</v>
      </c>
      <c r="F21" s="29">
        <f t="shared" si="2"/>
        <v>0</v>
      </c>
      <c r="G21" s="30">
        <f t="shared" si="2"/>
        <v>245</v>
      </c>
    </row>
    <row r="22" spans="1:10" x14ac:dyDescent="0.25">
      <c r="A22" s="28" t="s">
        <v>18</v>
      </c>
      <c r="B22" s="23" t="s">
        <v>19</v>
      </c>
      <c r="C22" s="29">
        <f>SUM(C23:C25)</f>
        <v>2</v>
      </c>
      <c r="D22" s="29">
        <f t="shared" ref="D22:G22" si="3">SUM(D23:D25)</f>
        <v>243</v>
      </c>
      <c r="E22" s="29">
        <f t="shared" si="3"/>
        <v>0</v>
      </c>
      <c r="F22" s="29">
        <f t="shared" si="3"/>
        <v>0</v>
      </c>
      <c r="G22" s="30">
        <f t="shared" si="3"/>
        <v>245</v>
      </c>
    </row>
    <row r="23" spans="1:10" x14ac:dyDescent="0.25">
      <c r="A23" s="31" t="s">
        <v>20</v>
      </c>
      <c r="B23" s="23" t="s">
        <v>21</v>
      </c>
      <c r="C23" s="29">
        <v>0.4</v>
      </c>
      <c r="D23" s="29">
        <v>48.6</v>
      </c>
      <c r="E23" s="29"/>
      <c r="F23" s="29"/>
      <c r="G23" s="30">
        <f t="shared" ref="G23:G24" si="4">C23+D23+E23+F23</f>
        <v>49</v>
      </c>
    </row>
    <row r="24" spans="1:10" ht="15.75" thickBot="1" x14ac:dyDescent="0.3">
      <c r="A24" s="32" t="s">
        <v>22</v>
      </c>
      <c r="B24" s="33" t="s">
        <v>23</v>
      </c>
      <c r="C24" s="34">
        <v>1.6</v>
      </c>
      <c r="D24" s="34">
        <v>194.4</v>
      </c>
      <c r="E24" s="34"/>
      <c r="F24" s="34"/>
      <c r="G24" s="35">
        <f t="shared" si="4"/>
        <v>196</v>
      </c>
    </row>
    <row r="25" spans="1:10" hidden="1" x14ac:dyDescent="0.25">
      <c r="A25" s="3" t="s">
        <v>24</v>
      </c>
      <c r="B25" t="s">
        <v>25</v>
      </c>
      <c r="C25">
        <v>0</v>
      </c>
    </row>
    <row r="28" spans="1:10" ht="15" customHeight="1" x14ac:dyDescent="0.25">
      <c r="A28" s="39" t="s">
        <v>36</v>
      </c>
      <c r="B28" s="40"/>
      <c r="C28" s="40"/>
      <c r="D28" s="41" t="str">
        <f>IF($H$1="proiect","DIRECTOR EXECUTIV,","SECRETAR GENERAL AL JUDEŢULUI,")</f>
        <v>DIRECTOR EXECUTIV,</v>
      </c>
      <c r="E28" s="40"/>
      <c r="F28" s="40"/>
      <c r="G28" s="42"/>
      <c r="H28" s="54"/>
      <c r="I28" s="54"/>
      <c r="J28" s="57"/>
    </row>
    <row r="29" spans="1:10" x14ac:dyDescent="0.25">
      <c r="A29" s="43" t="s">
        <v>37</v>
      </c>
      <c r="B29" s="40"/>
      <c r="C29" s="40"/>
      <c r="D29" s="44" t="str">
        <f>IF($H$1="proiect","Balogh Arnold István","Crasnai Mihaela Elena Ana ")</f>
        <v>Balogh Arnold István</v>
      </c>
      <c r="E29" s="40"/>
      <c r="F29" s="40"/>
      <c r="G29" s="42"/>
      <c r="H29" s="55"/>
      <c r="I29" s="55"/>
      <c r="J29" s="57"/>
    </row>
    <row r="30" spans="1:10" x14ac:dyDescent="0.25">
      <c r="A30" s="45"/>
      <c r="B30" s="45"/>
      <c r="C30" s="45"/>
      <c r="D30" s="46"/>
      <c r="E30" s="46"/>
      <c r="F30" s="46"/>
      <c r="G30" s="47"/>
      <c r="H30" s="55"/>
      <c r="I30" s="55"/>
      <c r="J30" s="57"/>
    </row>
    <row r="31" spans="1:10" x14ac:dyDescent="0.25">
      <c r="A31" s="45"/>
      <c r="B31" s="45"/>
      <c r="C31" s="45"/>
      <c r="D31" s="46"/>
      <c r="E31" s="46"/>
      <c r="F31" s="46"/>
      <c r="G31" s="47"/>
      <c r="H31" s="55"/>
      <c r="I31" s="56"/>
      <c r="J31" s="57"/>
    </row>
    <row r="32" spans="1:10" x14ac:dyDescent="0.25">
      <c r="A32" s="48"/>
      <c r="B32" s="45"/>
      <c r="C32" s="49"/>
      <c r="D32" s="50"/>
      <c r="E32" s="46"/>
      <c r="F32" s="46"/>
      <c r="G32" s="51"/>
      <c r="H32" s="55"/>
      <c r="I32" s="55"/>
      <c r="J32" s="57"/>
    </row>
    <row r="33" spans="1:10" ht="15" customHeight="1" x14ac:dyDescent="0.25">
      <c r="A33" s="48"/>
      <c r="B33" s="48"/>
      <c r="C33" s="52"/>
      <c r="D33" s="41" t="str">
        <f>IF($H$1="proiect","ȘEF SERVICIU,","")</f>
        <v>ȘEF SERVICIU,</v>
      </c>
      <c r="E33" s="40"/>
      <c r="F33" s="40"/>
      <c r="G33" s="42"/>
      <c r="H33" s="55"/>
      <c r="I33" s="55"/>
      <c r="J33" s="57"/>
    </row>
    <row r="34" spans="1:10" x14ac:dyDescent="0.25">
      <c r="A34" s="53" t="s">
        <v>38</v>
      </c>
      <c r="B34" s="48"/>
      <c r="C34" s="52"/>
      <c r="D34" s="44" t="str">
        <f>IF($H$1="proiect","Sorana Czumbil","")</f>
        <v>Sorana Czumbil</v>
      </c>
      <c r="E34" s="40"/>
      <c r="F34" s="40"/>
      <c r="G34" s="42"/>
      <c r="H34" s="55"/>
      <c r="I34" s="55"/>
      <c r="J34" s="57"/>
    </row>
    <row r="35" spans="1:10" x14ac:dyDescent="0.25">
      <c r="A35" s="53" t="s">
        <v>39</v>
      </c>
      <c r="B35" s="48"/>
      <c r="C35" s="52"/>
      <c r="D35" s="46"/>
      <c r="E35" s="46"/>
      <c r="F35" s="46"/>
      <c r="G35" s="47"/>
      <c r="H35" s="55"/>
      <c r="I35" s="51"/>
      <c r="J35" s="57"/>
    </row>
  </sheetData>
  <mergeCells count="13">
    <mergeCell ref="A28:C28"/>
    <mergeCell ref="D28:G28"/>
    <mergeCell ref="A29:C29"/>
    <mergeCell ref="D29:G29"/>
    <mergeCell ref="D33:G33"/>
    <mergeCell ref="D34:G34"/>
    <mergeCell ref="D9:F9"/>
    <mergeCell ref="G9:G10"/>
    <mergeCell ref="C9:C10"/>
    <mergeCell ref="A9:A10"/>
    <mergeCell ref="A5:F5"/>
    <mergeCell ref="A6:F6"/>
    <mergeCell ref="B9:B1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Vaida</dc:creator>
  <cp:lastModifiedBy>Eva Vaida</cp:lastModifiedBy>
  <cp:lastPrinted>2024-12-17T10:08:38Z</cp:lastPrinted>
  <dcterms:created xsi:type="dcterms:W3CDTF">2024-12-17T09:34:19Z</dcterms:created>
  <dcterms:modified xsi:type="dcterms:W3CDTF">2024-12-17T10:09:57Z</dcterms:modified>
</cp:coreProperties>
</file>