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4\(15) Decembrie 2024\Proiecte\repartizare cota 6 suplim UAT\"/>
    </mc:Choice>
  </mc:AlternateContent>
  <xr:revisionPtr revIDLastSave="0" documentId="13_ncr:1_{094E2894-A726-4FC8-B1C1-DDA9A30340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1 (2)" sheetId="5" r:id="rId1"/>
    <sheet name="Sheet2" sheetId="2" state="hidden" r:id="rId2"/>
  </sheets>
  <definedNames>
    <definedName name="_xlnm._FilterDatabase" localSheetId="0" hidden="1">'Anexa 1 (2)'!$A$16:$WVL$76</definedName>
    <definedName name="cote16" localSheetId="0">'Anexa 1 (2)'!#REF!</definedName>
    <definedName name="cote16">#REF!</definedName>
    <definedName name="_xlnm.Print_Area" localSheetId="0">'Anexa 1 (2)'!$A$1:$D$99</definedName>
    <definedName name="_xlnm.Print_Titles" localSheetId="0">'Anexa 1 (2)'!$9:$13</definedName>
    <definedName name="_xlnm.Print_Titles" localSheetId="1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5" l="1"/>
  <c r="I12" i="5"/>
  <c r="B80" i="5"/>
  <c r="F86" i="5"/>
  <c r="F12" i="5"/>
  <c r="F10" i="5"/>
  <c r="C90" i="5"/>
  <c r="C95" i="5" l="1"/>
  <c r="D82" i="5"/>
  <c r="D19" i="5"/>
  <c r="D23" i="5"/>
  <c r="D27" i="5"/>
  <c r="D31" i="5"/>
  <c r="D35" i="5"/>
  <c r="D39" i="5"/>
  <c r="D43" i="5"/>
  <c r="D47" i="5"/>
  <c r="D55" i="5"/>
  <c r="D59" i="5"/>
  <c r="D63" i="5"/>
  <c r="D67" i="5"/>
  <c r="D71" i="5"/>
  <c r="D75" i="5"/>
  <c r="D85" i="5"/>
  <c r="D84" i="5"/>
  <c r="D83" i="5"/>
  <c r="D79" i="5"/>
  <c r="D78" i="5"/>
  <c r="D52" i="5"/>
  <c r="D53" i="5"/>
  <c r="D54" i="5"/>
  <c r="D56" i="5"/>
  <c r="D57" i="5"/>
  <c r="D58" i="5"/>
  <c r="D60" i="5"/>
  <c r="D61" i="5"/>
  <c r="D62" i="5"/>
  <c r="D64" i="5"/>
  <c r="D65" i="5"/>
  <c r="D66" i="5"/>
  <c r="D68" i="5"/>
  <c r="D69" i="5"/>
  <c r="D70" i="5"/>
  <c r="D72" i="5"/>
  <c r="D73" i="5"/>
  <c r="D74" i="5"/>
  <c r="D51" i="5"/>
  <c r="D18" i="5"/>
  <c r="D20" i="5"/>
  <c r="D21" i="5"/>
  <c r="D22" i="5"/>
  <c r="D24" i="5"/>
  <c r="D25" i="5"/>
  <c r="D26" i="5"/>
  <c r="D28" i="5"/>
  <c r="D29" i="5"/>
  <c r="D30" i="5"/>
  <c r="D32" i="5"/>
  <c r="D33" i="5"/>
  <c r="D34" i="5"/>
  <c r="D36" i="5"/>
  <c r="D37" i="5"/>
  <c r="D38" i="5"/>
  <c r="D40" i="5"/>
  <c r="D41" i="5"/>
  <c r="D42" i="5"/>
  <c r="D44" i="5"/>
  <c r="D45" i="5"/>
  <c r="D46" i="5"/>
  <c r="D48" i="5"/>
  <c r="D49" i="5"/>
  <c r="D50" i="5"/>
  <c r="D17" i="5"/>
  <c r="C76" i="5"/>
  <c r="C86" i="5"/>
  <c r="C80" i="5"/>
  <c r="C94" i="5"/>
  <c r="C89" i="5"/>
  <c r="A17" i="5"/>
  <c r="B14" i="5"/>
  <c r="D2" i="5"/>
  <c r="D80" i="5" l="1"/>
  <c r="D86" i="5"/>
  <c r="D76" i="5"/>
  <c r="C15" i="5"/>
  <c r="B86" i="5"/>
  <c r="B76" i="5"/>
  <c r="H76" i="2"/>
  <c r="G76" i="2"/>
  <c r="F76" i="2"/>
  <c r="E76" i="2"/>
  <c r="D76" i="2"/>
  <c r="C76" i="2"/>
  <c r="H70" i="2"/>
  <c r="G70" i="2"/>
  <c r="G5" i="2" s="1"/>
  <c r="F70" i="2"/>
  <c r="E70" i="2"/>
  <c r="D70" i="2"/>
  <c r="C70" i="2"/>
  <c r="H66" i="2"/>
  <c r="C66" i="2"/>
  <c r="D66" i="2"/>
  <c r="E66" i="2"/>
  <c r="F66" i="2"/>
  <c r="F5" i="2" s="1"/>
  <c r="G66" i="2"/>
  <c r="B75" i="2"/>
  <c r="B74" i="2"/>
  <c r="B73" i="2"/>
  <c r="B72" i="2"/>
  <c r="B69" i="2"/>
  <c r="B68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7" i="2"/>
  <c r="D15" i="5" l="1"/>
  <c r="B15" i="5"/>
  <c r="E5" i="2"/>
  <c r="B76" i="2"/>
  <c r="B70" i="2"/>
  <c r="B66" i="2"/>
  <c r="C5" i="2"/>
  <c r="D5" i="2"/>
  <c r="H5" i="2"/>
  <c r="B5" i="2" l="1"/>
  <c r="B4" i="2" l="1"/>
</calcChain>
</file>

<file path=xl/sharedStrings.xml><?xml version="1.0" encoding="utf-8"?>
<sst xmlns="http://schemas.openxmlformats.org/spreadsheetml/2006/main" count="163" uniqueCount="95">
  <si>
    <t>Satu Mare</t>
  </si>
  <si>
    <t>Carei</t>
  </si>
  <si>
    <t>Ardud</t>
  </si>
  <si>
    <t>Livada</t>
  </si>
  <si>
    <t>Andrid</t>
  </si>
  <si>
    <t>Apa</t>
  </si>
  <si>
    <t>Batarci</t>
  </si>
  <si>
    <t>Beltiug</t>
  </si>
  <si>
    <t>Berveni</t>
  </si>
  <si>
    <t>Bixad</t>
  </si>
  <si>
    <t>Bogdand</t>
  </si>
  <si>
    <t>Botiz</t>
  </si>
  <si>
    <t>Cehal</t>
  </si>
  <si>
    <t>Certeze</t>
  </si>
  <si>
    <t>Culciu</t>
  </si>
  <si>
    <t>Doba</t>
  </si>
  <si>
    <t>Foieni</t>
  </si>
  <si>
    <t>Halmeu</t>
  </si>
  <si>
    <t>Hodod</t>
  </si>
  <si>
    <t>Homoroade</t>
  </si>
  <si>
    <t>Lazuri</t>
  </si>
  <si>
    <t>Micula</t>
  </si>
  <si>
    <t>Moftin</t>
  </si>
  <si>
    <t>Odoreu</t>
  </si>
  <si>
    <t>Pir</t>
  </si>
  <si>
    <t>Pomi</t>
  </si>
  <si>
    <t>Socond</t>
  </si>
  <si>
    <t>Supur</t>
  </si>
  <si>
    <t>Tarna Mare</t>
  </si>
  <si>
    <t>Tiream</t>
  </si>
  <si>
    <t>Turulung</t>
  </si>
  <si>
    <t>Urziceni</t>
  </si>
  <si>
    <t>Valea Vinului</t>
  </si>
  <si>
    <t>Vama</t>
  </si>
  <si>
    <t>Viile Satu Mare</t>
  </si>
  <si>
    <t>ROMÂNIA</t>
  </si>
  <si>
    <t>JUDEŢUL SATU MARE</t>
  </si>
  <si>
    <t>CONSILIUL JUDEŢEAN SATU MARE</t>
  </si>
  <si>
    <t>REPARTIZAREA</t>
  </si>
  <si>
    <t>Unitatea administrativ-teritorială</t>
  </si>
  <si>
    <t>Total unități administrativ-teritoriale</t>
  </si>
  <si>
    <t>Total comune</t>
  </si>
  <si>
    <t>Total municipii</t>
  </si>
  <si>
    <t>Total oraşe</t>
  </si>
  <si>
    <t>PREŞEDINTE,</t>
  </si>
  <si>
    <t>Pataki Csaba</t>
  </si>
  <si>
    <t>Red./Tehn. VE</t>
  </si>
  <si>
    <t>5 ex</t>
  </si>
  <si>
    <t>Acâș</t>
  </si>
  <si>
    <t>Agriș</t>
  </si>
  <si>
    <t>Bârsau</t>
  </si>
  <si>
    <t>Călinești Oaș</t>
  </si>
  <si>
    <t>Cămârzana</t>
  </si>
  <si>
    <t>Cămin</t>
  </si>
  <si>
    <t>Căpleni</t>
  </si>
  <si>
    <t>Căuaș</t>
  </si>
  <si>
    <t>Ciumești</t>
  </si>
  <si>
    <t>Craidorolț</t>
  </si>
  <si>
    <t>Crucișor</t>
  </si>
  <si>
    <t>Dorolț</t>
  </si>
  <si>
    <t>Gherța Mică</t>
  </si>
  <si>
    <t>Medieșu Aurit</t>
  </si>
  <si>
    <t>Orașu Nou</t>
  </si>
  <si>
    <t>Paulești</t>
  </si>
  <si>
    <t>Petrești</t>
  </si>
  <si>
    <t>Pișcolt</t>
  </si>
  <si>
    <t xml:space="preserve">Porumbești </t>
  </si>
  <si>
    <t>Racșa</t>
  </si>
  <si>
    <t>Săcășeni</t>
  </si>
  <si>
    <t>Sanislău</t>
  </si>
  <si>
    <t>Santău</t>
  </si>
  <si>
    <t>Săuca</t>
  </si>
  <si>
    <t>Târșolț</t>
  </si>
  <si>
    <t>Terebești</t>
  </si>
  <si>
    <t>Turț</t>
  </si>
  <si>
    <t>Vetiș</t>
  </si>
  <si>
    <t>Tășnad</t>
  </si>
  <si>
    <t>Negrești Oaș</t>
  </si>
  <si>
    <t>Anexă</t>
  </si>
  <si>
    <t>UAT</t>
  </si>
  <si>
    <t>TOTAL</t>
  </si>
  <si>
    <t>din care</t>
  </si>
  <si>
    <t>suma de repartizat</t>
  </si>
  <si>
    <t>diferenta ramasa de repartizat</t>
  </si>
  <si>
    <r>
      <t>Sume corespunzătoare cotei de 6% din impozitul pe venit, fond la dispoziția consiliului județean
(</t>
    </r>
    <r>
      <rPr>
        <b/>
        <u/>
        <sz val="10"/>
        <rFont val="Times New Roman"/>
        <family val="1"/>
      </rPr>
      <t>cod 040205</t>
    </r>
    <r>
      <rPr>
        <b/>
        <sz val="10"/>
        <rFont val="Times New Roman"/>
        <family val="1"/>
      </rPr>
      <t>)</t>
    </r>
  </si>
  <si>
    <t>proiect</t>
  </si>
  <si>
    <t>Influențe (+/-)</t>
  </si>
  <si>
    <t>lei</t>
  </si>
  <si>
    <t>din care pentru:</t>
  </si>
  <si>
    <t>Buget aprobat 2024</t>
  </si>
  <si>
    <t>Buget rectificat 2024</t>
  </si>
  <si>
    <t>pentru aprobarea repartizării pe unități administrativ-teritoriale  a sumei corespunzătoare cotei de 6% din impozitul pe venit, încasat suplimentar, fond aflat la dispoziția consiliului județean, în conformitate cu prevederile art. 6 alin. (11) din Legea bugetului de stat pe anul 2024, nr. 421/2023</t>
  </si>
  <si>
    <t>initial</t>
  </si>
  <si>
    <t>final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</si>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</sst>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l_e_i_-;\-* #,##0.00\ _l_e_i_-;_-* &quot;-&quot;??\ _l_e_i_-;_-@_-"/>
  </numFmts>
  <fonts count="20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12"/>
      <color theme="5"/>
      <name val="Times New Roman"/>
      <family val="1"/>
    </font>
    <font>
      <sz val="10"/>
      <color theme="5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u/>
      <sz val="10"/>
      <name val="Times New Roman"/>
      <family val="1"/>
    </font>
    <font>
      <sz val="11"/>
      <name val="Times New Roman"/>
      <family val="1"/>
    </font>
    <font>
      <b/>
      <sz val="10"/>
      <color rgb="FFFF0000"/>
      <name val="Arial"/>
      <family val="2"/>
    </font>
    <font>
      <b/>
      <sz val="12"/>
      <color theme="0"/>
      <name val="Times New Roman"/>
      <family val="1"/>
    </font>
    <font>
      <sz val="10"/>
      <color rgb="FFFF0000"/>
      <name val="Arial"/>
      <family val="2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19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0" applyFont="1"/>
    <xf numFmtId="0" fontId="6" fillId="0" borderId="0" xfId="1" applyFont="1"/>
    <xf numFmtId="0" fontId="4" fillId="0" borderId="0" xfId="1" applyFont="1"/>
    <xf numFmtId="0" fontId="5" fillId="0" borderId="0" xfId="0" applyFont="1" applyAlignment="1">
      <alignment horizontal="right"/>
    </xf>
    <xf numFmtId="3" fontId="3" fillId="0" borderId="0" xfId="1" applyNumberFormat="1" applyFont="1" applyAlignment="1">
      <alignment horizontal="center" wrapText="1"/>
    </xf>
    <xf numFmtId="3" fontId="3" fillId="0" borderId="0" xfId="1" applyNumberFormat="1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7" fillId="0" borderId="5" xfId="1" applyFont="1" applyBorder="1" applyAlignment="1">
      <alignment horizontal="center" wrapText="1"/>
    </xf>
    <xf numFmtId="0" fontId="7" fillId="0" borderId="6" xfId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3" fontId="8" fillId="0" borderId="7" xfId="1" applyNumberFormat="1" applyFont="1" applyBorder="1" applyAlignment="1">
      <alignment wrapText="1"/>
    </xf>
    <xf numFmtId="0" fontId="9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3" fontId="3" fillId="0" borderId="0" xfId="1" applyNumberFormat="1" applyFont="1" applyAlignment="1">
      <alignment vertical="top" wrapText="1"/>
    </xf>
    <xf numFmtId="0" fontId="2" fillId="0" borderId="0" xfId="0" applyFont="1"/>
    <xf numFmtId="3" fontId="1" fillId="0" borderId="8" xfId="1" applyNumberFormat="1" applyFont="1" applyBorder="1" applyAlignment="1">
      <alignment horizontal="right" wrapText="1"/>
    </xf>
    <xf numFmtId="3" fontId="1" fillId="0" borderId="8" xfId="1" applyNumberFormat="1" applyFont="1" applyBorder="1" applyAlignment="1">
      <alignment horizontal="left" wrapText="1"/>
    </xf>
    <xf numFmtId="3" fontId="1" fillId="0" borderId="8" xfId="1" applyNumberFormat="1" applyFont="1" applyBorder="1" applyAlignment="1">
      <alignment wrapText="1"/>
    </xf>
    <xf numFmtId="0" fontId="2" fillId="0" borderId="15" xfId="0" applyFont="1" applyBorder="1"/>
    <xf numFmtId="0" fontId="2" fillId="0" borderId="8" xfId="0" applyFont="1" applyBorder="1"/>
    <xf numFmtId="0" fontId="2" fillId="0" borderId="16" xfId="0" applyFont="1" applyBorder="1"/>
    <xf numFmtId="3" fontId="1" fillId="0" borderId="15" xfId="1" applyNumberFormat="1" applyFont="1" applyBorder="1" applyAlignment="1">
      <alignment horizontal="left" wrapText="1"/>
    </xf>
    <xf numFmtId="3" fontId="1" fillId="0" borderId="16" xfId="1" applyNumberFormat="1" applyFont="1" applyBorder="1" applyAlignment="1">
      <alignment horizontal="right" wrapText="1"/>
    </xf>
    <xf numFmtId="3" fontId="1" fillId="0" borderId="15" xfId="1" applyNumberFormat="1" applyFont="1" applyBorder="1" applyAlignment="1">
      <alignment wrapText="1"/>
    </xf>
    <xf numFmtId="3" fontId="1" fillId="2" borderId="15" xfId="1" applyNumberFormat="1" applyFont="1" applyFill="1" applyBorder="1" applyAlignment="1">
      <alignment wrapText="1"/>
    </xf>
    <xf numFmtId="3" fontId="1" fillId="0" borderId="17" xfId="1" applyNumberFormat="1" applyFont="1" applyBorder="1" applyAlignment="1">
      <alignment wrapText="1"/>
    </xf>
    <xf numFmtId="3" fontId="1" fillId="0" borderId="18" xfId="1" applyNumberFormat="1" applyFont="1" applyBorder="1" applyAlignment="1">
      <alignment wrapText="1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1" fillId="0" borderId="24" xfId="0" applyFont="1" applyBorder="1"/>
    <xf numFmtId="0" fontId="1" fillId="0" borderId="25" xfId="0" applyFont="1" applyBorder="1"/>
    <xf numFmtId="3" fontId="2" fillId="0" borderId="8" xfId="0" applyNumberFormat="1" applyFont="1" applyBorder="1"/>
    <xf numFmtId="0" fontId="3" fillId="0" borderId="0" xfId="0" applyFont="1"/>
    <xf numFmtId="0" fontId="3" fillId="0" borderId="0" xfId="0" applyFont="1" applyAlignment="1">
      <alignment vertical="top"/>
    </xf>
    <xf numFmtId="0" fontId="5" fillId="0" borderId="0" xfId="2" applyFont="1" applyAlignment="1">
      <alignment horizontal="right"/>
    </xf>
    <xf numFmtId="0" fontId="5" fillId="0" borderId="0" xfId="1" applyFont="1" applyAlignment="1">
      <alignment horizontal="left"/>
    </xf>
    <xf numFmtId="0" fontId="13" fillId="0" borderId="0" xfId="1" applyFont="1"/>
    <xf numFmtId="3" fontId="5" fillId="0" borderId="7" xfId="1" applyNumberFormat="1" applyFont="1" applyBorder="1" applyAlignment="1">
      <alignment horizontal="left" wrapText="1"/>
    </xf>
    <xf numFmtId="0" fontId="13" fillId="0" borderId="0" xfId="0" applyFont="1"/>
    <xf numFmtId="3" fontId="5" fillId="0" borderId="7" xfId="1" applyNumberFormat="1" applyFont="1" applyBorder="1" applyAlignment="1">
      <alignment wrapText="1"/>
    </xf>
    <xf numFmtId="3" fontId="5" fillId="2" borderId="7" xfId="1" applyNumberFormat="1" applyFont="1" applyFill="1" applyBorder="1" applyAlignment="1">
      <alignment wrapText="1"/>
    </xf>
    <xf numFmtId="3" fontId="5" fillId="0" borderId="0" xfId="1" applyNumberFormat="1" applyFont="1" applyAlignment="1">
      <alignment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3" fontId="5" fillId="0" borderId="9" xfId="1" applyNumberFormat="1" applyFont="1" applyBorder="1" applyAlignment="1">
      <alignment wrapText="1"/>
    </xf>
    <xf numFmtId="3" fontId="5" fillId="0" borderId="10" xfId="1" applyNumberFormat="1" applyFont="1" applyBorder="1" applyAlignment="1">
      <alignment wrapText="1"/>
    </xf>
    <xf numFmtId="3" fontId="14" fillId="0" borderId="15" xfId="1" applyNumberFormat="1" applyFont="1" applyBorder="1" applyAlignment="1">
      <alignment wrapText="1"/>
    </xf>
    <xf numFmtId="3" fontId="15" fillId="0" borderId="9" xfId="1" applyNumberFormat="1" applyFont="1" applyBorder="1" applyAlignment="1">
      <alignment horizontal="right" wrapText="1"/>
    </xf>
    <xf numFmtId="0" fontId="16" fillId="0" borderId="8" xfId="0" applyFont="1" applyBorder="1"/>
    <xf numFmtId="0" fontId="6" fillId="0" borderId="3" xfId="1" applyFont="1" applyBorder="1" applyAlignment="1">
      <alignment horizontal="center" vertical="center" wrapText="1"/>
    </xf>
    <xf numFmtId="4" fontId="5" fillId="0" borderId="9" xfId="1" applyNumberFormat="1" applyFont="1" applyBorder="1" applyAlignment="1">
      <alignment horizontal="right" wrapText="1"/>
    </xf>
    <xf numFmtId="4" fontId="5" fillId="0" borderId="9" xfId="1" applyNumberFormat="1" applyFont="1" applyBorder="1" applyAlignment="1">
      <alignment wrapText="1"/>
    </xf>
    <xf numFmtId="0" fontId="7" fillId="0" borderId="32" xfId="1" applyFont="1" applyBorder="1" applyAlignment="1">
      <alignment horizontal="center" wrapText="1"/>
    </xf>
    <xf numFmtId="3" fontId="15" fillId="0" borderId="8" xfId="1" applyNumberFormat="1" applyFont="1" applyBorder="1" applyAlignment="1">
      <alignment horizontal="right" wrapText="1"/>
    </xf>
    <xf numFmtId="3" fontId="8" fillId="0" borderId="8" xfId="1" applyNumberFormat="1" applyFont="1" applyBorder="1" applyAlignment="1">
      <alignment wrapText="1"/>
    </xf>
    <xf numFmtId="4" fontId="5" fillId="0" borderId="8" xfId="1" applyNumberFormat="1" applyFont="1" applyBorder="1" applyAlignment="1">
      <alignment horizontal="right" wrapText="1"/>
    </xf>
    <xf numFmtId="4" fontId="5" fillId="0" borderId="8" xfId="1" applyNumberFormat="1" applyFont="1" applyBorder="1" applyAlignment="1">
      <alignment wrapText="1"/>
    </xf>
    <xf numFmtId="4" fontId="13" fillId="0" borderId="8" xfId="0" applyNumberFormat="1" applyFont="1" applyBorder="1"/>
    <xf numFmtId="0" fontId="13" fillId="0" borderId="9" xfId="0" applyFont="1" applyBorder="1"/>
    <xf numFmtId="3" fontId="13" fillId="0" borderId="9" xfId="0" applyNumberFormat="1" applyFont="1" applyBorder="1"/>
    <xf numFmtId="0" fontId="6" fillId="0" borderId="4" xfId="1" applyFont="1" applyBorder="1" applyAlignment="1">
      <alignment horizontal="center" vertical="center" wrapText="1"/>
    </xf>
    <xf numFmtId="3" fontId="17" fillId="0" borderId="7" xfId="1" applyNumberFormat="1" applyFont="1" applyBorder="1" applyAlignment="1">
      <alignment horizontal="center" wrapText="1"/>
    </xf>
    <xf numFmtId="4" fontId="18" fillId="0" borderId="8" xfId="0" applyNumberFormat="1" applyFont="1" applyBorder="1"/>
    <xf numFmtId="4" fontId="18" fillId="0" borderId="8" xfId="1" applyNumberFormat="1" applyFont="1" applyBorder="1" applyAlignment="1">
      <alignment wrapText="1"/>
    </xf>
    <xf numFmtId="3" fontId="5" fillId="0" borderId="34" xfId="1" applyNumberFormat="1" applyFont="1" applyBorder="1" applyAlignment="1">
      <alignment wrapText="1"/>
    </xf>
    <xf numFmtId="3" fontId="13" fillId="0" borderId="11" xfId="0" applyNumberFormat="1" applyFont="1" applyBorder="1"/>
    <xf numFmtId="43" fontId="5" fillId="0" borderId="0" xfId="3" applyFont="1"/>
    <xf numFmtId="164" fontId="4" fillId="0" borderId="0" xfId="0" applyNumberFormat="1" applyFont="1" applyAlignment="1">
      <alignment horizontal="center" vertical="center"/>
    </xf>
    <xf numFmtId="164" fontId="5" fillId="4" borderId="0" xfId="0" applyNumberFormat="1" applyFont="1" applyFill="1" applyAlignment="1">
      <alignment horizontal="center" vertical="center"/>
    </xf>
    <xf numFmtId="43" fontId="13" fillId="0" borderId="0" xfId="3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3" borderId="26" xfId="1" applyFont="1" applyFill="1" applyBorder="1" applyAlignment="1">
      <alignment horizontal="center" vertical="center" wrapText="1"/>
    </xf>
    <xf numFmtId="0" fontId="6" fillId="3" borderId="27" xfId="1" applyFont="1" applyFill="1" applyBorder="1" applyAlignment="1">
      <alignment horizontal="center" vertical="center" wrapText="1"/>
    </xf>
    <xf numFmtId="0" fontId="6" fillId="3" borderId="28" xfId="1" applyFont="1" applyFill="1" applyBorder="1" applyAlignment="1">
      <alignment horizontal="center" vertical="center" wrapText="1"/>
    </xf>
    <xf numFmtId="0" fontId="6" fillId="3" borderId="29" xfId="1" applyFont="1" applyFill="1" applyBorder="1" applyAlignment="1">
      <alignment horizontal="center" vertical="center" wrapText="1"/>
    </xf>
    <xf numFmtId="0" fontId="6" fillId="3" borderId="30" xfId="1" applyFont="1" applyFill="1" applyBorder="1" applyAlignment="1">
      <alignment horizontal="center" vertical="center" wrapText="1"/>
    </xf>
    <xf numFmtId="0" fontId="6" fillId="3" borderId="3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1" fillId="0" borderId="1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4" fontId="5" fillId="0" borderId="37" xfId="1" applyNumberFormat="1" applyFont="1" applyBorder="1" applyAlignment="1">
      <alignment wrapText="1"/>
    </xf>
    <xf numFmtId="4" fontId="18" fillId="0" borderId="38" xfId="1" applyNumberFormat="1" applyFont="1" applyBorder="1" applyAlignment="1">
      <alignment wrapText="1"/>
    </xf>
    <xf numFmtId="4" fontId="5" fillId="0" borderId="8" xfId="1" applyNumberFormat="1" applyFont="1" applyBorder="1" applyAlignment="1">
      <alignment horizontal="left" wrapText="1"/>
    </xf>
    <xf numFmtId="4" fontId="13" fillId="0" borderId="8" xfId="1" applyNumberFormat="1" applyFont="1" applyBorder="1" applyAlignment="1">
      <alignment wrapText="1"/>
    </xf>
    <xf numFmtId="4" fontId="13" fillId="0" borderId="33" xfId="1" applyNumberFormat="1" applyFont="1" applyBorder="1" applyAlignment="1">
      <alignment wrapText="1"/>
    </xf>
    <xf numFmtId="4" fontId="5" fillId="0" borderId="36" xfId="1" applyNumberFormat="1" applyFont="1" applyBorder="1" applyAlignment="1">
      <alignment wrapText="1"/>
    </xf>
    <xf numFmtId="4" fontId="5" fillId="0" borderId="35" xfId="1" applyNumberFormat="1" applyFont="1" applyBorder="1" applyAlignment="1">
      <alignment wrapText="1"/>
    </xf>
  </cellXfs>
  <cellStyles count="4">
    <cellStyle name="Comma" xfId="3" builtinId="3"/>
    <cellStyle name="Normal" xfId="0" builtinId="0"/>
    <cellStyle name="Normal_mach31" xfId="2" xr:uid="{8240FDC1-B660-4B68-A5F3-94D063490E88}"/>
    <cellStyle name="Normal_Sheet1" xfId="1" xr:uid="{48C58C19-1823-467C-A876-E86BBEF7C3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66626-55B7-4D2C-BD61-F2FDE0F544F8}">
  <dimension ref="A1:IK99"/>
  <sheetViews>
    <sheetView tabSelected="1" zoomScaleNormal="100" workbookViewId="0">
      <selection activeCell="D3" sqref="D3"/>
    </sheetView>
  </sheetViews>
  <sheetFormatPr defaultColWidth="17.140625" defaultRowHeight="12.75" x14ac:dyDescent="0.2"/>
  <cols>
    <col min="1" max="1" width="26.7109375" style="1" customWidth="1"/>
    <col min="2" max="2" width="24.85546875" style="1" customWidth="1"/>
    <col min="3" max="3" width="26.7109375" style="1" customWidth="1"/>
    <col min="4" max="4" width="24.42578125" style="1" customWidth="1"/>
    <col min="5" max="5" width="17.140625" style="1"/>
    <col min="6" max="6" width="18.7109375" style="1" hidden="1" customWidth="1"/>
    <col min="7" max="8" width="0" style="1" hidden="1" customWidth="1"/>
    <col min="9" max="254" width="17.140625" style="1"/>
    <col min="255" max="255" width="17.28515625" style="1" customWidth="1"/>
    <col min="256" max="256" width="14.7109375" style="1" customWidth="1"/>
    <col min="257" max="257" width="13" style="1" customWidth="1"/>
    <col min="258" max="258" width="13.42578125" style="1" customWidth="1"/>
    <col min="259" max="259" width="25.28515625" style="1" customWidth="1"/>
    <col min="260" max="510" width="17.140625" style="1"/>
    <col min="511" max="511" width="17.28515625" style="1" customWidth="1"/>
    <col min="512" max="512" width="14.7109375" style="1" customWidth="1"/>
    <col min="513" max="513" width="13" style="1" customWidth="1"/>
    <col min="514" max="514" width="13.42578125" style="1" customWidth="1"/>
    <col min="515" max="515" width="25.28515625" style="1" customWidth="1"/>
    <col min="516" max="766" width="17.140625" style="1"/>
    <col min="767" max="767" width="17.28515625" style="1" customWidth="1"/>
    <col min="768" max="768" width="14.7109375" style="1" customWidth="1"/>
    <col min="769" max="769" width="13" style="1" customWidth="1"/>
    <col min="770" max="770" width="13.42578125" style="1" customWidth="1"/>
    <col min="771" max="771" width="25.28515625" style="1" customWidth="1"/>
    <col min="772" max="1022" width="17.140625" style="1"/>
    <col min="1023" max="1023" width="17.28515625" style="1" customWidth="1"/>
    <col min="1024" max="1024" width="14.7109375" style="1" customWidth="1"/>
    <col min="1025" max="1025" width="13" style="1" customWidth="1"/>
    <col min="1026" max="1026" width="13.42578125" style="1" customWidth="1"/>
    <col min="1027" max="1027" width="25.28515625" style="1" customWidth="1"/>
    <col min="1028" max="1278" width="17.140625" style="1"/>
    <col min="1279" max="1279" width="17.28515625" style="1" customWidth="1"/>
    <col min="1280" max="1280" width="14.7109375" style="1" customWidth="1"/>
    <col min="1281" max="1281" width="13" style="1" customWidth="1"/>
    <col min="1282" max="1282" width="13.42578125" style="1" customWidth="1"/>
    <col min="1283" max="1283" width="25.28515625" style="1" customWidth="1"/>
    <col min="1284" max="1534" width="17.140625" style="1"/>
    <col min="1535" max="1535" width="17.28515625" style="1" customWidth="1"/>
    <col min="1536" max="1536" width="14.7109375" style="1" customWidth="1"/>
    <col min="1537" max="1537" width="13" style="1" customWidth="1"/>
    <col min="1538" max="1538" width="13.42578125" style="1" customWidth="1"/>
    <col min="1539" max="1539" width="25.28515625" style="1" customWidth="1"/>
    <col min="1540" max="1790" width="17.140625" style="1"/>
    <col min="1791" max="1791" width="17.28515625" style="1" customWidth="1"/>
    <col min="1792" max="1792" width="14.7109375" style="1" customWidth="1"/>
    <col min="1793" max="1793" width="13" style="1" customWidth="1"/>
    <col min="1794" max="1794" width="13.42578125" style="1" customWidth="1"/>
    <col min="1795" max="1795" width="25.28515625" style="1" customWidth="1"/>
    <col min="1796" max="2046" width="17.140625" style="1"/>
    <col min="2047" max="2047" width="17.28515625" style="1" customWidth="1"/>
    <col min="2048" max="2048" width="14.7109375" style="1" customWidth="1"/>
    <col min="2049" max="2049" width="13" style="1" customWidth="1"/>
    <col min="2050" max="2050" width="13.42578125" style="1" customWidth="1"/>
    <col min="2051" max="2051" width="25.28515625" style="1" customWidth="1"/>
    <col min="2052" max="2302" width="17.140625" style="1"/>
    <col min="2303" max="2303" width="17.28515625" style="1" customWidth="1"/>
    <col min="2304" max="2304" width="14.7109375" style="1" customWidth="1"/>
    <col min="2305" max="2305" width="13" style="1" customWidth="1"/>
    <col min="2306" max="2306" width="13.42578125" style="1" customWidth="1"/>
    <col min="2307" max="2307" width="25.28515625" style="1" customWidth="1"/>
    <col min="2308" max="2558" width="17.140625" style="1"/>
    <col min="2559" max="2559" width="17.28515625" style="1" customWidth="1"/>
    <col min="2560" max="2560" width="14.7109375" style="1" customWidth="1"/>
    <col min="2561" max="2561" width="13" style="1" customWidth="1"/>
    <col min="2562" max="2562" width="13.42578125" style="1" customWidth="1"/>
    <col min="2563" max="2563" width="25.28515625" style="1" customWidth="1"/>
    <col min="2564" max="2814" width="17.140625" style="1"/>
    <col min="2815" max="2815" width="17.28515625" style="1" customWidth="1"/>
    <col min="2816" max="2816" width="14.7109375" style="1" customWidth="1"/>
    <col min="2817" max="2817" width="13" style="1" customWidth="1"/>
    <col min="2818" max="2818" width="13.42578125" style="1" customWidth="1"/>
    <col min="2819" max="2819" width="25.28515625" style="1" customWidth="1"/>
    <col min="2820" max="3070" width="17.140625" style="1"/>
    <col min="3071" max="3071" width="17.28515625" style="1" customWidth="1"/>
    <col min="3072" max="3072" width="14.7109375" style="1" customWidth="1"/>
    <col min="3073" max="3073" width="13" style="1" customWidth="1"/>
    <col min="3074" max="3074" width="13.42578125" style="1" customWidth="1"/>
    <col min="3075" max="3075" width="25.28515625" style="1" customWidth="1"/>
    <col min="3076" max="3326" width="17.140625" style="1"/>
    <col min="3327" max="3327" width="17.28515625" style="1" customWidth="1"/>
    <col min="3328" max="3328" width="14.7109375" style="1" customWidth="1"/>
    <col min="3329" max="3329" width="13" style="1" customWidth="1"/>
    <col min="3330" max="3330" width="13.42578125" style="1" customWidth="1"/>
    <col min="3331" max="3331" width="25.28515625" style="1" customWidth="1"/>
    <col min="3332" max="3582" width="17.140625" style="1"/>
    <col min="3583" max="3583" width="17.28515625" style="1" customWidth="1"/>
    <col min="3584" max="3584" width="14.7109375" style="1" customWidth="1"/>
    <col min="3585" max="3585" width="13" style="1" customWidth="1"/>
    <col min="3586" max="3586" width="13.42578125" style="1" customWidth="1"/>
    <col min="3587" max="3587" width="25.28515625" style="1" customWidth="1"/>
    <col min="3588" max="3838" width="17.140625" style="1"/>
    <col min="3839" max="3839" width="17.28515625" style="1" customWidth="1"/>
    <col min="3840" max="3840" width="14.7109375" style="1" customWidth="1"/>
    <col min="3841" max="3841" width="13" style="1" customWidth="1"/>
    <col min="3842" max="3842" width="13.42578125" style="1" customWidth="1"/>
    <col min="3843" max="3843" width="25.28515625" style="1" customWidth="1"/>
    <col min="3844" max="4094" width="17.140625" style="1"/>
    <col min="4095" max="4095" width="17.28515625" style="1" customWidth="1"/>
    <col min="4096" max="4096" width="14.7109375" style="1" customWidth="1"/>
    <col min="4097" max="4097" width="13" style="1" customWidth="1"/>
    <col min="4098" max="4098" width="13.42578125" style="1" customWidth="1"/>
    <col min="4099" max="4099" width="25.28515625" style="1" customWidth="1"/>
    <col min="4100" max="4350" width="17.140625" style="1"/>
    <col min="4351" max="4351" width="17.28515625" style="1" customWidth="1"/>
    <col min="4352" max="4352" width="14.7109375" style="1" customWidth="1"/>
    <col min="4353" max="4353" width="13" style="1" customWidth="1"/>
    <col min="4354" max="4354" width="13.42578125" style="1" customWidth="1"/>
    <col min="4355" max="4355" width="25.28515625" style="1" customWidth="1"/>
    <col min="4356" max="4606" width="17.140625" style="1"/>
    <col min="4607" max="4607" width="17.28515625" style="1" customWidth="1"/>
    <col min="4608" max="4608" width="14.7109375" style="1" customWidth="1"/>
    <col min="4609" max="4609" width="13" style="1" customWidth="1"/>
    <col min="4610" max="4610" width="13.42578125" style="1" customWidth="1"/>
    <col min="4611" max="4611" width="25.28515625" style="1" customWidth="1"/>
    <col min="4612" max="4862" width="17.140625" style="1"/>
    <col min="4863" max="4863" width="17.28515625" style="1" customWidth="1"/>
    <col min="4864" max="4864" width="14.7109375" style="1" customWidth="1"/>
    <col min="4865" max="4865" width="13" style="1" customWidth="1"/>
    <col min="4866" max="4866" width="13.42578125" style="1" customWidth="1"/>
    <col min="4867" max="4867" width="25.28515625" style="1" customWidth="1"/>
    <col min="4868" max="5118" width="17.140625" style="1"/>
    <col min="5119" max="5119" width="17.28515625" style="1" customWidth="1"/>
    <col min="5120" max="5120" width="14.7109375" style="1" customWidth="1"/>
    <col min="5121" max="5121" width="13" style="1" customWidth="1"/>
    <col min="5122" max="5122" width="13.42578125" style="1" customWidth="1"/>
    <col min="5123" max="5123" width="25.28515625" style="1" customWidth="1"/>
    <col min="5124" max="5374" width="17.140625" style="1"/>
    <col min="5375" max="5375" width="17.28515625" style="1" customWidth="1"/>
    <col min="5376" max="5376" width="14.7109375" style="1" customWidth="1"/>
    <col min="5377" max="5377" width="13" style="1" customWidth="1"/>
    <col min="5378" max="5378" width="13.42578125" style="1" customWidth="1"/>
    <col min="5379" max="5379" width="25.28515625" style="1" customWidth="1"/>
    <col min="5380" max="5630" width="17.140625" style="1"/>
    <col min="5631" max="5631" width="17.28515625" style="1" customWidth="1"/>
    <col min="5632" max="5632" width="14.7109375" style="1" customWidth="1"/>
    <col min="5633" max="5633" width="13" style="1" customWidth="1"/>
    <col min="5634" max="5634" width="13.42578125" style="1" customWidth="1"/>
    <col min="5635" max="5635" width="25.28515625" style="1" customWidth="1"/>
    <col min="5636" max="5886" width="17.140625" style="1"/>
    <col min="5887" max="5887" width="17.28515625" style="1" customWidth="1"/>
    <col min="5888" max="5888" width="14.7109375" style="1" customWidth="1"/>
    <col min="5889" max="5889" width="13" style="1" customWidth="1"/>
    <col min="5890" max="5890" width="13.42578125" style="1" customWidth="1"/>
    <col min="5891" max="5891" width="25.28515625" style="1" customWidth="1"/>
    <col min="5892" max="6142" width="17.140625" style="1"/>
    <col min="6143" max="6143" width="17.28515625" style="1" customWidth="1"/>
    <col min="6144" max="6144" width="14.7109375" style="1" customWidth="1"/>
    <col min="6145" max="6145" width="13" style="1" customWidth="1"/>
    <col min="6146" max="6146" width="13.42578125" style="1" customWidth="1"/>
    <col min="6147" max="6147" width="25.28515625" style="1" customWidth="1"/>
    <col min="6148" max="6398" width="17.140625" style="1"/>
    <col min="6399" max="6399" width="17.28515625" style="1" customWidth="1"/>
    <col min="6400" max="6400" width="14.7109375" style="1" customWidth="1"/>
    <col min="6401" max="6401" width="13" style="1" customWidth="1"/>
    <col min="6402" max="6402" width="13.42578125" style="1" customWidth="1"/>
    <col min="6403" max="6403" width="25.28515625" style="1" customWidth="1"/>
    <col min="6404" max="6654" width="17.140625" style="1"/>
    <col min="6655" max="6655" width="17.28515625" style="1" customWidth="1"/>
    <col min="6656" max="6656" width="14.7109375" style="1" customWidth="1"/>
    <col min="6657" max="6657" width="13" style="1" customWidth="1"/>
    <col min="6658" max="6658" width="13.42578125" style="1" customWidth="1"/>
    <col min="6659" max="6659" width="25.28515625" style="1" customWidth="1"/>
    <col min="6660" max="6910" width="17.140625" style="1"/>
    <col min="6911" max="6911" width="17.28515625" style="1" customWidth="1"/>
    <col min="6912" max="6912" width="14.7109375" style="1" customWidth="1"/>
    <col min="6913" max="6913" width="13" style="1" customWidth="1"/>
    <col min="6914" max="6914" width="13.42578125" style="1" customWidth="1"/>
    <col min="6915" max="6915" width="25.28515625" style="1" customWidth="1"/>
    <col min="6916" max="7166" width="17.140625" style="1"/>
    <col min="7167" max="7167" width="17.28515625" style="1" customWidth="1"/>
    <col min="7168" max="7168" width="14.7109375" style="1" customWidth="1"/>
    <col min="7169" max="7169" width="13" style="1" customWidth="1"/>
    <col min="7170" max="7170" width="13.42578125" style="1" customWidth="1"/>
    <col min="7171" max="7171" width="25.28515625" style="1" customWidth="1"/>
    <col min="7172" max="7422" width="17.140625" style="1"/>
    <col min="7423" max="7423" width="17.28515625" style="1" customWidth="1"/>
    <col min="7424" max="7424" width="14.7109375" style="1" customWidth="1"/>
    <col min="7425" max="7425" width="13" style="1" customWidth="1"/>
    <col min="7426" max="7426" width="13.42578125" style="1" customWidth="1"/>
    <col min="7427" max="7427" width="25.28515625" style="1" customWidth="1"/>
    <col min="7428" max="7678" width="17.140625" style="1"/>
    <col min="7679" max="7679" width="17.28515625" style="1" customWidth="1"/>
    <col min="7680" max="7680" width="14.7109375" style="1" customWidth="1"/>
    <col min="7681" max="7681" width="13" style="1" customWidth="1"/>
    <col min="7682" max="7682" width="13.42578125" style="1" customWidth="1"/>
    <col min="7683" max="7683" width="25.28515625" style="1" customWidth="1"/>
    <col min="7684" max="7934" width="17.140625" style="1"/>
    <col min="7935" max="7935" width="17.28515625" style="1" customWidth="1"/>
    <col min="7936" max="7936" width="14.7109375" style="1" customWidth="1"/>
    <col min="7937" max="7937" width="13" style="1" customWidth="1"/>
    <col min="7938" max="7938" width="13.42578125" style="1" customWidth="1"/>
    <col min="7939" max="7939" width="25.28515625" style="1" customWidth="1"/>
    <col min="7940" max="8190" width="17.140625" style="1"/>
    <col min="8191" max="8191" width="17.28515625" style="1" customWidth="1"/>
    <col min="8192" max="8192" width="14.7109375" style="1" customWidth="1"/>
    <col min="8193" max="8193" width="13" style="1" customWidth="1"/>
    <col min="8194" max="8194" width="13.42578125" style="1" customWidth="1"/>
    <col min="8195" max="8195" width="25.28515625" style="1" customWidth="1"/>
    <col min="8196" max="8446" width="17.140625" style="1"/>
    <col min="8447" max="8447" width="17.28515625" style="1" customWidth="1"/>
    <col min="8448" max="8448" width="14.7109375" style="1" customWidth="1"/>
    <col min="8449" max="8449" width="13" style="1" customWidth="1"/>
    <col min="8450" max="8450" width="13.42578125" style="1" customWidth="1"/>
    <col min="8451" max="8451" width="25.28515625" style="1" customWidth="1"/>
    <col min="8452" max="8702" width="17.140625" style="1"/>
    <col min="8703" max="8703" width="17.28515625" style="1" customWidth="1"/>
    <col min="8704" max="8704" width="14.7109375" style="1" customWidth="1"/>
    <col min="8705" max="8705" width="13" style="1" customWidth="1"/>
    <col min="8706" max="8706" width="13.42578125" style="1" customWidth="1"/>
    <col min="8707" max="8707" width="25.28515625" style="1" customWidth="1"/>
    <col min="8708" max="8958" width="17.140625" style="1"/>
    <col min="8959" max="8959" width="17.28515625" style="1" customWidth="1"/>
    <col min="8960" max="8960" width="14.7109375" style="1" customWidth="1"/>
    <col min="8961" max="8961" width="13" style="1" customWidth="1"/>
    <col min="8962" max="8962" width="13.42578125" style="1" customWidth="1"/>
    <col min="8963" max="8963" width="25.28515625" style="1" customWidth="1"/>
    <col min="8964" max="9214" width="17.140625" style="1"/>
    <col min="9215" max="9215" width="17.28515625" style="1" customWidth="1"/>
    <col min="9216" max="9216" width="14.7109375" style="1" customWidth="1"/>
    <col min="9217" max="9217" width="13" style="1" customWidth="1"/>
    <col min="9218" max="9218" width="13.42578125" style="1" customWidth="1"/>
    <col min="9219" max="9219" width="25.28515625" style="1" customWidth="1"/>
    <col min="9220" max="9470" width="17.140625" style="1"/>
    <col min="9471" max="9471" width="17.28515625" style="1" customWidth="1"/>
    <col min="9472" max="9472" width="14.7109375" style="1" customWidth="1"/>
    <col min="9473" max="9473" width="13" style="1" customWidth="1"/>
    <col min="9474" max="9474" width="13.42578125" style="1" customWidth="1"/>
    <col min="9475" max="9475" width="25.28515625" style="1" customWidth="1"/>
    <col min="9476" max="9726" width="17.140625" style="1"/>
    <col min="9727" max="9727" width="17.28515625" style="1" customWidth="1"/>
    <col min="9728" max="9728" width="14.7109375" style="1" customWidth="1"/>
    <col min="9729" max="9729" width="13" style="1" customWidth="1"/>
    <col min="9730" max="9730" width="13.42578125" style="1" customWidth="1"/>
    <col min="9731" max="9731" width="25.28515625" style="1" customWidth="1"/>
    <col min="9732" max="9982" width="17.140625" style="1"/>
    <col min="9983" max="9983" width="17.28515625" style="1" customWidth="1"/>
    <col min="9984" max="9984" width="14.7109375" style="1" customWidth="1"/>
    <col min="9985" max="9985" width="13" style="1" customWidth="1"/>
    <col min="9986" max="9986" width="13.42578125" style="1" customWidth="1"/>
    <col min="9987" max="9987" width="25.28515625" style="1" customWidth="1"/>
    <col min="9988" max="10238" width="17.140625" style="1"/>
    <col min="10239" max="10239" width="17.28515625" style="1" customWidth="1"/>
    <col min="10240" max="10240" width="14.7109375" style="1" customWidth="1"/>
    <col min="10241" max="10241" width="13" style="1" customWidth="1"/>
    <col min="10242" max="10242" width="13.42578125" style="1" customWidth="1"/>
    <col min="10243" max="10243" width="25.28515625" style="1" customWidth="1"/>
    <col min="10244" max="10494" width="17.140625" style="1"/>
    <col min="10495" max="10495" width="17.28515625" style="1" customWidth="1"/>
    <col min="10496" max="10496" width="14.7109375" style="1" customWidth="1"/>
    <col min="10497" max="10497" width="13" style="1" customWidth="1"/>
    <col min="10498" max="10498" width="13.42578125" style="1" customWidth="1"/>
    <col min="10499" max="10499" width="25.28515625" style="1" customWidth="1"/>
    <col min="10500" max="10750" width="17.140625" style="1"/>
    <col min="10751" max="10751" width="17.28515625" style="1" customWidth="1"/>
    <col min="10752" max="10752" width="14.7109375" style="1" customWidth="1"/>
    <col min="10753" max="10753" width="13" style="1" customWidth="1"/>
    <col min="10754" max="10754" width="13.42578125" style="1" customWidth="1"/>
    <col min="10755" max="10755" width="25.28515625" style="1" customWidth="1"/>
    <col min="10756" max="11006" width="17.140625" style="1"/>
    <col min="11007" max="11007" width="17.28515625" style="1" customWidth="1"/>
    <col min="11008" max="11008" width="14.7109375" style="1" customWidth="1"/>
    <col min="11009" max="11009" width="13" style="1" customWidth="1"/>
    <col min="11010" max="11010" width="13.42578125" style="1" customWidth="1"/>
    <col min="11011" max="11011" width="25.28515625" style="1" customWidth="1"/>
    <col min="11012" max="11262" width="17.140625" style="1"/>
    <col min="11263" max="11263" width="17.28515625" style="1" customWidth="1"/>
    <col min="11264" max="11264" width="14.7109375" style="1" customWidth="1"/>
    <col min="11265" max="11265" width="13" style="1" customWidth="1"/>
    <col min="11266" max="11266" width="13.42578125" style="1" customWidth="1"/>
    <col min="11267" max="11267" width="25.28515625" style="1" customWidth="1"/>
    <col min="11268" max="11518" width="17.140625" style="1"/>
    <col min="11519" max="11519" width="17.28515625" style="1" customWidth="1"/>
    <col min="11520" max="11520" width="14.7109375" style="1" customWidth="1"/>
    <col min="11521" max="11521" width="13" style="1" customWidth="1"/>
    <col min="11522" max="11522" width="13.42578125" style="1" customWidth="1"/>
    <col min="11523" max="11523" width="25.28515625" style="1" customWidth="1"/>
    <col min="11524" max="11774" width="17.140625" style="1"/>
    <col min="11775" max="11775" width="17.28515625" style="1" customWidth="1"/>
    <col min="11776" max="11776" width="14.7109375" style="1" customWidth="1"/>
    <col min="11777" max="11777" width="13" style="1" customWidth="1"/>
    <col min="11778" max="11778" width="13.42578125" style="1" customWidth="1"/>
    <col min="11779" max="11779" width="25.28515625" style="1" customWidth="1"/>
    <col min="11780" max="12030" width="17.140625" style="1"/>
    <col min="12031" max="12031" width="17.28515625" style="1" customWidth="1"/>
    <col min="12032" max="12032" width="14.7109375" style="1" customWidth="1"/>
    <col min="12033" max="12033" width="13" style="1" customWidth="1"/>
    <col min="12034" max="12034" width="13.42578125" style="1" customWidth="1"/>
    <col min="12035" max="12035" width="25.28515625" style="1" customWidth="1"/>
    <col min="12036" max="12286" width="17.140625" style="1"/>
    <col min="12287" max="12287" width="17.28515625" style="1" customWidth="1"/>
    <col min="12288" max="12288" width="14.7109375" style="1" customWidth="1"/>
    <col min="12289" max="12289" width="13" style="1" customWidth="1"/>
    <col min="12290" max="12290" width="13.42578125" style="1" customWidth="1"/>
    <col min="12291" max="12291" width="25.28515625" style="1" customWidth="1"/>
    <col min="12292" max="12542" width="17.140625" style="1"/>
    <col min="12543" max="12543" width="17.28515625" style="1" customWidth="1"/>
    <col min="12544" max="12544" width="14.7109375" style="1" customWidth="1"/>
    <col min="12545" max="12545" width="13" style="1" customWidth="1"/>
    <col min="12546" max="12546" width="13.42578125" style="1" customWidth="1"/>
    <col min="12547" max="12547" width="25.28515625" style="1" customWidth="1"/>
    <col min="12548" max="12798" width="17.140625" style="1"/>
    <col min="12799" max="12799" width="17.28515625" style="1" customWidth="1"/>
    <col min="12800" max="12800" width="14.7109375" style="1" customWidth="1"/>
    <col min="12801" max="12801" width="13" style="1" customWidth="1"/>
    <col min="12802" max="12802" width="13.42578125" style="1" customWidth="1"/>
    <col min="12803" max="12803" width="25.28515625" style="1" customWidth="1"/>
    <col min="12804" max="13054" width="17.140625" style="1"/>
    <col min="13055" max="13055" width="17.28515625" style="1" customWidth="1"/>
    <col min="13056" max="13056" width="14.7109375" style="1" customWidth="1"/>
    <col min="13057" max="13057" width="13" style="1" customWidth="1"/>
    <col min="13058" max="13058" width="13.42578125" style="1" customWidth="1"/>
    <col min="13059" max="13059" width="25.28515625" style="1" customWidth="1"/>
    <col min="13060" max="13310" width="17.140625" style="1"/>
    <col min="13311" max="13311" width="17.28515625" style="1" customWidth="1"/>
    <col min="13312" max="13312" width="14.7109375" style="1" customWidth="1"/>
    <col min="13313" max="13313" width="13" style="1" customWidth="1"/>
    <col min="13314" max="13314" width="13.42578125" style="1" customWidth="1"/>
    <col min="13315" max="13315" width="25.28515625" style="1" customWidth="1"/>
    <col min="13316" max="13566" width="17.140625" style="1"/>
    <col min="13567" max="13567" width="17.28515625" style="1" customWidth="1"/>
    <col min="13568" max="13568" width="14.7109375" style="1" customWidth="1"/>
    <col min="13569" max="13569" width="13" style="1" customWidth="1"/>
    <col min="13570" max="13570" width="13.42578125" style="1" customWidth="1"/>
    <col min="13571" max="13571" width="25.28515625" style="1" customWidth="1"/>
    <col min="13572" max="13822" width="17.140625" style="1"/>
    <col min="13823" max="13823" width="17.28515625" style="1" customWidth="1"/>
    <col min="13824" max="13824" width="14.7109375" style="1" customWidth="1"/>
    <col min="13825" max="13825" width="13" style="1" customWidth="1"/>
    <col min="13826" max="13826" width="13.42578125" style="1" customWidth="1"/>
    <col min="13827" max="13827" width="25.28515625" style="1" customWidth="1"/>
    <col min="13828" max="14078" width="17.140625" style="1"/>
    <col min="14079" max="14079" width="17.28515625" style="1" customWidth="1"/>
    <col min="14080" max="14080" width="14.7109375" style="1" customWidth="1"/>
    <col min="14081" max="14081" width="13" style="1" customWidth="1"/>
    <col min="14082" max="14082" width="13.42578125" style="1" customWidth="1"/>
    <col min="14083" max="14083" width="25.28515625" style="1" customWidth="1"/>
    <col min="14084" max="14334" width="17.140625" style="1"/>
    <col min="14335" max="14335" width="17.28515625" style="1" customWidth="1"/>
    <col min="14336" max="14336" width="14.7109375" style="1" customWidth="1"/>
    <col min="14337" max="14337" width="13" style="1" customWidth="1"/>
    <col min="14338" max="14338" width="13.42578125" style="1" customWidth="1"/>
    <col min="14339" max="14339" width="25.28515625" style="1" customWidth="1"/>
    <col min="14340" max="14590" width="17.140625" style="1"/>
    <col min="14591" max="14591" width="17.28515625" style="1" customWidth="1"/>
    <col min="14592" max="14592" width="14.7109375" style="1" customWidth="1"/>
    <col min="14593" max="14593" width="13" style="1" customWidth="1"/>
    <col min="14594" max="14594" width="13.42578125" style="1" customWidth="1"/>
    <col min="14595" max="14595" width="25.28515625" style="1" customWidth="1"/>
    <col min="14596" max="14846" width="17.140625" style="1"/>
    <col min="14847" max="14847" width="17.28515625" style="1" customWidth="1"/>
    <col min="14848" max="14848" width="14.7109375" style="1" customWidth="1"/>
    <col min="14849" max="14849" width="13" style="1" customWidth="1"/>
    <col min="14850" max="14850" width="13.42578125" style="1" customWidth="1"/>
    <col min="14851" max="14851" width="25.28515625" style="1" customWidth="1"/>
    <col min="14852" max="15102" width="17.140625" style="1"/>
    <col min="15103" max="15103" width="17.28515625" style="1" customWidth="1"/>
    <col min="15104" max="15104" width="14.7109375" style="1" customWidth="1"/>
    <col min="15105" max="15105" width="13" style="1" customWidth="1"/>
    <col min="15106" max="15106" width="13.42578125" style="1" customWidth="1"/>
    <col min="15107" max="15107" width="25.28515625" style="1" customWidth="1"/>
    <col min="15108" max="15358" width="17.140625" style="1"/>
    <col min="15359" max="15359" width="17.28515625" style="1" customWidth="1"/>
    <col min="15360" max="15360" width="14.7109375" style="1" customWidth="1"/>
    <col min="15361" max="15361" width="13" style="1" customWidth="1"/>
    <col min="15362" max="15362" width="13.42578125" style="1" customWidth="1"/>
    <col min="15363" max="15363" width="25.28515625" style="1" customWidth="1"/>
    <col min="15364" max="15614" width="17.140625" style="1"/>
    <col min="15615" max="15615" width="17.28515625" style="1" customWidth="1"/>
    <col min="15616" max="15616" width="14.7109375" style="1" customWidth="1"/>
    <col min="15617" max="15617" width="13" style="1" customWidth="1"/>
    <col min="15618" max="15618" width="13.42578125" style="1" customWidth="1"/>
    <col min="15619" max="15619" width="25.28515625" style="1" customWidth="1"/>
    <col min="15620" max="15870" width="17.140625" style="1"/>
    <col min="15871" max="15871" width="17.28515625" style="1" customWidth="1"/>
    <col min="15872" max="15872" width="14.7109375" style="1" customWidth="1"/>
    <col min="15873" max="15873" width="13" style="1" customWidth="1"/>
    <col min="15874" max="15874" width="13.42578125" style="1" customWidth="1"/>
    <col min="15875" max="15875" width="25.28515625" style="1" customWidth="1"/>
    <col min="15876" max="16126" width="17.140625" style="1"/>
    <col min="16127" max="16127" width="17.28515625" style="1" customWidth="1"/>
    <col min="16128" max="16128" width="14.7109375" style="1" customWidth="1"/>
    <col min="16129" max="16129" width="13" style="1" customWidth="1"/>
    <col min="16130" max="16130" width="13.42578125" style="1" customWidth="1"/>
    <col min="16131" max="16131" width="25.28515625" style="1" customWidth="1"/>
    <col min="16132" max="16384" width="17.140625" style="1"/>
  </cols>
  <sheetData>
    <row r="1" spans="1:9" ht="14.25" x14ac:dyDescent="0.2">
      <c r="A1" s="44" t="s">
        <v>35</v>
      </c>
      <c r="B1" s="44"/>
      <c r="C1" s="44"/>
      <c r="D1" s="43" t="s">
        <v>78</v>
      </c>
      <c r="E1" s="2" t="s">
        <v>85</v>
      </c>
    </row>
    <row r="2" spans="1:9" ht="15.75" customHeight="1" x14ac:dyDescent="0.2">
      <c r="A2" s="44" t="s">
        <v>36</v>
      </c>
      <c r="B2" s="44"/>
      <c r="C2" s="44"/>
      <c r="D2" s="4" t="str">
        <f>IF($E$1="proiect","la Proiectul de hotărâre","la Hotărârea Consiliului Judeţean")</f>
        <v>la Proiectul de hotărâre</v>
      </c>
      <c r="E2" s="3"/>
    </row>
    <row r="3" spans="1:9" ht="14.25" x14ac:dyDescent="0.2">
      <c r="A3" s="44" t="s">
        <v>37</v>
      </c>
      <c r="B3" s="44"/>
      <c r="C3" s="44"/>
      <c r="D3" s="4" t="str">
        <f>IF($E$1="proiect","nr. _____/2024 ","Satu Mare nr. _____/2024")</f>
        <v xml:space="preserve">nr. _____/2024 </v>
      </c>
      <c r="E3" s="3"/>
    </row>
    <row r="4" spans="1:9" ht="15" x14ac:dyDescent="0.25">
      <c r="A4" s="45"/>
      <c r="B4" s="45"/>
      <c r="C4" s="45"/>
      <c r="D4" s="45"/>
      <c r="E4" s="3"/>
      <c r="F4" s="3"/>
    </row>
    <row r="5" spans="1:9" ht="30.75" customHeight="1" x14ac:dyDescent="0.25">
      <c r="A5" s="45"/>
      <c r="B5" s="45"/>
      <c r="C5" s="45"/>
      <c r="D5" s="45"/>
      <c r="E5" s="3"/>
      <c r="F5" s="3"/>
    </row>
    <row r="6" spans="1:9" ht="15.75" customHeight="1" x14ac:dyDescent="0.25">
      <c r="A6" s="80" t="s">
        <v>38</v>
      </c>
      <c r="B6" s="80"/>
      <c r="C6" s="80"/>
      <c r="D6" s="80"/>
      <c r="E6" s="6"/>
      <c r="F6" s="6"/>
    </row>
    <row r="7" spans="1:9" ht="44.25" customHeight="1" x14ac:dyDescent="0.2">
      <c r="A7" s="81" t="s">
        <v>91</v>
      </c>
      <c r="B7" s="81"/>
      <c r="C7" s="81"/>
      <c r="D7" s="81"/>
      <c r="E7" s="19"/>
      <c r="F7" s="19"/>
    </row>
    <row r="8" spans="1:9" ht="33.75" customHeight="1" x14ac:dyDescent="0.25">
      <c r="A8" s="5"/>
      <c r="B8" s="5"/>
      <c r="C8" s="5"/>
      <c r="D8" s="3"/>
      <c r="E8" s="3"/>
      <c r="F8" s="3"/>
    </row>
    <row r="9" spans="1:9" ht="16.5" thickBot="1" x14ac:dyDescent="0.3">
      <c r="A9" s="6"/>
      <c r="B9" s="6"/>
      <c r="C9" s="6"/>
      <c r="D9" s="7" t="s">
        <v>87</v>
      </c>
      <c r="E9" s="3"/>
      <c r="F9" s="3"/>
    </row>
    <row r="10" spans="1:9" s="8" customFormat="1" ht="21.75" customHeight="1" x14ac:dyDescent="0.2">
      <c r="A10" s="82" t="s">
        <v>39</v>
      </c>
      <c r="B10" s="85" t="s">
        <v>84</v>
      </c>
      <c r="C10" s="86"/>
      <c r="D10" s="87"/>
      <c r="F10" s="78">
        <f>36829*1000</f>
        <v>36829000</v>
      </c>
      <c r="G10" s="8" t="s">
        <v>92</v>
      </c>
    </row>
    <row r="11" spans="1:9" s="8" customFormat="1" ht="15.75" customHeight="1" x14ac:dyDescent="0.2">
      <c r="A11" s="83"/>
      <c r="B11" s="88"/>
      <c r="C11" s="89"/>
      <c r="D11" s="90"/>
      <c r="F11" s="75">
        <v>667453.65</v>
      </c>
    </row>
    <row r="12" spans="1:9" s="8" customFormat="1" ht="27" customHeight="1" thickBot="1" x14ac:dyDescent="0.25">
      <c r="A12" s="84"/>
      <c r="B12" s="69" t="s">
        <v>89</v>
      </c>
      <c r="C12" s="58" t="s">
        <v>86</v>
      </c>
      <c r="D12" s="69" t="s">
        <v>90</v>
      </c>
      <c r="F12" s="77">
        <f>F10+F11</f>
        <v>37496453.649999999</v>
      </c>
      <c r="G12" s="8" t="s">
        <v>93</v>
      </c>
      <c r="H12" s="8" t="s">
        <v>94</v>
      </c>
      <c r="I12" s="76">
        <f>D15-F12</f>
        <v>0</v>
      </c>
    </row>
    <row r="13" spans="1:9" s="11" customFormat="1" ht="12" customHeight="1" thickTop="1" x14ac:dyDescent="0.2">
      <c r="A13" s="9">
        <v>1</v>
      </c>
      <c r="B13" s="61">
        <v>2</v>
      </c>
      <c r="C13" s="61">
        <v>3</v>
      </c>
      <c r="D13" s="10">
        <v>4</v>
      </c>
    </row>
    <row r="14" spans="1:9" s="13" customFormat="1" ht="8.25" customHeight="1" x14ac:dyDescent="0.25">
      <c r="A14" s="12"/>
      <c r="B14" s="62">
        <f>Sheet2!B4</f>
        <v>0</v>
      </c>
      <c r="C14" s="63"/>
      <c r="D14" s="56"/>
    </row>
    <row r="15" spans="1:9" ht="28.5" x14ac:dyDescent="0.2">
      <c r="A15" s="46" t="s">
        <v>40</v>
      </c>
      <c r="B15" s="64">
        <f>SUM(B76,B80,B86)</f>
        <v>36829000</v>
      </c>
      <c r="C15" s="64">
        <f>SUM(C76,C80,C86)</f>
        <v>667453.65</v>
      </c>
      <c r="D15" s="59">
        <f>SUM(D76,D80,D86)</f>
        <v>37496453.649999999</v>
      </c>
    </row>
    <row r="16" spans="1:9" ht="15" x14ac:dyDescent="0.25">
      <c r="A16" s="70" t="s">
        <v>88</v>
      </c>
      <c r="B16" s="99"/>
      <c r="C16" s="66"/>
      <c r="D16" s="67"/>
    </row>
    <row r="17" spans="1:4" ht="15" x14ac:dyDescent="0.25">
      <c r="A17" s="48" t="str">
        <f>Sheet2!A7</f>
        <v>Acâș</v>
      </c>
      <c r="B17" s="100">
        <v>430000</v>
      </c>
      <c r="C17" s="71">
        <v>10000</v>
      </c>
      <c r="D17" s="68">
        <f>SUM(B17,C17)</f>
        <v>440000</v>
      </c>
    </row>
    <row r="18" spans="1:4" ht="15" x14ac:dyDescent="0.25">
      <c r="A18" s="48" t="s">
        <v>49</v>
      </c>
      <c r="B18" s="100">
        <v>430000</v>
      </c>
      <c r="C18" s="71">
        <v>10000</v>
      </c>
      <c r="D18" s="68">
        <f t="shared" ref="D18:D75" si="0">SUM(B18,C18)</f>
        <v>440000</v>
      </c>
    </row>
    <row r="19" spans="1:4" ht="15" x14ac:dyDescent="0.25">
      <c r="A19" s="48" t="s">
        <v>4</v>
      </c>
      <c r="B19" s="100">
        <v>430000</v>
      </c>
      <c r="C19" s="71">
        <v>10000</v>
      </c>
      <c r="D19" s="68">
        <f t="shared" si="0"/>
        <v>440000</v>
      </c>
    </row>
    <row r="20" spans="1:4" ht="15" x14ac:dyDescent="0.25">
      <c r="A20" s="48" t="s">
        <v>5</v>
      </c>
      <c r="B20" s="100">
        <v>430000</v>
      </c>
      <c r="C20" s="71">
        <v>10000</v>
      </c>
      <c r="D20" s="68">
        <f t="shared" si="0"/>
        <v>440000</v>
      </c>
    </row>
    <row r="21" spans="1:4" ht="15" x14ac:dyDescent="0.25">
      <c r="A21" s="48" t="s">
        <v>50</v>
      </c>
      <c r="B21" s="100">
        <v>510000</v>
      </c>
      <c r="C21" s="71">
        <v>10000</v>
      </c>
      <c r="D21" s="68">
        <f t="shared" si="0"/>
        <v>520000</v>
      </c>
    </row>
    <row r="22" spans="1:4" ht="15" x14ac:dyDescent="0.25">
      <c r="A22" s="49" t="s">
        <v>6</v>
      </c>
      <c r="B22" s="100">
        <v>430000</v>
      </c>
      <c r="C22" s="71">
        <v>10000</v>
      </c>
      <c r="D22" s="68">
        <f t="shared" si="0"/>
        <v>440000</v>
      </c>
    </row>
    <row r="23" spans="1:4" ht="15" x14ac:dyDescent="0.25">
      <c r="A23" s="48" t="s">
        <v>7</v>
      </c>
      <c r="B23" s="100">
        <v>430000</v>
      </c>
      <c r="C23" s="71">
        <v>10000</v>
      </c>
      <c r="D23" s="68">
        <f t="shared" si="0"/>
        <v>440000</v>
      </c>
    </row>
    <row r="24" spans="1:4" ht="15" x14ac:dyDescent="0.25">
      <c r="A24" s="48" t="s">
        <v>8</v>
      </c>
      <c r="B24" s="100">
        <v>439000</v>
      </c>
      <c r="C24" s="71">
        <v>10000</v>
      </c>
      <c r="D24" s="68">
        <f t="shared" si="0"/>
        <v>449000</v>
      </c>
    </row>
    <row r="25" spans="1:4" ht="15" x14ac:dyDescent="0.25">
      <c r="A25" s="48" t="s">
        <v>9</v>
      </c>
      <c r="B25" s="100">
        <v>430000</v>
      </c>
      <c r="C25" s="71">
        <v>10000</v>
      </c>
      <c r="D25" s="68">
        <f t="shared" si="0"/>
        <v>440000</v>
      </c>
    </row>
    <row r="26" spans="1:4" ht="15" x14ac:dyDescent="0.25">
      <c r="A26" s="48" t="s">
        <v>10</v>
      </c>
      <c r="B26" s="100">
        <v>600000</v>
      </c>
      <c r="C26" s="71">
        <v>10000</v>
      </c>
      <c r="D26" s="68">
        <f t="shared" si="0"/>
        <v>610000</v>
      </c>
    </row>
    <row r="27" spans="1:4" ht="15" x14ac:dyDescent="0.25">
      <c r="A27" s="49" t="s">
        <v>11</v>
      </c>
      <c r="B27" s="100">
        <v>430000</v>
      </c>
      <c r="C27" s="71">
        <v>10000</v>
      </c>
      <c r="D27" s="68">
        <f t="shared" si="0"/>
        <v>440000</v>
      </c>
    </row>
    <row r="28" spans="1:4" ht="15" x14ac:dyDescent="0.25">
      <c r="A28" s="48" t="s">
        <v>51</v>
      </c>
      <c r="B28" s="100">
        <v>430000</v>
      </c>
      <c r="C28" s="71">
        <v>10000</v>
      </c>
      <c r="D28" s="68">
        <f t="shared" si="0"/>
        <v>440000</v>
      </c>
    </row>
    <row r="29" spans="1:4" ht="15" x14ac:dyDescent="0.25">
      <c r="A29" s="48" t="s">
        <v>52</v>
      </c>
      <c r="B29" s="100">
        <v>430000</v>
      </c>
      <c r="C29" s="71">
        <v>10000</v>
      </c>
      <c r="D29" s="68">
        <f t="shared" si="0"/>
        <v>440000</v>
      </c>
    </row>
    <row r="30" spans="1:4" ht="15" x14ac:dyDescent="0.25">
      <c r="A30" s="48" t="s">
        <v>53</v>
      </c>
      <c r="B30" s="100">
        <v>430000</v>
      </c>
      <c r="C30" s="71">
        <v>10000</v>
      </c>
      <c r="D30" s="68">
        <f t="shared" si="0"/>
        <v>440000</v>
      </c>
    </row>
    <row r="31" spans="1:4" ht="15" x14ac:dyDescent="0.25">
      <c r="A31" s="48" t="s">
        <v>54</v>
      </c>
      <c r="B31" s="100">
        <v>460000</v>
      </c>
      <c r="C31" s="71">
        <v>10000</v>
      </c>
      <c r="D31" s="68">
        <f t="shared" si="0"/>
        <v>470000</v>
      </c>
    </row>
    <row r="32" spans="1:4" ht="15" x14ac:dyDescent="0.25">
      <c r="A32" s="48" t="s">
        <v>55</v>
      </c>
      <c r="B32" s="100">
        <v>450000</v>
      </c>
      <c r="C32" s="71">
        <v>10000</v>
      </c>
      <c r="D32" s="68">
        <f t="shared" si="0"/>
        <v>460000</v>
      </c>
    </row>
    <row r="33" spans="1:4" ht="15" x14ac:dyDescent="0.25">
      <c r="A33" s="48" t="s">
        <v>12</v>
      </c>
      <c r="B33" s="100">
        <v>450000</v>
      </c>
      <c r="C33" s="71">
        <v>10000</v>
      </c>
      <c r="D33" s="68">
        <f t="shared" si="0"/>
        <v>460000</v>
      </c>
    </row>
    <row r="34" spans="1:4" ht="15" x14ac:dyDescent="0.25">
      <c r="A34" s="48" t="s">
        <v>13</v>
      </c>
      <c r="B34" s="100">
        <v>430000</v>
      </c>
      <c r="C34" s="71">
        <v>10000</v>
      </c>
      <c r="D34" s="68">
        <f t="shared" si="0"/>
        <v>440000</v>
      </c>
    </row>
    <row r="35" spans="1:4" ht="15" x14ac:dyDescent="0.25">
      <c r="A35" s="48" t="s">
        <v>56</v>
      </c>
      <c r="B35" s="100">
        <v>430000</v>
      </c>
      <c r="C35" s="71">
        <v>10000</v>
      </c>
      <c r="D35" s="68">
        <f t="shared" si="0"/>
        <v>440000</v>
      </c>
    </row>
    <row r="36" spans="1:4" ht="15" x14ac:dyDescent="0.25">
      <c r="A36" s="49" t="s">
        <v>57</v>
      </c>
      <c r="B36" s="100">
        <v>450000</v>
      </c>
      <c r="C36" s="71">
        <v>10000</v>
      </c>
      <c r="D36" s="68">
        <f t="shared" si="0"/>
        <v>460000</v>
      </c>
    </row>
    <row r="37" spans="1:4" ht="15" x14ac:dyDescent="0.25">
      <c r="A37" s="48" t="s">
        <v>58</v>
      </c>
      <c r="B37" s="100">
        <v>450000</v>
      </c>
      <c r="C37" s="71">
        <v>10000</v>
      </c>
      <c r="D37" s="68">
        <f t="shared" si="0"/>
        <v>460000</v>
      </c>
    </row>
    <row r="38" spans="1:4" ht="15" x14ac:dyDescent="0.25">
      <c r="A38" s="48" t="s">
        <v>14</v>
      </c>
      <c r="B38" s="100">
        <v>600000</v>
      </c>
      <c r="C38" s="71">
        <v>10000</v>
      </c>
      <c r="D38" s="68">
        <f t="shared" si="0"/>
        <v>610000</v>
      </c>
    </row>
    <row r="39" spans="1:4" ht="15" x14ac:dyDescent="0.25">
      <c r="A39" s="48" t="s">
        <v>15</v>
      </c>
      <c r="B39" s="100">
        <v>430000</v>
      </c>
      <c r="C39" s="71">
        <v>10000</v>
      </c>
      <c r="D39" s="68">
        <f t="shared" si="0"/>
        <v>440000</v>
      </c>
    </row>
    <row r="40" spans="1:4" ht="15" x14ac:dyDescent="0.25">
      <c r="A40" s="48" t="s">
        <v>59</v>
      </c>
      <c r="B40" s="100">
        <v>450000</v>
      </c>
      <c r="C40" s="71">
        <v>10000</v>
      </c>
      <c r="D40" s="68">
        <f t="shared" si="0"/>
        <v>460000</v>
      </c>
    </row>
    <row r="41" spans="1:4" ht="15" x14ac:dyDescent="0.25">
      <c r="A41" s="48" t="s">
        <v>16</v>
      </c>
      <c r="B41" s="100">
        <v>430000</v>
      </c>
      <c r="C41" s="71">
        <v>10000</v>
      </c>
      <c r="D41" s="68">
        <f t="shared" si="0"/>
        <v>440000</v>
      </c>
    </row>
    <row r="42" spans="1:4" ht="15" x14ac:dyDescent="0.25">
      <c r="A42" s="48" t="s">
        <v>60</v>
      </c>
      <c r="B42" s="100">
        <v>450000</v>
      </c>
      <c r="C42" s="71">
        <v>10000</v>
      </c>
      <c r="D42" s="68">
        <f t="shared" si="0"/>
        <v>460000</v>
      </c>
    </row>
    <row r="43" spans="1:4" ht="15" x14ac:dyDescent="0.25">
      <c r="A43" s="48" t="s">
        <v>17</v>
      </c>
      <c r="B43" s="100">
        <v>440000</v>
      </c>
      <c r="C43" s="71">
        <v>10000</v>
      </c>
      <c r="D43" s="68">
        <f t="shared" si="0"/>
        <v>450000</v>
      </c>
    </row>
    <row r="44" spans="1:4" ht="15" x14ac:dyDescent="0.25">
      <c r="A44" s="48" t="s">
        <v>18</v>
      </c>
      <c r="B44" s="100">
        <v>450000</v>
      </c>
      <c r="C44" s="71">
        <v>10000</v>
      </c>
      <c r="D44" s="68">
        <f t="shared" si="0"/>
        <v>460000</v>
      </c>
    </row>
    <row r="45" spans="1:4" ht="15" x14ac:dyDescent="0.25">
      <c r="A45" s="48" t="s">
        <v>19</v>
      </c>
      <c r="B45" s="100">
        <v>450000</v>
      </c>
      <c r="C45" s="71">
        <v>10000</v>
      </c>
      <c r="D45" s="68">
        <f t="shared" si="0"/>
        <v>460000</v>
      </c>
    </row>
    <row r="46" spans="1:4" ht="15" x14ac:dyDescent="0.25">
      <c r="A46" s="48" t="s">
        <v>20</v>
      </c>
      <c r="B46" s="100">
        <v>450000</v>
      </c>
      <c r="C46" s="71">
        <v>10000</v>
      </c>
      <c r="D46" s="68">
        <f t="shared" si="0"/>
        <v>460000</v>
      </c>
    </row>
    <row r="47" spans="1:4" ht="15" x14ac:dyDescent="0.25">
      <c r="A47" s="48" t="s">
        <v>61</v>
      </c>
      <c r="B47" s="100">
        <v>430000</v>
      </c>
      <c r="C47" s="71">
        <v>10000</v>
      </c>
      <c r="D47" s="68">
        <f t="shared" si="0"/>
        <v>440000</v>
      </c>
    </row>
    <row r="48" spans="1:4" ht="15" x14ac:dyDescent="0.25">
      <c r="A48" s="48" t="s">
        <v>21</v>
      </c>
      <c r="B48" s="100">
        <v>430000</v>
      </c>
      <c r="C48" s="71">
        <v>10000</v>
      </c>
      <c r="D48" s="68">
        <f t="shared" si="0"/>
        <v>440000</v>
      </c>
    </row>
    <row r="49" spans="1:4" ht="15" x14ac:dyDescent="0.25">
      <c r="A49" s="48" t="s">
        <v>22</v>
      </c>
      <c r="B49" s="100">
        <v>450000</v>
      </c>
      <c r="C49" s="71">
        <v>10000</v>
      </c>
      <c r="D49" s="68">
        <f t="shared" si="0"/>
        <v>460000</v>
      </c>
    </row>
    <row r="50" spans="1:4" ht="15" x14ac:dyDescent="0.25">
      <c r="A50" s="48" t="s">
        <v>23</v>
      </c>
      <c r="B50" s="100">
        <v>430000</v>
      </c>
      <c r="C50" s="71">
        <v>10000</v>
      </c>
      <c r="D50" s="68">
        <f t="shared" si="0"/>
        <v>440000</v>
      </c>
    </row>
    <row r="51" spans="1:4" ht="15" x14ac:dyDescent="0.25">
      <c r="A51" s="48" t="s">
        <v>62</v>
      </c>
      <c r="B51" s="100">
        <v>500000</v>
      </c>
      <c r="C51" s="71">
        <v>10000</v>
      </c>
      <c r="D51" s="68">
        <f t="shared" si="0"/>
        <v>510000</v>
      </c>
    </row>
    <row r="52" spans="1:4" ht="15" x14ac:dyDescent="0.25">
      <c r="A52" s="48" t="s">
        <v>63</v>
      </c>
      <c r="B52" s="100">
        <v>430000</v>
      </c>
      <c r="C52" s="71">
        <v>10000</v>
      </c>
      <c r="D52" s="68">
        <f t="shared" si="0"/>
        <v>440000</v>
      </c>
    </row>
    <row r="53" spans="1:4" ht="15" x14ac:dyDescent="0.25">
      <c r="A53" s="48" t="s">
        <v>64</v>
      </c>
      <c r="B53" s="100">
        <v>430000</v>
      </c>
      <c r="C53" s="71">
        <v>10000</v>
      </c>
      <c r="D53" s="68">
        <f t="shared" si="0"/>
        <v>440000</v>
      </c>
    </row>
    <row r="54" spans="1:4" ht="15" x14ac:dyDescent="0.25">
      <c r="A54" s="48" t="s">
        <v>24</v>
      </c>
      <c r="B54" s="100">
        <v>460000</v>
      </c>
      <c r="C54" s="71">
        <v>10000</v>
      </c>
      <c r="D54" s="68">
        <f t="shared" si="0"/>
        <v>470000</v>
      </c>
    </row>
    <row r="55" spans="1:4" ht="15" x14ac:dyDescent="0.25">
      <c r="A55" s="48" t="s">
        <v>65</v>
      </c>
      <c r="B55" s="100">
        <v>430000</v>
      </c>
      <c r="C55" s="71">
        <v>10000</v>
      </c>
      <c r="D55" s="68">
        <f t="shared" si="0"/>
        <v>440000</v>
      </c>
    </row>
    <row r="56" spans="1:4" ht="15" x14ac:dyDescent="0.25">
      <c r="A56" s="48" t="s">
        <v>25</v>
      </c>
      <c r="B56" s="100">
        <v>450000</v>
      </c>
      <c r="C56" s="71">
        <v>10000</v>
      </c>
      <c r="D56" s="68">
        <f t="shared" si="0"/>
        <v>460000</v>
      </c>
    </row>
    <row r="57" spans="1:4" ht="15" x14ac:dyDescent="0.25">
      <c r="A57" s="48" t="s">
        <v>66</v>
      </c>
      <c r="B57" s="100">
        <v>430000</v>
      </c>
      <c r="C57" s="71">
        <v>10000</v>
      </c>
      <c r="D57" s="68">
        <f t="shared" si="0"/>
        <v>440000</v>
      </c>
    </row>
    <row r="58" spans="1:4" ht="15" x14ac:dyDescent="0.25">
      <c r="A58" s="48" t="s">
        <v>67</v>
      </c>
      <c r="B58" s="100">
        <v>500000</v>
      </c>
      <c r="C58" s="71">
        <v>10000</v>
      </c>
      <c r="D58" s="68">
        <f t="shared" si="0"/>
        <v>510000</v>
      </c>
    </row>
    <row r="59" spans="1:4" ht="15" x14ac:dyDescent="0.25">
      <c r="A59" s="48" t="s">
        <v>68</v>
      </c>
      <c r="B59" s="100">
        <v>430000</v>
      </c>
      <c r="C59" s="71">
        <v>10000</v>
      </c>
      <c r="D59" s="68">
        <f t="shared" si="0"/>
        <v>440000</v>
      </c>
    </row>
    <row r="60" spans="1:4" ht="15" x14ac:dyDescent="0.25">
      <c r="A60" s="48" t="s">
        <v>69</v>
      </c>
      <c r="B60" s="100">
        <v>430000</v>
      </c>
      <c r="C60" s="71">
        <v>10000</v>
      </c>
      <c r="D60" s="68">
        <f t="shared" si="0"/>
        <v>440000</v>
      </c>
    </row>
    <row r="61" spans="1:4" ht="15" x14ac:dyDescent="0.25">
      <c r="A61" s="48" t="s">
        <v>70</v>
      </c>
      <c r="B61" s="100">
        <v>430000</v>
      </c>
      <c r="C61" s="71">
        <v>10000</v>
      </c>
      <c r="D61" s="68">
        <f t="shared" si="0"/>
        <v>440000</v>
      </c>
    </row>
    <row r="62" spans="1:4" ht="15" x14ac:dyDescent="0.25">
      <c r="A62" s="48" t="s">
        <v>71</v>
      </c>
      <c r="B62" s="100">
        <v>470000</v>
      </c>
      <c r="C62" s="71">
        <v>10000</v>
      </c>
      <c r="D62" s="68">
        <f t="shared" si="0"/>
        <v>480000</v>
      </c>
    </row>
    <row r="63" spans="1:4" ht="15" x14ac:dyDescent="0.25">
      <c r="A63" s="48" t="s">
        <v>26</v>
      </c>
      <c r="B63" s="100">
        <v>430000</v>
      </c>
      <c r="C63" s="71">
        <v>10000</v>
      </c>
      <c r="D63" s="68">
        <f t="shared" si="0"/>
        <v>440000</v>
      </c>
    </row>
    <row r="64" spans="1:4" ht="15" x14ac:dyDescent="0.25">
      <c r="A64" s="48" t="s">
        <v>27</v>
      </c>
      <c r="B64" s="100">
        <v>450000</v>
      </c>
      <c r="C64" s="71">
        <v>10000</v>
      </c>
      <c r="D64" s="68">
        <f t="shared" si="0"/>
        <v>460000</v>
      </c>
    </row>
    <row r="65" spans="1:4" ht="15" x14ac:dyDescent="0.25">
      <c r="A65" s="48" t="s">
        <v>28</v>
      </c>
      <c r="B65" s="100">
        <v>430000</v>
      </c>
      <c r="C65" s="71">
        <v>10000</v>
      </c>
      <c r="D65" s="68">
        <f t="shared" si="0"/>
        <v>440000</v>
      </c>
    </row>
    <row r="66" spans="1:4" ht="15" x14ac:dyDescent="0.25">
      <c r="A66" s="48" t="s">
        <v>72</v>
      </c>
      <c r="B66" s="100">
        <v>430000</v>
      </c>
      <c r="C66" s="71">
        <v>10000</v>
      </c>
      <c r="D66" s="68">
        <f t="shared" si="0"/>
        <v>440000</v>
      </c>
    </row>
    <row r="67" spans="1:4" ht="15" x14ac:dyDescent="0.25">
      <c r="A67" s="48" t="s">
        <v>73</v>
      </c>
      <c r="B67" s="100">
        <v>450000</v>
      </c>
      <c r="C67" s="71">
        <v>10000</v>
      </c>
      <c r="D67" s="68">
        <f t="shared" si="0"/>
        <v>460000</v>
      </c>
    </row>
    <row r="68" spans="1:4" ht="15" x14ac:dyDescent="0.25">
      <c r="A68" s="48" t="s">
        <v>29</v>
      </c>
      <c r="B68" s="100">
        <v>430000</v>
      </c>
      <c r="C68" s="71">
        <v>10000</v>
      </c>
      <c r="D68" s="68">
        <f t="shared" si="0"/>
        <v>440000</v>
      </c>
    </row>
    <row r="69" spans="1:4" ht="15" x14ac:dyDescent="0.25">
      <c r="A69" s="48" t="s">
        <v>74</v>
      </c>
      <c r="B69" s="100">
        <v>430000</v>
      </c>
      <c r="C69" s="71">
        <v>10000</v>
      </c>
      <c r="D69" s="68">
        <f t="shared" si="0"/>
        <v>440000</v>
      </c>
    </row>
    <row r="70" spans="1:4" ht="15" x14ac:dyDescent="0.25">
      <c r="A70" s="48" t="s">
        <v>30</v>
      </c>
      <c r="B70" s="100">
        <v>430000</v>
      </c>
      <c r="C70" s="71">
        <v>10000</v>
      </c>
      <c r="D70" s="68">
        <f t="shared" si="0"/>
        <v>440000</v>
      </c>
    </row>
    <row r="71" spans="1:4" ht="15" x14ac:dyDescent="0.25">
      <c r="A71" s="48" t="s">
        <v>31</v>
      </c>
      <c r="B71" s="100">
        <v>430000</v>
      </c>
      <c r="C71" s="71">
        <v>10000</v>
      </c>
      <c r="D71" s="68">
        <f t="shared" si="0"/>
        <v>440000</v>
      </c>
    </row>
    <row r="72" spans="1:4" ht="15" x14ac:dyDescent="0.25">
      <c r="A72" s="48" t="s">
        <v>32</v>
      </c>
      <c r="B72" s="100">
        <v>450000</v>
      </c>
      <c r="C72" s="71">
        <v>10000</v>
      </c>
      <c r="D72" s="68">
        <f t="shared" si="0"/>
        <v>460000</v>
      </c>
    </row>
    <row r="73" spans="1:4" ht="15" x14ac:dyDescent="0.25">
      <c r="A73" s="48" t="s">
        <v>33</v>
      </c>
      <c r="B73" s="100">
        <v>430000</v>
      </c>
      <c r="C73" s="71">
        <v>10000</v>
      </c>
      <c r="D73" s="68">
        <f t="shared" si="0"/>
        <v>440000</v>
      </c>
    </row>
    <row r="74" spans="1:4" ht="15" x14ac:dyDescent="0.25">
      <c r="A74" s="48" t="s">
        <v>75</v>
      </c>
      <c r="B74" s="100">
        <v>430000</v>
      </c>
      <c r="C74" s="71">
        <v>10000</v>
      </c>
      <c r="D74" s="68">
        <f t="shared" si="0"/>
        <v>440000</v>
      </c>
    </row>
    <row r="75" spans="1:4" ht="15" x14ac:dyDescent="0.25">
      <c r="A75" s="48" t="s">
        <v>34</v>
      </c>
      <c r="B75" s="100">
        <v>430000</v>
      </c>
      <c r="C75" s="71">
        <v>10000</v>
      </c>
      <c r="D75" s="68">
        <f t="shared" si="0"/>
        <v>440000</v>
      </c>
    </row>
    <row r="76" spans="1:4" ht="14.25" x14ac:dyDescent="0.2">
      <c r="A76" s="48" t="s">
        <v>41</v>
      </c>
      <c r="B76" s="65">
        <f>SUM(B17:B50,B51:B75)</f>
        <v>26329000</v>
      </c>
      <c r="C76" s="65">
        <f>SUM(C17:C50,C51:C75)</f>
        <v>590000</v>
      </c>
      <c r="D76" s="60">
        <f>SUM(D17:D50,D51:D75)</f>
        <v>26919000</v>
      </c>
    </row>
    <row r="77" spans="1:4" ht="14.25" x14ac:dyDescent="0.2">
      <c r="A77" s="48"/>
      <c r="B77" s="65"/>
      <c r="C77" s="65"/>
      <c r="D77" s="53"/>
    </row>
    <row r="78" spans="1:4" ht="15" x14ac:dyDescent="0.25">
      <c r="A78" s="48" t="s">
        <v>0</v>
      </c>
      <c r="B78" s="100">
        <v>5000000</v>
      </c>
      <c r="C78" s="72">
        <v>15000</v>
      </c>
      <c r="D78" s="68">
        <f t="shared" ref="D78:D79" si="1">SUM(B78,C78)</f>
        <v>5015000</v>
      </c>
    </row>
    <row r="79" spans="1:4" ht="15" x14ac:dyDescent="0.25">
      <c r="A79" s="48" t="s">
        <v>1</v>
      </c>
      <c r="B79" s="100">
        <v>1500000</v>
      </c>
      <c r="C79" s="72">
        <v>14453.65</v>
      </c>
      <c r="D79" s="68">
        <f t="shared" si="1"/>
        <v>1514453.65</v>
      </c>
    </row>
    <row r="80" spans="1:4" ht="14.25" x14ac:dyDescent="0.2">
      <c r="A80" s="48" t="s">
        <v>42</v>
      </c>
      <c r="B80" s="65">
        <f>B78+B79</f>
        <v>6500000</v>
      </c>
      <c r="C80" s="65">
        <f>SUM(C78:C79)</f>
        <v>29453.65</v>
      </c>
      <c r="D80" s="60">
        <f>SUM(D78:D79)</f>
        <v>6529453.6500000004</v>
      </c>
    </row>
    <row r="81" spans="1:245" ht="14.25" x14ac:dyDescent="0.2">
      <c r="A81" s="48"/>
      <c r="B81" s="65"/>
      <c r="C81" s="65"/>
      <c r="D81" s="53"/>
    </row>
    <row r="82" spans="1:245" ht="15" x14ac:dyDescent="0.25">
      <c r="A82" s="48" t="s">
        <v>2</v>
      </c>
      <c r="B82" s="100">
        <v>1000000</v>
      </c>
      <c r="C82" s="72">
        <v>12000</v>
      </c>
      <c r="D82" s="68">
        <f t="shared" ref="D82:D85" si="2">SUM(B82,C82)</f>
        <v>1012000</v>
      </c>
    </row>
    <row r="83" spans="1:245" ht="15" x14ac:dyDescent="0.25">
      <c r="A83" s="48" t="s">
        <v>3</v>
      </c>
      <c r="B83" s="100">
        <v>1000000</v>
      </c>
      <c r="C83" s="72">
        <v>12000</v>
      </c>
      <c r="D83" s="68">
        <f t="shared" si="2"/>
        <v>1012000</v>
      </c>
    </row>
    <row r="84" spans="1:245" ht="15" x14ac:dyDescent="0.25">
      <c r="A84" s="48" t="s">
        <v>77</v>
      </c>
      <c r="B84" s="100">
        <v>1000000</v>
      </c>
      <c r="C84" s="72">
        <v>12000</v>
      </c>
      <c r="D84" s="68">
        <f t="shared" si="2"/>
        <v>1012000</v>
      </c>
    </row>
    <row r="85" spans="1:245" ht="15.75" thickBot="1" x14ac:dyDescent="0.3">
      <c r="A85" s="54" t="s">
        <v>76</v>
      </c>
      <c r="B85" s="101">
        <v>1000000</v>
      </c>
      <c r="C85" s="98">
        <v>12000</v>
      </c>
      <c r="D85" s="74">
        <f t="shared" si="2"/>
        <v>1012000</v>
      </c>
    </row>
    <row r="86" spans="1:245" ht="15" thickBot="1" x14ac:dyDescent="0.25">
      <c r="A86" s="73" t="s">
        <v>43</v>
      </c>
      <c r="B86" s="102">
        <f>SUM(B82:B85)</f>
        <v>4000000</v>
      </c>
      <c r="C86" s="103">
        <f>SUM(C82:C85)</f>
        <v>48000</v>
      </c>
      <c r="D86" s="97">
        <f>SUM(D82:D85)</f>
        <v>4048000</v>
      </c>
      <c r="F86" s="1">
        <f t="shared" ref="F86" si="3">E86*$E$12</f>
        <v>0</v>
      </c>
    </row>
    <row r="87" spans="1:245" ht="15" x14ac:dyDescent="0.25">
      <c r="A87" s="47"/>
      <c r="B87" s="47"/>
      <c r="C87" s="47"/>
      <c r="D87" s="47"/>
    </row>
    <row r="88" spans="1:245" ht="15" x14ac:dyDescent="0.25">
      <c r="A88" s="50"/>
      <c r="B88" s="50"/>
      <c r="C88" s="50"/>
      <c r="D88" s="47"/>
    </row>
    <row r="89" spans="1:245" s="15" customFormat="1" ht="15.75" customHeight="1" x14ac:dyDescent="0.25">
      <c r="A89" s="79" t="s">
        <v>44</v>
      </c>
      <c r="B89" s="79"/>
      <c r="C89" s="91" t="str">
        <f>IF($E$1="proiect","DIRECTOR EXECUTIV,","SECRETAR AL JUDEŢULUI,")</f>
        <v>DIRECTOR EXECUTIV,</v>
      </c>
      <c r="D89" s="91"/>
      <c r="E89" s="42"/>
      <c r="F89" s="42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14"/>
      <c r="DY89" s="14"/>
      <c r="DZ89" s="14"/>
      <c r="EA89" s="14"/>
      <c r="EB89" s="14"/>
      <c r="EC89" s="14"/>
      <c r="ED89" s="14"/>
      <c r="EE89" s="14"/>
      <c r="EF89" s="14"/>
      <c r="EG89" s="14"/>
      <c r="EH89" s="14"/>
      <c r="EI89" s="14"/>
      <c r="EJ89" s="14"/>
      <c r="EK89" s="14"/>
      <c r="EL89" s="14"/>
      <c r="EM89" s="14"/>
      <c r="EN89" s="14"/>
      <c r="EO89" s="14"/>
      <c r="EP89" s="14"/>
      <c r="EQ89" s="14"/>
      <c r="ER89" s="14"/>
      <c r="ES89" s="14"/>
      <c r="ET89" s="14"/>
      <c r="EU89" s="14"/>
      <c r="EV89" s="14"/>
      <c r="EW89" s="14"/>
      <c r="EX89" s="14"/>
      <c r="EY89" s="14"/>
      <c r="EZ89" s="14"/>
      <c r="FA89" s="14"/>
      <c r="FB89" s="14"/>
      <c r="FC89" s="14"/>
      <c r="FD89" s="14"/>
      <c r="FE89" s="14"/>
      <c r="FF89" s="14"/>
      <c r="FG89" s="14"/>
      <c r="FH89" s="14"/>
      <c r="FI89" s="14"/>
      <c r="FJ89" s="14"/>
      <c r="FK89" s="14"/>
      <c r="FL89" s="14"/>
      <c r="FM89" s="14"/>
      <c r="FN89" s="14"/>
      <c r="FO89" s="14"/>
      <c r="FP89" s="14"/>
      <c r="FQ89" s="14"/>
      <c r="FR89" s="14"/>
      <c r="FS89" s="14"/>
      <c r="FT89" s="14"/>
      <c r="FU89" s="14"/>
      <c r="FV89" s="14"/>
      <c r="FW89" s="14"/>
      <c r="FX89" s="14"/>
      <c r="FY89" s="14"/>
      <c r="FZ89" s="14"/>
      <c r="GA89" s="14"/>
      <c r="GB89" s="14"/>
      <c r="GC89" s="14"/>
      <c r="GD89" s="14"/>
      <c r="GE89" s="14"/>
      <c r="GF89" s="14"/>
      <c r="GG89" s="14"/>
      <c r="GH89" s="14"/>
      <c r="GI89" s="14"/>
      <c r="GJ89" s="14"/>
      <c r="GK89" s="14"/>
      <c r="GL89" s="14"/>
      <c r="GM89" s="14"/>
      <c r="GN89" s="14"/>
      <c r="GO89" s="14"/>
      <c r="GP89" s="14"/>
      <c r="GQ89" s="14"/>
      <c r="GR89" s="14"/>
      <c r="GS89" s="14"/>
      <c r="GT89" s="14"/>
      <c r="GU89" s="14"/>
      <c r="GV89" s="14"/>
      <c r="GW89" s="14"/>
      <c r="GX89" s="14"/>
      <c r="GY89" s="14"/>
      <c r="GZ89" s="14"/>
      <c r="HA89" s="14"/>
      <c r="HB89" s="14"/>
      <c r="HC89" s="14"/>
      <c r="HD89" s="14"/>
      <c r="HE89" s="14"/>
      <c r="HF89" s="14"/>
      <c r="HG89" s="14"/>
      <c r="HH89" s="14"/>
      <c r="HI89" s="14"/>
      <c r="HJ89" s="14"/>
      <c r="HK89" s="14"/>
      <c r="HL89" s="14"/>
      <c r="HM89" s="14"/>
      <c r="HN89" s="14"/>
      <c r="HO89" s="14"/>
      <c r="HP89" s="14"/>
      <c r="HQ89" s="14"/>
      <c r="HR89" s="14"/>
      <c r="HS89" s="14"/>
      <c r="HT89" s="14"/>
      <c r="HU89" s="14"/>
      <c r="HV89" s="14"/>
      <c r="HW89" s="14"/>
      <c r="HX89" s="14"/>
      <c r="HY89" s="14"/>
      <c r="HZ89" s="14"/>
      <c r="IA89" s="14"/>
      <c r="IB89" s="14"/>
      <c r="IC89" s="14"/>
      <c r="ID89" s="14"/>
      <c r="IE89" s="14"/>
      <c r="IF89" s="14"/>
      <c r="IG89" s="14"/>
      <c r="IH89" s="14"/>
      <c r="II89" s="14"/>
      <c r="IJ89" s="14"/>
      <c r="IK89" s="14"/>
    </row>
    <row r="90" spans="1:245" s="15" customFormat="1" ht="15.75" customHeight="1" x14ac:dyDescent="0.25">
      <c r="A90" s="79" t="s">
        <v>45</v>
      </c>
      <c r="B90" s="79"/>
      <c r="C90" s="91" t="str">
        <f>IF($E$1="proiect","Balogh Arnold István","Crasnai Mihaela Elena Ana")</f>
        <v>Balogh Arnold István</v>
      </c>
      <c r="D90" s="91"/>
      <c r="E90" s="42"/>
      <c r="F90" s="42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  <c r="EC90" s="14"/>
      <c r="ED90" s="14"/>
      <c r="EE90" s="14"/>
      <c r="EF90" s="14"/>
      <c r="EG90" s="14"/>
      <c r="EH90" s="14"/>
      <c r="EI90" s="14"/>
      <c r="EJ90" s="14"/>
      <c r="EK90" s="14"/>
      <c r="EL90" s="14"/>
      <c r="EM90" s="14"/>
      <c r="EN90" s="14"/>
      <c r="EO90" s="14"/>
      <c r="EP90" s="14"/>
      <c r="EQ90" s="14"/>
      <c r="ER90" s="14"/>
      <c r="ES90" s="14"/>
      <c r="ET90" s="14"/>
      <c r="EU90" s="14"/>
      <c r="EV90" s="14"/>
      <c r="EW90" s="14"/>
      <c r="EX90" s="14"/>
      <c r="EY90" s="14"/>
      <c r="EZ90" s="14"/>
      <c r="FA90" s="14"/>
      <c r="FB90" s="14"/>
      <c r="FC90" s="14"/>
      <c r="FD90" s="14"/>
      <c r="FE90" s="14"/>
      <c r="FF90" s="14"/>
      <c r="FG90" s="14"/>
      <c r="FH90" s="14"/>
      <c r="FI90" s="14"/>
      <c r="FJ90" s="14"/>
      <c r="FK90" s="14"/>
      <c r="FL90" s="14"/>
      <c r="FM90" s="14"/>
      <c r="FN90" s="14"/>
      <c r="FO90" s="14"/>
      <c r="FP90" s="14"/>
      <c r="FQ90" s="14"/>
      <c r="FR90" s="14"/>
      <c r="FS90" s="14"/>
      <c r="FT90" s="14"/>
      <c r="FU90" s="14"/>
      <c r="FV90" s="14"/>
      <c r="FW90" s="14"/>
      <c r="FX90" s="14"/>
      <c r="FY90" s="14"/>
      <c r="FZ90" s="14"/>
      <c r="GA90" s="14"/>
      <c r="GB90" s="14"/>
      <c r="GC90" s="14"/>
      <c r="GD90" s="14"/>
      <c r="GE90" s="14"/>
      <c r="GF90" s="14"/>
      <c r="GG90" s="14"/>
      <c r="GH90" s="14"/>
      <c r="GI90" s="14"/>
      <c r="GJ90" s="14"/>
      <c r="GK90" s="14"/>
      <c r="GL90" s="14"/>
      <c r="GM90" s="14"/>
      <c r="GN90" s="14"/>
      <c r="GO90" s="14"/>
      <c r="GP90" s="14"/>
      <c r="GQ90" s="14"/>
      <c r="GR90" s="14"/>
      <c r="GS90" s="14"/>
      <c r="GT90" s="14"/>
      <c r="GU90" s="14"/>
      <c r="GV90" s="14"/>
      <c r="GW90" s="14"/>
      <c r="GX90" s="14"/>
      <c r="GY90" s="14"/>
      <c r="GZ90" s="14"/>
      <c r="HA90" s="14"/>
      <c r="HB90" s="14"/>
      <c r="HC90" s="14"/>
      <c r="HD90" s="14"/>
      <c r="HE90" s="14"/>
      <c r="HF90" s="14"/>
      <c r="HG90" s="14"/>
      <c r="HH90" s="14"/>
      <c r="HI90" s="14"/>
      <c r="HJ90" s="14"/>
      <c r="HK90" s="14"/>
      <c r="HL90" s="14"/>
      <c r="HM90" s="14"/>
      <c r="HN90" s="14"/>
      <c r="HO90" s="14"/>
      <c r="HP90" s="14"/>
      <c r="HQ90" s="14"/>
      <c r="HR90" s="14"/>
      <c r="HS90" s="14"/>
      <c r="HT90" s="14"/>
      <c r="HU90" s="14"/>
      <c r="HV90" s="14"/>
      <c r="HW90" s="14"/>
      <c r="HX90" s="14"/>
      <c r="HY90" s="14"/>
      <c r="HZ90" s="14"/>
      <c r="IA90" s="14"/>
      <c r="IB90" s="14"/>
      <c r="IC90" s="14"/>
      <c r="ID90" s="14"/>
      <c r="IE90" s="14"/>
      <c r="IF90" s="14"/>
      <c r="IG90" s="14"/>
      <c r="IH90" s="14"/>
      <c r="II90" s="14"/>
      <c r="IJ90" s="14"/>
      <c r="IK90" s="14"/>
    </row>
    <row r="91" spans="1:245" s="15" customFormat="1" ht="15.75" x14ac:dyDescent="0.25">
      <c r="A91" s="51"/>
      <c r="B91" s="51"/>
      <c r="C91" s="51"/>
      <c r="D91" s="52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  <c r="EC91" s="14"/>
      <c r="ED91" s="14"/>
      <c r="EE91" s="14"/>
      <c r="EF91" s="14"/>
      <c r="EG91" s="14"/>
      <c r="EH91" s="14"/>
      <c r="EI91" s="14"/>
      <c r="EJ91" s="14"/>
      <c r="EK91" s="14"/>
      <c r="EL91" s="14"/>
      <c r="EM91" s="14"/>
      <c r="EN91" s="14"/>
      <c r="EO91" s="14"/>
      <c r="EP91" s="14"/>
      <c r="EQ91" s="14"/>
      <c r="ER91" s="14"/>
      <c r="ES91" s="14"/>
      <c r="ET91" s="14"/>
      <c r="EU91" s="14"/>
      <c r="EV91" s="14"/>
      <c r="EW91" s="14"/>
      <c r="EX91" s="14"/>
      <c r="EY91" s="14"/>
      <c r="EZ91" s="14"/>
      <c r="FA91" s="14"/>
      <c r="FB91" s="14"/>
      <c r="FC91" s="14"/>
      <c r="FD91" s="14"/>
      <c r="FE91" s="14"/>
      <c r="FF91" s="14"/>
      <c r="FG91" s="14"/>
      <c r="FH91" s="14"/>
      <c r="FI91" s="14"/>
      <c r="FJ91" s="14"/>
      <c r="FK91" s="14"/>
      <c r="FL91" s="14"/>
      <c r="FM91" s="14"/>
      <c r="FN91" s="14"/>
      <c r="FO91" s="14"/>
      <c r="FP91" s="14"/>
      <c r="FQ91" s="14"/>
      <c r="FR91" s="14"/>
      <c r="FS91" s="14"/>
      <c r="FT91" s="14"/>
      <c r="FU91" s="14"/>
      <c r="FV91" s="14"/>
      <c r="FW91" s="14"/>
      <c r="FX91" s="14"/>
      <c r="FY91" s="14"/>
      <c r="FZ91" s="14"/>
      <c r="GA91" s="14"/>
      <c r="GB91" s="14"/>
      <c r="GC91" s="14"/>
      <c r="GD91" s="14"/>
      <c r="GE91" s="14"/>
      <c r="GF91" s="14"/>
      <c r="GG91" s="14"/>
      <c r="GH91" s="14"/>
      <c r="GI91" s="14"/>
      <c r="GJ91" s="14"/>
      <c r="GK91" s="14"/>
      <c r="GL91" s="14"/>
      <c r="GM91" s="14"/>
      <c r="GN91" s="14"/>
      <c r="GO91" s="14"/>
      <c r="GP91" s="14"/>
      <c r="GQ91" s="14"/>
      <c r="GR91" s="14"/>
      <c r="GS91" s="14"/>
      <c r="GT91" s="14"/>
      <c r="GU91" s="14"/>
      <c r="GV91" s="14"/>
      <c r="GW91" s="14"/>
      <c r="GX91" s="14"/>
      <c r="GY91" s="14"/>
      <c r="GZ91" s="14"/>
      <c r="HA91" s="14"/>
      <c r="HB91" s="14"/>
      <c r="HC91" s="14"/>
      <c r="HD91" s="14"/>
      <c r="HE91" s="14"/>
      <c r="HF91" s="14"/>
      <c r="HG91" s="14"/>
      <c r="HH91" s="14"/>
      <c r="HI91" s="14"/>
      <c r="HJ91" s="14"/>
      <c r="HK91" s="14"/>
      <c r="HL91" s="14"/>
      <c r="HM91" s="14"/>
      <c r="HN91" s="14"/>
      <c r="HO91" s="14"/>
      <c r="HP91" s="14"/>
      <c r="HQ91" s="14"/>
      <c r="HR91" s="14"/>
      <c r="HS91" s="14"/>
      <c r="HT91" s="14"/>
      <c r="HU91" s="14"/>
      <c r="HV91" s="14"/>
      <c r="HW91" s="14"/>
      <c r="HX91" s="14"/>
      <c r="HY91" s="14"/>
      <c r="HZ91" s="14"/>
      <c r="IA91" s="14"/>
      <c r="IB91" s="14"/>
      <c r="IC91" s="14"/>
      <c r="ID91" s="14"/>
      <c r="IE91" s="14"/>
      <c r="IF91" s="14"/>
      <c r="IG91" s="14"/>
      <c r="IH91" s="14"/>
      <c r="II91" s="14"/>
      <c r="IJ91" s="14"/>
      <c r="IK91" s="14"/>
    </row>
    <row r="92" spans="1:245" s="15" customFormat="1" ht="15.75" x14ac:dyDescent="0.25">
      <c r="A92" s="51"/>
      <c r="B92" s="51"/>
      <c r="C92" s="51"/>
      <c r="D92" s="52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14"/>
      <c r="DY92" s="14"/>
      <c r="DZ92" s="14"/>
      <c r="EA92" s="14"/>
      <c r="EB92" s="14"/>
      <c r="EC92" s="14"/>
      <c r="ED92" s="14"/>
      <c r="EE92" s="14"/>
      <c r="EF92" s="14"/>
      <c r="EG92" s="14"/>
      <c r="EH92" s="14"/>
      <c r="EI92" s="14"/>
      <c r="EJ92" s="14"/>
      <c r="EK92" s="14"/>
      <c r="EL92" s="14"/>
      <c r="EM92" s="14"/>
      <c r="EN92" s="14"/>
      <c r="EO92" s="14"/>
      <c r="EP92" s="14"/>
      <c r="EQ92" s="14"/>
      <c r="ER92" s="14"/>
      <c r="ES92" s="14"/>
      <c r="ET92" s="14"/>
      <c r="EU92" s="14"/>
      <c r="EV92" s="14"/>
      <c r="EW92" s="14"/>
      <c r="EX92" s="14"/>
      <c r="EY92" s="14"/>
      <c r="EZ92" s="14"/>
      <c r="FA92" s="14"/>
      <c r="FB92" s="14"/>
      <c r="FC92" s="14"/>
      <c r="FD92" s="14"/>
      <c r="FE92" s="14"/>
      <c r="FF92" s="14"/>
      <c r="FG92" s="14"/>
      <c r="FH92" s="14"/>
      <c r="FI92" s="14"/>
      <c r="FJ92" s="14"/>
      <c r="FK92" s="14"/>
      <c r="FL92" s="14"/>
      <c r="FM92" s="14"/>
      <c r="FN92" s="14"/>
      <c r="FO92" s="14"/>
      <c r="FP92" s="14"/>
      <c r="FQ92" s="14"/>
      <c r="FR92" s="14"/>
      <c r="FS92" s="14"/>
      <c r="FT92" s="14"/>
      <c r="FU92" s="14"/>
      <c r="FV92" s="14"/>
      <c r="FW92" s="14"/>
      <c r="FX92" s="14"/>
      <c r="FY92" s="14"/>
      <c r="FZ92" s="14"/>
      <c r="GA92" s="14"/>
      <c r="GB92" s="14"/>
      <c r="GC92" s="14"/>
      <c r="GD92" s="14"/>
      <c r="GE92" s="14"/>
      <c r="GF92" s="14"/>
      <c r="GG92" s="14"/>
      <c r="GH92" s="14"/>
      <c r="GI92" s="14"/>
      <c r="GJ92" s="14"/>
      <c r="GK92" s="14"/>
      <c r="GL92" s="14"/>
      <c r="GM92" s="14"/>
      <c r="GN92" s="14"/>
      <c r="GO92" s="14"/>
      <c r="GP92" s="14"/>
      <c r="GQ92" s="14"/>
      <c r="GR92" s="14"/>
      <c r="GS92" s="14"/>
      <c r="GT92" s="14"/>
      <c r="GU92" s="14"/>
      <c r="GV92" s="14"/>
      <c r="GW92" s="14"/>
      <c r="GX92" s="14"/>
      <c r="GY92" s="14"/>
      <c r="GZ92" s="14"/>
      <c r="HA92" s="14"/>
      <c r="HB92" s="14"/>
      <c r="HC92" s="14"/>
      <c r="HD92" s="14"/>
      <c r="HE92" s="14"/>
      <c r="HF92" s="14"/>
      <c r="HG92" s="14"/>
      <c r="HH92" s="14"/>
      <c r="HI92" s="14"/>
      <c r="HJ92" s="14"/>
      <c r="HK92" s="14"/>
      <c r="HL92" s="14"/>
      <c r="HM92" s="14"/>
      <c r="HN92" s="14"/>
      <c r="HO92" s="14"/>
      <c r="HP92" s="14"/>
      <c r="HQ92" s="14"/>
      <c r="HR92" s="14"/>
      <c r="HS92" s="14"/>
      <c r="HT92" s="14"/>
      <c r="HU92" s="14"/>
      <c r="HV92" s="14"/>
      <c r="HW92" s="14"/>
      <c r="HX92" s="14"/>
      <c r="HY92" s="14"/>
      <c r="HZ92" s="14"/>
      <c r="IA92" s="14"/>
      <c r="IB92" s="14"/>
      <c r="IC92" s="14"/>
      <c r="ID92" s="14"/>
      <c r="IE92" s="14"/>
      <c r="IF92" s="14"/>
      <c r="IG92" s="14"/>
      <c r="IH92" s="14"/>
      <c r="II92" s="14"/>
      <c r="IJ92" s="14"/>
      <c r="IK92" s="14"/>
    </row>
    <row r="93" spans="1:245" s="15" customFormat="1" ht="15.75" x14ac:dyDescent="0.25">
      <c r="A93" s="51"/>
      <c r="B93" s="51"/>
      <c r="C93" s="51"/>
      <c r="D93" s="52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14"/>
      <c r="DY93" s="14"/>
      <c r="DZ93" s="14"/>
      <c r="EA93" s="14"/>
      <c r="EB93" s="14"/>
      <c r="EC93" s="14"/>
      <c r="ED93" s="14"/>
      <c r="EE93" s="14"/>
      <c r="EF93" s="14"/>
      <c r="EG93" s="14"/>
      <c r="EH93" s="14"/>
      <c r="EI93" s="14"/>
      <c r="EJ93" s="14"/>
      <c r="EK93" s="14"/>
      <c r="EL93" s="14"/>
      <c r="EM93" s="14"/>
      <c r="EN93" s="14"/>
      <c r="EO93" s="14"/>
      <c r="EP93" s="14"/>
      <c r="EQ93" s="14"/>
      <c r="ER93" s="14"/>
      <c r="ES93" s="14"/>
      <c r="ET93" s="14"/>
      <c r="EU93" s="14"/>
      <c r="EV93" s="14"/>
      <c r="EW93" s="14"/>
      <c r="EX93" s="14"/>
      <c r="EY93" s="14"/>
      <c r="EZ93" s="14"/>
      <c r="FA93" s="14"/>
      <c r="FB93" s="14"/>
      <c r="FC93" s="14"/>
      <c r="FD93" s="14"/>
      <c r="FE93" s="14"/>
      <c r="FF93" s="14"/>
      <c r="FG93" s="14"/>
      <c r="FH93" s="14"/>
      <c r="FI93" s="14"/>
      <c r="FJ93" s="14"/>
      <c r="FK93" s="14"/>
      <c r="FL93" s="14"/>
      <c r="FM93" s="14"/>
      <c r="FN93" s="14"/>
      <c r="FO93" s="14"/>
      <c r="FP93" s="14"/>
      <c r="FQ93" s="14"/>
      <c r="FR93" s="14"/>
      <c r="FS93" s="14"/>
      <c r="FT93" s="14"/>
      <c r="FU93" s="14"/>
      <c r="FV93" s="14"/>
      <c r="FW93" s="14"/>
      <c r="FX93" s="14"/>
      <c r="FY93" s="14"/>
      <c r="FZ93" s="14"/>
      <c r="GA93" s="14"/>
      <c r="GB93" s="14"/>
      <c r="GC93" s="14"/>
      <c r="GD93" s="14"/>
      <c r="GE93" s="14"/>
      <c r="GF93" s="14"/>
      <c r="GG93" s="14"/>
      <c r="GH93" s="14"/>
      <c r="GI93" s="14"/>
      <c r="GJ93" s="14"/>
      <c r="GK93" s="14"/>
      <c r="GL93" s="14"/>
      <c r="GM93" s="14"/>
      <c r="GN93" s="14"/>
      <c r="GO93" s="14"/>
      <c r="GP93" s="14"/>
      <c r="GQ93" s="14"/>
      <c r="GR93" s="14"/>
      <c r="GS93" s="14"/>
      <c r="GT93" s="14"/>
      <c r="GU93" s="14"/>
      <c r="GV93" s="14"/>
      <c r="GW93" s="14"/>
      <c r="GX93" s="14"/>
      <c r="GY93" s="14"/>
      <c r="GZ93" s="14"/>
      <c r="HA93" s="14"/>
      <c r="HB93" s="14"/>
      <c r="HC93" s="14"/>
      <c r="HD93" s="14"/>
      <c r="HE93" s="14"/>
      <c r="HF93" s="14"/>
      <c r="HG93" s="14"/>
      <c r="HH93" s="14"/>
      <c r="HI93" s="14"/>
      <c r="HJ93" s="14"/>
      <c r="HK93" s="14"/>
      <c r="HL93" s="14"/>
      <c r="HM93" s="14"/>
      <c r="HN93" s="14"/>
      <c r="HO93" s="14"/>
      <c r="HP93" s="14"/>
      <c r="HQ93" s="14"/>
      <c r="HR93" s="14"/>
      <c r="HS93" s="14"/>
      <c r="HT93" s="14"/>
      <c r="HU93" s="14"/>
      <c r="HV93" s="14"/>
      <c r="HW93" s="14"/>
      <c r="HX93" s="14"/>
      <c r="HY93" s="14"/>
      <c r="HZ93" s="14"/>
      <c r="IA93" s="14"/>
      <c r="IB93" s="14"/>
      <c r="IC93" s="14"/>
      <c r="ID93" s="14"/>
      <c r="IE93" s="14"/>
      <c r="IF93" s="14"/>
      <c r="IG93" s="14"/>
      <c r="IH93" s="14"/>
      <c r="II93" s="14"/>
      <c r="IJ93" s="14"/>
      <c r="IK93" s="14"/>
    </row>
    <row r="94" spans="1:245" s="15" customFormat="1" ht="15.75" x14ac:dyDescent="0.25">
      <c r="A94" s="17"/>
      <c r="B94" s="52"/>
      <c r="C94" s="79" t="str">
        <f>IF($E$1="proiect","ŞEF SERVICIU,"," ")</f>
        <v>ŞEF SERVICIU,</v>
      </c>
      <c r="D94" s="79"/>
      <c r="E94" s="41"/>
      <c r="F94" s="41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  <c r="EE94" s="16"/>
      <c r="EF94" s="16"/>
      <c r="EG94" s="16"/>
      <c r="EH94" s="16"/>
      <c r="EI94" s="16"/>
      <c r="EJ94" s="16"/>
      <c r="EK94" s="16"/>
      <c r="EL94" s="16"/>
      <c r="EM94" s="16"/>
      <c r="EN94" s="16"/>
      <c r="EO94" s="16"/>
      <c r="EP94" s="16"/>
      <c r="EQ94" s="16"/>
      <c r="ER94" s="16"/>
      <c r="ES94" s="16"/>
      <c r="ET94" s="16"/>
      <c r="EU94" s="16"/>
      <c r="EV94" s="16"/>
      <c r="EW94" s="16"/>
      <c r="EX94" s="16"/>
      <c r="EY94" s="16"/>
      <c r="EZ94" s="16"/>
      <c r="FA94" s="16"/>
      <c r="FB94" s="16"/>
      <c r="FC94" s="16"/>
      <c r="FD94" s="16"/>
      <c r="FE94" s="16"/>
      <c r="FF94" s="16"/>
      <c r="FG94" s="16"/>
      <c r="FH94" s="16"/>
      <c r="FI94" s="16"/>
      <c r="FJ94" s="16"/>
      <c r="FK94" s="16"/>
      <c r="FL94" s="16"/>
      <c r="FM94" s="16"/>
      <c r="FN94" s="16"/>
      <c r="FO94" s="16"/>
      <c r="FP94" s="16"/>
      <c r="FQ94" s="16"/>
      <c r="FR94" s="16"/>
      <c r="FS94" s="16"/>
      <c r="FT94" s="16"/>
      <c r="FU94" s="16"/>
      <c r="FV94" s="16"/>
      <c r="FW94" s="16"/>
      <c r="FX94" s="16"/>
      <c r="FY94" s="16"/>
      <c r="FZ94" s="16"/>
      <c r="GA94" s="16"/>
      <c r="GB94" s="16"/>
      <c r="GC94" s="16"/>
      <c r="GD94" s="16"/>
      <c r="GE94" s="16"/>
      <c r="GF94" s="16"/>
      <c r="GG94" s="16"/>
      <c r="GH94" s="16"/>
      <c r="GI94" s="16"/>
      <c r="GJ94" s="16"/>
      <c r="GK94" s="16"/>
      <c r="GL94" s="16"/>
      <c r="GM94" s="16"/>
      <c r="GN94" s="16"/>
      <c r="GO94" s="16"/>
      <c r="GP94" s="16"/>
      <c r="GQ94" s="16"/>
      <c r="GR94" s="16"/>
      <c r="GS94" s="16"/>
      <c r="GT94" s="16"/>
      <c r="GU94" s="16"/>
      <c r="GV94" s="16"/>
      <c r="GW94" s="16"/>
      <c r="GX94" s="16"/>
      <c r="GY94" s="16"/>
      <c r="GZ94" s="16"/>
      <c r="HA94" s="16"/>
      <c r="HB94" s="16"/>
      <c r="HC94" s="16"/>
      <c r="HD94" s="16"/>
      <c r="HE94" s="16"/>
      <c r="HF94" s="16"/>
      <c r="HG94" s="16"/>
      <c r="HH94" s="16"/>
      <c r="HI94" s="16"/>
      <c r="HJ94" s="16"/>
      <c r="HK94" s="16"/>
      <c r="HL94" s="16"/>
      <c r="HM94" s="16"/>
      <c r="HN94" s="16"/>
      <c r="HO94" s="16"/>
      <c r="HP94" s="16"/>
      <c r="HQ94" s="16"/>
      <c r="HR94" s="16"/>
      <c r="HS94" s="16"/>
      <c r="HT94" s="16"/>
      <c r="HU94" s="16"/>
      <c r="HV94" s="16"/>
      <c r="HW94" s="16"/>
      <c r="HX94" s="16"/>
      <c r="HY94" s="16"/>
      <c r="HZ94" s="16"/>
      <c r="IA94" s="16"/>
      <c r="IB94" s="16"/>
      <c r="IC94" s="16"/>
      <c r="ID94" s="16"/>
      <c r="IE94" s="16"/>
      <c r="IF94" s="16"/>
      <c r="IG94" s="16"/>
      <c r="IH94" s="16"/>
      <c r="II94" s="16"/>
      <c r="IJ94" s="16"/>
      <c r="IK94" s="16"/>
    </row>
    <row r="95" spans="1:245" s="15" customFormat="1" ht="15.75" x14ac:dyDescent="0.25">
      <c r="A95" s="18"/>
      <c r="B95" s="52"/>
      <c r="C95" s="79" t="str">
        <f>IF($E$1="proiect","Sorana Czumbil"," ")</f>
        <v>Sorana Czumbil</v>
      </c>
      <c r="D95" s="79"/>
      <c r="E95" s="41"/>
      <c r="F95" s="41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  <c r="EE95" s="16"/>
      <c r="EF95" s="16"/>
      <c r="EG95" s="16"/>
      <c r="EH95" s="16"/>
      <c r="EI95" s="16"/>
      <c r="EJ95" s="16"/>
      <c r="EK95" s="16"/>
      <c r="EL95" s="16"/>
      <c r="EM95" s="16"/>
      <c r="EN95" s="16"/>
      <c r="EO95" s="16"/>
      <c r="EP95" s="16"/>
      <c r="EQ95" s="16"/>
      <c r="ER95" s="16"/>
      <c r="ES95" s="16"/>
      <c r="ET95" s="16"/>
      <c r="EU95" s="16"/>
      <c r="EV95" s="16"/>
      <c r="EW95" s="16"/>
      <c r="EX95" s="16"/>
      <c r="EY95" s="16"/>
      <c r="EZ95" s="16"/>
      <c r="FA95" s="16"/>
      <c r="FB95" s="16"/>
      <c r="FC95" s="16"/>
      <c r="FD95" s="16"/>
      <c r="FE95" s="16"/>
      <c r="FF95" s="16"/>
      <c r="FG95" s="16"/>
      <c r="FH95" s="16"/>
      <c r="FI95" s="16"/>
      <c r="FJ95" s="16"/>
      <c r="FK95" s="16"/>
      <c r="FL95" s="16"/>
      <c r="FM95" s="16"/>
      <c r="FN95" s="16"/>
      <c r="FO95" s="16"/>
      <c r="FP95" s="16"/>
      <c r="FQ95" s="16"/>
      <c r="FR95" s="16"/>
      <c r="FS95" s="16"/>
      <c r="FT95" s="16"/>
      <c r="FU95" s="16"/>
      <c r="FV95" s="16"/>
      <c r="FW95" s="16"/>
      <c r="FX95" s="16"/>
      <c r="FY95" s="16"/>
      <c r="FZ95" s="16"/>
      <c r="GA95" s="16"/>
      <c r="GB95" s="16"/>
      <c r="GC95" s="16"/>
      <c r="GD95" s="16"/>
      <c r="GE95" s="16"/>
      <c r="GF95" s="16"/>
      <c r="GG95" s="16"/>
      <c r="GH95" s="16"/>
      <c r="GI95" s="16"/>
      <c r="GJ95" s="16"/>
      <c r="GK95" s="16"/>
      <c r="GL95" s="16"/>
      <c r="GM95" s="16"/>
      <c r="GN95" s="16"/>
      <c r="GO95" s="16"/>
      <c r="GP95" s="16"/>
      <c r="GQ95" s="16"/>
      <c r="GR95" s="16"/>
      <c r="GS95" s="16"/>
      <c r="GT95" s="16"/>
      <c r="GU95" s="16"/>
      <c r="GV95" s="16"/>
      <c r="GW95" s="16"/>
      <c r="GX95" s="16"/>
      <c r="GY95" s="16"/>
      <c r="GZ95" s="16"/>
      <c r="HA95" s="16"/>
      <c r="HB95" s="16"/>
      <c r="HC95" s="16"/>
      <c r="HD95" s="16"/>
      <c r="HE95" s="16"/>
      <c r="HF95" s="16"/>
      <c r="HG95" s="16"/>
      <c r="HH95" s="16"/>
      <c r="HI95" s="16"/>
      <c r="HJ95" s="16"/>
      <c r="HK95" s="16"/>
      <c r="HL95" s="16"/>
      <c r="HM95" s="16"/>
      <c r="HN95" s="16"/>
      <c r="HO95" s="16"/>
      <c r="HP95" s="16"/>
      <c r="HQ95" s="16"/>
      <c r="HR95" s="16"/>
      <c r="HS95" s="16"/>
      <c r="HT95" s="16"/>
      <c r="HU95" s="16"/>
      <c r="HV95" s="16"/>
      <c r="HW95" s="16"/>
      <c r="HX95" s="16"/>
      <c r="HY95" s="16"/>
      <c r="HZ95" s="16"/>
      <c r="IA95" s="16"/>
      <c r="IB95" s="16"/>
      <c r="IC95" s="16"/>
      <c r="ID95" s="16"/>
      <c r="IE95" s="16"/>
      <c r="IF95" s="16"/>
      <c r="IG95" s="16"/>
      <c r="IH95" s="16"/>
      <c r="II95" s="16"/>
      <c r="IJ95" s="16"/>
      <c r="IK95" s="16"/>
    </row>
    <row r="98" spans="1:1" x14ac:dyDescent="0.2">
      <c r="A98" s="17" t="s">
        <v>46</v>
      </c>
    </row>
    <row r="99" spans="1:1" x14ac:dyDescent="0.2">
      <c r="A99" s="18" t="s">
        <v>47</v>
      </c>
    </row>
  </sheetData>
  <autoFilter ref="A16:WVL76" xr:uid="{51E66626-55B7-4D2C-BD61-F2FDE0F544F8}"/>
  <mergeCells count="10">
    <mergeCell ref="C95:D95"/>
    <mergeCell ref="A6:D6"/>
    <mergeCell ref="A7:D7"/>
    <mergeCell ref="A10:A12"/>
    <mergeCell ref="B10:D11"/>
    <mergeCell ref="A89:B89"/>
    <mergeCell ref="C89:D89"/>
    <mergeCell ref="A90:B90"/>
    <mergeCell ref="C90:D90"/>
    <mergeCell ref="C94:D94"/>
  </mergeCells>
  <pageMargins left="0.78740157480314965" right="0.78740157480314965" top="0.78740157480314965" bottom="0.78740157480314965" header="0.51181102362204722" footer="0.31496062992125984"/>
  <pageSetup paperSize="9" scale="8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6"/>
  <sheetViews>
    <sheetView zoomScale="170" zoomScaleNormal="170"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C47" sqref="C47"/>
    </sheetView>
  </sheetViews>
  <sheetFormatPr defaultColWidth="9" defaultRowHeight="12.75" x14ac:dyDescent="0.2"/>
  <cols>
    <col min="1" max="1" width="22.28515625" style="20" customWidth="1"/>
    <col min="2" max="16384" width="9" style="20"/>
  </cols>
  <sheetData>
    <row r="1" spans="1:9" x14ac:dyDescent="0.2">
      <c r="A1" s="92" t="s">
        <v>79</v>
      </c>
      <c r="B1" s="94" t="s">
        <v>80</v>
      </c>
      <c r="C1" s="94" t="s">
        <v>81</v>
      </c>
      <c r="D1" s="94"/>
      <c r="E1" s="94"/>
      <c r="F1" s="94"/>
      <c r="G1" s="94"/>
      <c r="H1" s="96"/>
    </row>
    <row r="2" spans="1:9" ht="13.5" thickBot="1" x14ac:dyDescent="0.25">
      <c r="A2" s="93"/>
      <c r="B2" s="95"/>
      <c r="C2" s="38"/>
      <c r="D2" s="38"/>
      <c r="E2" s="38"/>
      <c r="F2" s="38"/>
      <c r="G2" s="38"/>
      <c r="H2" s="39"/>
    </row>
    <row r="3" spans="1:9" ht="13.5" thickTop="1" x14ac:dyDescent="0.2">
      <c r="A3" s="35" t="s">
        <v>82</v>
      </c>
      <c r="B3" s="36">
        <v>38176</v>
      </c>
      <c r="C3" s="36"/>
      <c r="D3" s="36"/>
      <c r="E3" s="36"/>
      <c r="F3" s="36"/>
      <c r="G3" s="36"/>
      <c r="H3" s="37"/>
    </row>
    <row r="4" spans="1:9" x14ac:dyDescent="0.2">
      <c r="A4" s="24" t="s">
        <v>83</v>
      </c>
      <c r="B4" s="40">
        <f>B3-B5</f>
        <v>0</v>
      </c>
      <c r="C4" s="25"/>
      <c r="D4" s="25"/>
      <c r="E4" s="25"/>
      <c r="F4" s="25"/>
      <c r="G4" s="25"/>
      <c r="H4" s="26"/>
    </row>
    <row r="5" spans="1:9" ht="25.5" x14ac:dyDescent="0.2">
      <c r="A5" s="27" t="s">
        <v>40</v>
      </c>
      <c r="B5" s="21">
        <f>SUM(B66,B70,B76)</f>
        <v>38176</v>
      </c>
      <c r="C5" s="21">
        <f t="shared" ref="C5:H5" si="0">SUM(C66,C70,C76)</f>
        <v>38176</v>
      </c>
      <c r="D5" s="21">
        <f t="shared" si="0"/>
        <v>0</v>
      </c>
      <c r="E5" s="21">
        <f t="shared" si="0"/>
        <v>0</v>
      </c>
      <c r="F5" s="21">
        <f t="shared" si="0"/>
        <v>0</v>
      </c>
      <c r="G5" s="21">
        <f t="shared" si="0"/>
        <v>0</v>
      </c>
      <c r="H5" s="28">
        <f t="shared" si="0"/>
        <v>0</v>
      </c>
    </row>
    <row r="6" spans="1:9" x14ac:dyDescent="0.2">
      <c r="A6" s="27"/>
      <c r="B6" s="22"/>
      <c r="C6" s="25"/>
      <c r="D6" s="25"/>
      <c r="E6" s="25"/>
      <c r="F6" s="25"/>
      <c r="G6" s="25"/>
      <c r="H6" s="26"/>
    </row>
    <row r="7" spans="1:9" x14ac:dyDescent="0.2">
      <c r="A7" s="29" t="s">
        <v>48</v>
      </c>
      <c r="B7" s="23">
        <f>SUM(C7,D7,E7,F7,G7,H7)</f>
        <v>450</v>
      </c>
      <c r="C7" s="25">
        <v>450</v>
      </c>
      <c r="D7" s="25"/>
      <c r="E7" s="25"/>
      <c r="F7" s="25"/>
      <c r="G7" s="25"/>
      <c r="H7" s="26"/>
      <c r="I7" s="20">
        <v>1</v>
      </c>
    </row>
    <row r="8" spans="1:9" x14ac:dyDescent="0.2">
      <c r="A8" s="29" t="s">
        <v>49</v>
      </c>
      <c r="B8" s="23">
        <f t="shared" ref="B8:B65" si="1">SUM(C8,D8,E8,F8,G8,H8)</f>
        <v>480</v>
      </c>
      <c r="C8" s="25">
        <v>480</v>
      </c>
      <c r="D8" s="25"/>
      <c r="E8" s="25"/>
      <c r="F8" s="25"/>
      <c r="G8" s="25"/>
      <c r="H8" s="26"/>
      <c r="I8" s="20">
        <v>2</v>
      </c>
    </row>
    <row r="9" spans="1:9" x14ac:dyDescent="0.2">
      <c r="A9" s="29" t="s">
        <v>4</v>
      </c>
      <c r="B9" s="23">
        <f t="shared" si="1"/>
        <v>480</v>
      </c>
      <c r="C9" s="25">
        <v>480</v>
      </c>
      <c r="D9" s="25"/>
      <c r="E9" s="25"/>
      <c r="F9" s="25"/>
      <c r="G9" s="25"/>
      <c r="H9" s="26"/>
      <c r="I9" s="20">
        <v>3</v>
      </c>
    </row>
    <row r="10" spans="1:9" x14ac:dyDescent="0.2">
      <c r="A10" s="29" t="s">
        <v>5</v>
      </c>
      <c r="B10" s="23">
        <f t="shared" si="1"/>
        <v>450</v>
      </c>
      <c r="C10" s="25">
        <v>450</v>
      </c>
      <c r="D10" s="25"/>
      <c r="E10" s="25"/>
      <c r="F10" s="25"/>
      <c r="G10" s="25"/>
      <c r="H10" s="26"/>
      <c r="I10" s="20">
        <v>4</v>
      </c>
    </row>
    <row r="11" spans="1:9" x14ac:dyDescent="0.2">
      <c r="A11" s="55" t="s">
        <v>50</v>
      </c>
      <c r="B11" s="23">
        <f t="shared" si="1"/>
        <v>470</v>
      </c>
      <c r="C11" s="25">
        <v>470</v>
      </c>
      <c r="D11" s="25"/>
      <c r="E11" s="25"/>
      <c r="F11" s="25"/>
      <c r="G11" s="25"/>
      <c r="H11" s="26"/>
      <c r="I11" s="20">
        <v>5</v>
      </c>
    </row>
    <row r="12" spans="1:9" x14ac:dyDescent="0.2">
      <c r="A12" s="30" t="s">
        <v>6</v>
      </c>
      <c r="B12" s="23">
        <f t="shared" si="1"/>
        <v>450</v>
      </c>
      <c r="C12" s="25">
        <v>450</v>
      </c>
      <c r="D12" s="25"/>
      <c r="E12" s="25"/>
      <c r="F12" s="25"/>
      <c r="G12" s="25"/>
      <c r="H12" s="26"/>
      <c r="I12" s="20">
        <v>6</v>
      </c>
    </row>
    <row r="13" spans="1:9" x14ac:dyDescent="0.2">
      <c r="A13" s="29" t="s">
        <v>7</v>
      </c>
      <c r="B13" s="23">
        <f t="shared" si="1"/>
        <v>450</v>
      </c>
      <c r="C13" s="25">
        <v>450</v>
      </c>
      <c r="D13" s="25"/>
      <c r="E13" s="25"/>
      <c r="F13" s="25"/>
      <c r="G13" s="25"/>
      <c r="H13" s="26"/>
      <c r="I13" s="20">
        <v>7</v>
      </c>
    </row>
    <row r="14" spans="1:9" x14ac:dyDescent="0.2">
      <c r="A14" s="29" t="s">
        <v>8</v>
      </c>
      <c r="B14" s="23">
        <f t="shared" si="1"/>
        <v>480</v>
      </c>
      <c r="C14" s="57">
        <v>480</v>
      </c>
      <c r="D14" s="25"/>
      <c r="E14" s="25"/>
      <c r="F14" s="25"/>
      <c r="G14" s="25"/>
      <c r="H14" s="26"/>
      <c r="I14" s="20">
        <v>8</v>
      </c>
    </row>
    <row r="15" spans="1:9" x14ac:dyDescent="0.2">
      <c r="A15" s="29" t="s">
        <v>9</v>
      </c>
      <c r="B15" s="23">
        <f t="shared" si="1"/>
        <v>450</v>
      </c>
      <c r="C15" s="25">
        <v>450</v>
      </c>
      <c r="D15" s="25"/>
      <c r="E15" s="25"/>
      <c r="F15" s="25"/>
      <c r="G15" s="25"/>
      <c r="H15" s="26"/>
      <c r="I15" s="20">
        <v>9</v>
      </c>
    </row>
    <row r="16" spans="1:9" x14ac:dyDescent="0.2">
      <c r="A16" s="29" t="s">
        <v>10</v>
      </c>
      <c r="B16" s="23">
        <f t="shared" si="1"/>
        <v>450</v>
      </c>
      <c r="C16" s="25">
        <v>450</v>
      </c>
      <c r="D16" s="25"/>
      <c r="E16" s="25"/>
      <c r="F16" s="25"/>
      <c r="G16" s="25"/>
      <c r="H16" s="26"/>
      <c r="I16" s="20">
        <v>10</v>
      </c>
    </row>
    <row r="17" spans="1:9" x14ac:dyDescent="0.2">
      <c r="A17" s="30" t="s">
        <v>11</v>
      </c>
      <c r="B17" s="23">
        <f t="shared" si="1"/>
        <v>450</v>
      </c>
      <c r="C17" s="25">
        <v>450</v>
      </c>
      <c r="D17" s="25"/>
      <c r="E17" s="25"/>
      <c r="F17" s="25"/>
      <c r="G17" s="25"/>
      <c r="H17" s="26"/>
      <c r="I17" s="20">
        <v>11</v>
      </c>
    </row>
    <row r="18" spans="1:9" x14ac:dyDescent="0.2">
      <c r="A18" s="29" t="s">
        <v>51</v>
      </c>
      <c r="B18" s="23">
        <f t="shared" si="1"/>
        <v>450</v>
      </c>
      <c r="C18" s="25">
        <v>450</v>
      </c>
      <c r="D18" s="25"/>
      <c r="E18" s="25"/>
      <c r="F18" s="25"/>
      <c r="G18" s="25"/>
      <c r="H18" s="26"/>
      <c r="I18" s="20">
        <v>12</v>
      </c>
    </row>
    <row r="19" spans="1:9" x14ac:dyDescent="0.2">
      <c r="A19" s="29" t="s">
        <v>52</v>
      </c>
      <c r="B19" s="23">
        <f t="shared" si="1"/>
        <v>450</v>
      </c>
      <c r="C19" s="25">
        <v>450</v>
      </c>
      <c r="D19" s="25"/>
      <c r="E19" s="25"/>
      <c r="F19" s="25"/>
      <c r="G19" s="25"/>
      <c r="H19" s="26"/>
      <c r="I19" s="20">
        <v>13</v>
      </c>
    </row>
    <row r="20" spans="1:9" x14ac:dyDescent="0.2">
      <c r="A20" s="29" t="s">
        <v>53</v>
      </c>
      <c r="B20" s="23">
        <f t="shared" si="1"/>
        <v>420</v>
      </c>
      <c r="C20" s="25">
        <v>420</v>
      </c>
      <c r="D20" s="25"/>
      <c r="E20" s="25"/>
      <c r="F20" s="25"/>
      <c r="G20" s="25"/>
      <c r="H20" s="26"/>
      <c r="I20" s="20">
        <v>14</v>
      </c>
    </row>
    <row r="21" spans="1:9" x14ac:dyDescent="0.2">
      <c r="A21" s="29" t="s">
        <v>54</v>
      </c>
      <c r="B21" s="23">
        <f t="shared" si="1"/>
        <v>480</v>
      </c>
      <c r="C21" s="57">
        <v>480</v>
      </c>
      <c r="D21" s="25"/>
      <c r="E21" s="25"/>
      <c r="F21" s="25"/>
      <c r="G21" s="25"/>
      <c r="H21" s="26"/>
      <c r="I21" s="20">
        <v>15</v>
      </c>
    </row>
    <row r="22" spans="1:9" x14ac:dyDescent="0.2">
      <c r="A22" s="29" t="s">
        <v>55</v>
      </c>
      <c r="B22" s="23">
        <f t="shared" si="1"/>
        <v>450</v>
      </c>
      <c r="C22" s="25">
        <v>450</v>
      </c>
      <c r="D22" s="25"/>
      <c r="E22" s="25"/>
      <c r="F22" s="25"/>
      <c r="G22" s="25"/>
      <c r="H22" s="26"/>
      <c r="I22" s="20">
        <v>16</v>
      </c>
    </row>
    <row r="23" spans="1:9" x14ac:dyDescent="0.2">
      <c r="A23" s="29" t="s">
        <v>12</v>
      </c>
      <c r="B23" s="23">
        <f t="shared" si="1"/>
        <v>470</v>
      </c>
      <c r="C23" s="25">
        <v>470</v>
      </c>
      <c r="D23" s="25"/>
      <c r="E23" s="25"/>
      <c r="F23" s="25"/>
      <c r="G23" s="25"/>
      <c r="H23" s="26"/>
      <c r="I23" s="20">
        <v>17</v>
      </c>
    </row>
    <row r="24" spans="1:9" x14ac:dyDescent="0.2">
      <c r="A24" s="29" t="s">
        <v>13</v>
      </c>
      <c r="B24" s="23">
        <f t="shared" si="1"/>
        <v>450</v>
      </c>
      <c r="C24" s="25">
        <v>450</v>
      </c>
      <c r="D24" s="25"/>
      <c r="E24" s="25"/>
      <c r="F24" s="25"/>
      <c r="G24" s="25"/>
      <c r="H24" s="26"/>
      <c r="I24" s="20">
        <v>18</v>
      </c>
    </row>
    <row r="25" spans="1:9" x14ac:dyDescent="0.2">
      <c r="A25" s="29" t="s">
        <v>56</v>
      </c>
      <c r="B25" s="23">
        <f t="shared" si="1"/>
        <v>480</v>
      </c>
      <c r="C25" s="25">
        <v>480</v>
      </c>
      <c r="D25" s="25"/>
      <c r="E25" s="25"/>
      <c r="F25" s="25"/>
      <c r="G25" s="25"/>
      <c r="H25" s="26"/>
      <c r="I25" s="20">
        <v>19</v>
      </c>
    </row>
    <row r="26" spans="1:9" x14ac:dyDescent="0.2">
      <c r="A26" s="30" t="s">
        <v>57</v>
      </c>
      <c r="B26" s="23">
        <f t="shared" si="1"/>
        <v>470</v>
      </c>
      <c r="C26" s="25">
        <v>470</v>
      </c>
      <c r="D26" s="25"/>
      <c r="E26" s="25"/>
      <c r="F26" s="25"/>
      <c r="G26" s="25"/>
      <c r="H26" s="26"/>
      <c r="I26" s="20">
        <v>20</v>
      </c>
    </row>
    <row r="27" spans="1:9" x14ac:dyDescent="0.2">
      <c r="A27" s="29" t="s">
        <v>58</v>
      </c>
      <c r="B27" s="23">
        <f t="shared" si="1"/>
        <v>470</v>
      </c>
      <c r="C27" s="25">
        <v>470</v>
      </c>
      <c r="D27" s="25"/>
      <c r="E27" s="25"/>
      <c r="F27" s="25"/>
      <c r="G27" s="25"/>
      <c r="H27" s="26"/>
      <c r="I27" s="20">
        <v>21</v>
      </c>
    </row>
    <row r="28" spans="1:9" x14ac:dyDescent="0.2">
      <c r="A28" s="29" t="s">
        <v>14</v>
      </c>
      <c r="B28" s="23">
        <f t="shared" si="1"/>
        <v>500</v>
      </c>
      <c r="C28" s="25">
        <v>500</v>
      </c>
      <c r="D28" s="25"/>
      <c r="E28" s="25"/>
      <c r="F28" s="25"/>
      <c r="G28" s="25"/>
      <c r="H28" s="26"/>
      <c r="I28" s="20">
        <v>22</v>
      </c>
    </row>
    <row r="29" spans="1:9" x14ac:dyDescent="0.2">
      <c r="A29" s="29" t="s">
        <v>15</v>
      </c>
      <c r="B29" s="23">
        <f t="shared" si="1"/>
        <v>450</v>
      </c>
      <c r="C29" s="25">
        <v>450</v>
      </c>
      <c r="D29" s="25"/>
      <c r="E29" s="25"/>
      <c r="F29" s="25"/>
      <c r="G29" s="25"/>
      <c r="H29" s="26"/>
      <c r="I29" s="20">
        <v>23</v>
      </c>
    </row>
    <row r="30" spans="1:9" x14ac:dyDescent="0.2">
      <c r="A30" s="29" t="s">
        <v>59</v>
      </c>
      <c r="B30" s="23">
        <f t="shared" si="1"/>
        <v>500</v>
      </c>
      <c r="C30" s="25">
        <v>500</v>
      </c>
      <c r="D30" s="25"/>
      <c r="E30" s="25"/>
      <c r="F30" s="25"/>
      <c r="G30" s="25"/>
      <c r="H30" s="26"/>
      <c r="I30" s="20">
        <v>24</v>
      </c>
    </row>
    <row r="31" spans="1:9" x14ac:dyDescent="0.2">
      <c r="A31" s="29" t="s">
        <v>16</v>
      </c>
      <c r="B31" s="23">
        <f t="shared" si="1"/>
        <v>480</v>
      </c>
      <c r="C31" s="25">
        <v>480</v>
      </c>
      <c r="D31" s="25"/>
      <c r="E31" s="25"/>
      <c r="F31" s="25"/>
      <c r="G31" s="25"/>
      <c r="H31" s="26"/>
      <c r="I31" s="20">
        <v>25</v>
      </c>
    </row>
    <row r="32" spans="1:9" x14ac:dyDescent="0.2">
      <c r="A32" s="29" t="s">
        <v>60</v>
      </c>
      <c r="B32" s="23">
        <f t="shared" si="1"/>
        <v>450</v>
      </c>
      <c r="C32" s="25">
        <v>450</v>
      </c>
      <c r="D32" s="25"/>
      <c r="E32" s="25"/>
      <c r="F32" s="25"/>
      <c r="G32" s="25"/>
      <c r="H32" s="26"/>
      <c r="I32" s="20">
        <v>26</v>
      </c>
    </row>
    <row r="33" spans="1:9" x14ac:dyDescent="0.2">
      <c r="A33" s="29" t="s">
        <v>17</v>
      </c>
      <c r="B33" s="23">
        <f t="shared" si="1"/>
        <v>480</v>
      </c>
      <c r="C33" s="25">
        <v>480</v>
      </c>
      <c r="D33" s="25"/>
      <c r="E33" s="25"/>
      <c r="F33" s="25"/>
      <c r="G33" s="25"/>
      <c r="H33" s="26"/>
      <c r="I33" s="20">
        <v>27</v>
      </c>
    </row>
    <row r="34" spans="1:9" x14ac:dyDescent="0.2">
      <c r="A34" s="29" t="s">
        <v>18</v>
      </c>
      <c r="B34" s="23">
        <f t="shared" si="1"/>
        <v>480</v>
      </c>
      <c r="C34" s="25">
        <v>480</v>
      </c>
      <c r="D34" s="25"/>
      <c r="E34" s="25"/>
      <c r="F34" s="25"/>
      <c r="G34" s="25"/>
      <c r="H34" s="26"/>
      <c r="I34" s="20">
        <v>28</v>
      </c>
    </row>
    <row r="35" spans="1:9" x14ac:dyDescent="0.2">
      <c r="A35" s="29" t="s">
        <v>19</v>
      </c>
      <c r="B35" s="23">
        <f t="shared" si="1"/>
        <v>470</v>
      </c>
      <c r="C35" s="25">
        <v>470</v>
      </c>
      <c r="D35" s="25"/>
      <c r="E35" s="25"/>
      <c r="F35" s="25"/>
      <c r="G35" s="25"/>
      <c r="H35" s="26"/>
      <c r="I35" s="20">
        <v>29</v>
      </c>
    </row>
    <row r="36" spans="1:9" x14ac:dyDescent="0.2">
      <c r="A36" s="29" t="s">
        <v>20</v>
      </c>
      <c r="B36" s="23">
        <f t="shared" si="1"/>
        <v>500</v>
      </c>
      <c r="C36" s="25">
        <v>500</v>
      </c>
      <c r="D36" s="25"/>
      <c r="E36" s="25"/>
      <c r="F36" s="25"/>
      <c r="G36" s="25"/>
      <c r="H36" s="26"/>
      <c r="I36" s="20">
        <v>30</v>
      </c>
    </row>
    <row r="37" spans="1:9" x14ac:dyDescent="0.2">
      <c r="A37" s="29" t="s">
        <v>61</v>
      </c>
      <c r="B37" s="23">
        <f t="shared" si="1"/>
        <v>450</v>
      </c>
      <c r="C37" s="25">
        <v>450</v>
      </c>
      <c r="D37" s="25"/>
      <c r="E37" s="25"/>
      <c r="F37" s="25"/>
      <c r="G37" s="25"/>
      <c r="H37" s="26"/>
      <c r="I37" s="20">
        <v>31</v>
      </c>
    </row>
    <row r="38" spans="1:9" x14ac:dyDescent="0.2">
      <c r="A38" s="29" t="s">
        <v>21</v>
      </c>
      <c r="B38" s="23">
        <f t="shared" si="1"/>
        <v>480</v>
      </c>
      <c r="C38" s="25">
        <v>480</v>
      </c>
      <c r="D38" s="25"/>
      <c r="E38" s="25"/>
      <c r="F38" s="25"/>
      <c r="G38" s="25"/>
      <c r="H38" s="26"/>
      <c r="I38" s="20">
        <v>32</v>
      </c>
    </row>
    <row r="39" spans="1:9" x14ac:dyDescent="0.2">
      <c r="A39" s="29" t="s">
        <v>22</v>
      </c>
      <c r="B39" s="23">
        <f t="shared" si="1"/>
        <v>450</v>
      </c>
      <c r="C39" s="25">
        <v>450</v>
      </c>
      <c r="D39" s="25"/>
      <c r="E39" s="25"/>
      <c r="F39" s="25"/>
      <c r="G39" s="25"/>
      <c r="H39" s="26"/>
      <c r="I39" s="20">
        <v>33</v>
      </c>
    </row>
    <row r="40" spans="1:9" x14ac:dyDescent="0.2">
      <c r="A40" s="29" t="s">
        <v>23</v>
      </c>
      <c r="B40" s="23">
        <f t="shared" si="1"/>
        <v>450</v>
      </c>
      <c r="C40" s="25">
        <v>450</v>
      </c>
      <c r="D40" s="25"/>
      <c r="E40" s="25"/>
      <c r="F40" s="25"/>
      <c r="G40" s="25"/>
      <c r="H40" s="26"/>
      <c r="I40" s="20">
        <v>34</v>
      </c>
    </row>
    <row r="41" spans="1:9" x14ac:dyDescent="0.2">
      <c r="A41" s="29" t="s">
        <v>62</v>
      </c>
      <c r="B41" s="23">
        <f t="shared" si="1"/>
        <v>496</v>
      </c>
      <c r="C41" s="57">
        <v>496</v>
      </c>
      <c r="D41" s="25"/>
      <c r="E41" s="25"/>
      <c r="F41" s="25"/>
      <c r="G41" s="25"/>
      <c r="H41" s="26"/>
      <c r="I41" s="20">
        <v>35</v>
      </c>
    </row>
    <row r="42" spans="1:9" x14ac:dyDescent="0.2">
      <c r="A42" s="29" t="s">
        <v>63</v>
      </c>
      <c r="B42" s="23">
        <f t="shared" si="1"/>
        <v>450</v>
      </c>
      <c r="C42" s="25">
        <v>450</v>
      </c>
      <c r="D42" s="25"/>
      <c r="E42" s="25"/>
      <c r="F42" s="25"/>
      <c r="G42" s="25"/>
      <c r="H42" s="26"/>
      <c r="I42" s="20">
        <v>36</v>
      </c>
    </row>
    <row r="43" spans="1:9" x14ac:dyDescent="0.2">
      <c r="A43" s="29" t="s">
        <v>64</v>
      </c>
      <c r="B43" s="23">
        <f t="shared" si="1"/>
        <v>420</v>
      </c>
      <c r="C43" s="25">
        <v>420</v>
      </c>
      <c r="D43" s="25"/>
      <c r="E43" s="25"/>
      <c r="F43" s="25"/>
      <c r="G43" s="25"/>
      <c r="H43" s="26"/>
      <c r="I43" s="20">
        <v>37</v>
      </c>
    </row>
    <row r="44" spans="1:9" x14ac:dyDescent="0.2">
      <c r="A44" s="29" t="s">
        <v>24</v>
      </c>
      <c r="B44" s="23">
        <f t="shared" si="1"/>
        <v>450</v>
      </c>
      <c r="C44" s="25">
        <v>450</v>
      </c>
      <c r="D44" s="25"/>
      <c r="E44" s="25"/>
      <c r="F44" s="25"/>
      <c r="G44" s="25"/>
      <c r="H44" s="26"/>
      <c r="I44" s="20">
        <v>38</v>
      </c>
    </row>
    <row r="45" spans="1:9" x14ac:dyDescent="0.2">
      <c r="A45" s="29" t="s">
        <v>65</v>
      </c>
      <c r="B45" s="23">
        <f t="shared" si="1"/>
        <v>450</v>
      </c>
      <c r="C45" s="25">
        <v>450</v>
      </c>
      <c r="D45" s="25"/>
      <c r="E45" s="25"/>
      <c r="F45" s="25"/>
      <c r="G45" s="25"/>
      <c r="H45" s="26"/>
      <c r="I45" s="20">
        <v>39</v>
      </c>
    </row>
    <row r="46" spans="1:9" x14ac:dyDescent="0.2">
      <c r="A46" s="29" t="s">
        <v>25</v>
      </c>
      <c r="B46" s="23">
        <f t="shared" si="1"/>
        <v>630</v>
      </c>
      <c r="C46" s="25">
        <v>630</v>
      </c>
      <c r="D46" s="25"/>
      <c r="E46" s="25"/>
      <c r="F46" s="25"/>
      <c r="G46" s="25"/>
      <c r="H46" s="26"/>
      <c r="I46" s="20">
        <v>40</v>
      </c>
    </row>
    <row r="47" spans="1:9" x14ac:dyDescent="0.2">
      <c r="A47" s="29" t="s">
        <v>66</v>
      </c>
      <c r="B47" s="23">
        <f t="shared" si="1"/>
        <v>480</v>
      </c>
      <c r="C47" s="25">
        <v>480</v>
      </c>
      <c r="D47" s="25"/>
      <c r="E47" s="25"/>
      <c r="F47" s="25"/>
      <c r="G47" s="25"/>
      <c r="H47" s="26"/>
      <c r="I47" s="20">
        <v>41</v>
      </c>
    </row>
    <row r="48" spans="1:9" x14ac:dyDescent="0.2">
      <c r="A48" s="29" t="s">
        <v>67</v>
      </c>
      <c r="B48" s="23">
        <f t="shared" si="1"/>
        <v>450</v>
      </c>
      <c r="C48" s="25">
        <v>450</v>
      </c>
      <c r="D48" s="25"/>
      <c r="E48" s="25"/>
      <c r="F48" s="25"/>
      <c r="G48" s="25"/>
      <c r="H48" s="26"/>
      <c r="I48" s="20">
        <v>42</v>
      </c>
    </row>
    <row r="49" spans="1:9" x14ac:dyDescent="0.2">
      <c r="A49" s="55" t="s">
        <v>68</v>
      </c>
      <c r="B49" s="23">
        <f t="shared" si="1"/>
        <v>480</v>
      </c>
      <c r="C49" s="25">
        <v>480</v>
      </c>
      <c r="D49" s="25"/>
      <c r="E49" s="25"/>
      <c r="F49" s="25"/>
      <c r="G49" s="25"/>
      <c r="H49" s="26"/>
      <c r="I49" s="20">
        <v>43</v>
      </c>
    </row>
    <row r="50" spans="1:9" x14ac:dyDescent="0.2">
      <c r="A50" s="55" t="s">
        <v>69</v>
      </c>
      <c r="B50" s="23">
        <f t="shared" si="1"/>
        <v>420</v>
      </c>
      <c r="C50" s="25">
        <v>420</v>
      </c>
      <c r="D50" s="25"/>
      <c r="E50" s="25"/>
      <c r="F50" s="25"/>
      <c r="G50" s="25"/>
      <c r="H50" s="26"/>
      <c r="I50" s="20">
        <v>44</v>
      </c>
    </row>
    <row r="51" spans="1:9" x14ac:dyDescent="0.2">
      <c r="A51" s="29" t="s">
        <v>70</v>
      </c>
      <c r="B51" s="23">
        <f t="shared" si="1"/>
        <v>450</v>
      </c>
      <c r="C51" s="25">
        <v>450</v>
      </c>
      <c r="D51" s="25"/>
      <c r="E51" s="25"/>
      <c r="F51" s="25"/>
      <c r="G51" s="25"/>
      <c r="H51" s="26"/>
      <c r="I51" s="20">
        <v>45</v>
      </c>
    </row>
    <row r="52" spans="1:9" x14ac:dyDescent="0.2">
      <c r="A52" s="29" t="s">
        <v>71</v>
      </c>
      <c r="B52" s="23">
        <f t="shared" si="1"/>
        <v>750</v>
      </c>
      <c r="C52" s="25">
        <v>750</v>
      </c>
      <c r="D52" s="25"/>
      <c r="E52" s="25"/>
      <c r="F52" s="25"/>
      <c r="G52" s="25"/>
      <c r="H52" s="26"/>
      <c r="I52" s="20">
        <v>46</v>
      </c>
    </row>
    <row r="53" spans="1:9" x14ac:dyDescent="0.2">
      <c r="A53" s="29" t="s">
        <v>26</v>
      </c>
      <c r="B53" s="23">
        <f t="shared" si="1"/>
        <v>450</v>
      </c>
      <c r="C53" s="25">
        <v>450</v>
      </c>
      <c r="D53" s="25"/>
      <c r="E53" s="25"/>
      <c r="F53" s="25"/>
      <c r="G53" s="25"/>
      <c r="H53" s="26"/>
      <c r="I53" s="20">
        <v>47</v>
      </c>
    </row>
    <row r="54" spans="1:9" x14ac:dyDescent="0.2">
      <c r="A54" s="29" t="s">
        <v>27</v>
      </c>
      <c r="B54" s="23">
        <f t="shared" si="1"/>
        <v>450</v>
      </c>
      <c r="C54" s="25">
        <v>450</v>
      </c>
      <c r="D54" s="25"/>
      <c r="E54" s="25"/>
      <c r="F54" s="25"/>
      <c r="G54" s="25"/>
      <c r="H54" s="26"/>
      <c r="I54" s="20">
        <v>48</v>
      </c>
    </row>
    <row r="55" spans="1:9" x14ac:dyDescent="0.2">
      <c r="A55" s="29" t="s">
        <v>28</v>
      </c>
      <c r="B55" s="23">
        <f t="shared" si="1"/>
        <v>450</v>
      </c>
      <c r="C55" s="25">
        <v>450</v>
      </c>
      <c r="D55" s="25"/>
      <c r="E55" s="25"/>
      <c r="F55" s="25"/>
      <c r="G55" s="25"/>
      <c r="H55" s="26"/>
      <c r="I55" s="20">
        <v>49</v>
      </c>
    </row>
    <row r="56" spans="1:9" x14ac:dyDescent="0.2">
      <c r="A56" s="55" t="s">
        <v>72</v>
      </c>
      <c r="B56" s="23">
        <f t="shared" si="1"/>
        <v>450</v>
      </c>
      <c r="C56" s="25">
        <v>450</v>
      </c>
      <c r="D56" s="25"/>
      <c r="E56" s="25"/>
      <c r="F56" s="25"/>
      <c r="G56" s="25"/>
      <c r="H56" s="26"/>
      <c r="I56" s="20">
        <v>50</v>
      </c>
    </row>
    <row r="57" spans="1:9" x14ac:dyDescent="0.2">
      <c r="A57" s="29" t="s">
        <v>73</v>
      </c>
      <c r="B57" s="23">
        <f t="shared" si="1"/>
        <v>450</v>
      </c>
      <c r="C57" s="25">
        <v>450</v>
      </c>
      <c r="D57" s="25"/>
      <c r="E57" s="25"/>
      <c r="F57" s="25"/>
      <c r="G57" s="25"/>
      <c r="H57" s="26"/>
      <c r="I57" s="20">
        <v>51</v>
      </c>
    </row>
    <row r="58" spans="1:9" x14ac:dyDescent="0.2">
      <c r="A58" s="29" t="s">
        <v>29</v>
      </c>
      <c r="B58" s="23">
        <f t="shared" si="1"/>
        <v>480</v>
      </c>
      <c r="C58" s="25">
        <v>480</v>
      </c>
      <c r="D58" s="25"/>
      <c r="E58" s="25"/>
      <c r="F58" s="25"/>
      <c r="G58" s="25"/>
      <c r="H58" s="26"/>
      <c r="I58" s="20">
        <v>52</v>
      </c>
    </row>
    <row r="59" spans="1:9" x14ac:dyDescent="0.2">
      <c r="A59" s="29" t="s">
        <v>74</v>
      </c>
      <c r="B59" s="23">
        <f t="shared" si="1"/>
        <v>450</v>
      </c>
      <c r="C59" s="25">
        <v>450</v>
      </c>
      <c r="D59" s="25"/>
      <c r="E59" s="25"/>
      <c r="F59" s="25"/>
      <c r="G59" s="25"/>
      <c r="H59" s="26"/>
      <c r="I59" s="20">
        <v>53</v>
      </c>
    </row>
    <row r="60" spans="1:9" x14ac:dyDescent="0.2">
      <c r="A60" s="29" t="s">
        <v>30</v>
      </c>
      <c r="B60" s="23">
        <f t="shared" si="1"/>
        <v>420</v>
      </c>
      <c r="C60" s="25">
        <v>420</v>
      </c>
      <c r="D60" s="25"/>
      <c r="E60" s="25"/>
      <c r="F60" s="25"/>
      <c r="G60" s="25"/>
      <c r="H60" s="26"/>
      <c r="I60" s="20">
        <v>54</v>
      </c>
    </row>
    <row r="61" spans="1:9" x14ac:dyDescent="0.2">
      <c r="A61" s="29" t="s">
        <v>31</v>
      </c>
      <c r="B61" s="23">
        <f t="shared" si="1"/>
        <v>480</v>
      </c>
      <c r="C61" s="25">
        <v>480</v>
      </c>
      <c r="D61" s="25"/>
      <c r="E61" s="25"/>
      <c r="F61" s="25"/>
      <c r="G61" s="25"/>
      <c r="H61" s="26"/>
      <c r="I61" s="20">
        <v>55</v>
      </c>
    </row>
    <row r="62" spans="1:9" x14ac:dyDescent="0.2">
      <c r="A62" s="29" t="s">
        <v>32</v>
      </c>
      <c r="B62" s="23">
        <f t="shared" si="1"/>
        <v>450</v>
      </c>
      <c r="C62" s="25">
        <v>450</v>
      </c>
      <c r="D62" s="25"/>
      <c r="E62" s="25"/>
      <c r="F62" s="25"/>
      <c r="G62" s="25"/>
      <c r="H62" s="26"/>
      <c r="I62" s="20">
        <v>56</v>
      </c>
    </row>
    <row r="63" spans="1:9" x14ac:dyDescent="0.2">
      <c r="A63" s="29" t="s">
        <v>33</v>
      </c>
      <c r="B63" s="23">
        <f t="shared" si="1"/>
        <v>450</v>
      </c>
      <c r="C63" s="25">
        <v>450</v>
      </c>
      <c r="D63" s="25"/>
      <c r="E63" s="25"/>
      <c r="F63" s="25"/>
      <c r="G63" s="25"/>
      <c r="H63" s="26"/>
      <c r="I63" s="20">
        <v>57</v>
      </c>
    </row>
    <row r="64" spans="1:9" x14ac:dyDescent="0.2">
      <c r="A64" s="29" t="s">
        <v>75</v>
      </c>
      <c r="B64" s="23">
        <f t="shared" si="1"/>
        <v>500</v>
      </c>
      <c r="C64" s="25">
        <v>500</v>
      </c>
      <c r="D64" s="25"/>
      <c r="E64" s="25"/>
      <c r="F64" s="25"/>
      <c r="G64" s="25"/>
      <c r="H64" s="26"/>
      <c r="I64" s="20">
        <v>58</v>
      </c>
    </row>
    <row r="65" spans="1:9" x14ac:dyDescent="0.2">
      <c r="A65" s="29" t="s">
        <v>34</v>
      </c>
      <c r="B65" s="23">
        <f t="shared" si="1"/>
        <v>480</v>
      </c>
      <c r="C65" s="57">
        <v>480</v>
      </c>
      <c r="D65" s="25"/>
      <c r="E65" s="25"/>
      <c r="F65" s="25"/>
      <c r="G65" s="25"/>
      <c r="H65" s="26"/>
      <c r="I65" s="20">
        <v>59</v>
      </c>
    </row>
    <row r="66" spans="1:9" x14ac:dyDescent="0.2">
      <c r="A66" s="29" t="s">
        <v>41</v>
      </c>
      <c r="B66" s="23">
        <f>SUM(B7:B65)</f>
        <v>27676</v>
      </c>
      <c r="C66" s="23">
        <f t="shared" ref="C66:H66" si="2">SUM(C7:C65)</f>
        <v>27676</v>
      </c>
      <c r="D66" s="23">
        <f t="shared" si="2"/>
        <v>0</v>
      </c>
      <c r="E66" s="23">
        <f t="shared" si="2"/>
        <v>0</v>
      </c>
      <c r="F66" s="23">
        <f t="shared" si="2"/>
        <v>0</v>
      </c>
      <c r="G66" s="23">
        <f t="shared" si="2"/>
        <v>0</v>
      </c>
      <c r="H66" s="26">
        <f t="shared" si="2"/>
        <v>0</v>
      </c>
    </row>
    <row r="67" spans="1:9" x14ac:dyDescent="0.2">
      <c r="A67" s="29"/>
      <c r="B67" s="23"/>
      <c r="C67" s="25"/>
      <c r="D67" s="25"/>
      <c r="E67" s="25"/>
      <c r="F67" s="25"/>
      <c r="G67" s="25"/>
      <c r="H67" s="26"/>
    </row>
    <row r="68" spans="1:9" x14ac:dyDescent="0.2">
      <c r="A68" s="29" t="s">
        <v>0</v>
      </c>
      <c r="B68" s="23">
        <f t="shared" ref="B68:B69" si="3">SUM(C68,D68,E68,F68,G68,H68)</f>
        <v>5000</v>
      </c>
      <c r="C68" s="25">
        <v>5000</v>
      </c>
      <c r="D68" s="25"/>
      <c r="E68" s="25"/>
      <c r="F68" s="25"/>
      <c r="G68" s="25"/>
      <c r="H68" s="26"/>
    </row>
    <row r="69" spans="1:9" x14ac:dyDescent="0.2">
      <c r="A69" s="29" t="s">
        <v>1</v>
      </c>
      <c r="B69" s="23">
        <f t="shared" si="3"/>
        <v>1500</v>
      </c>
      <c r="C69" s="25">
        <v>1500</v>
      </c>
      <c r="D69" s="25"/>
      <c r="E69" s="25"/>
      <c r="F69" s="25"/>
      <c r="G69" s="25"/>
      <c r="H69" s="26"/>
    </row>
    <row r="70" spans="1:9" x14ac:dyDescent="0.2">
      <c r="A70" s="29" t="s">
        <v>42</v>
      </c>
      <c r="B70" s="23">
        <f>SUM(B68:B69)</f>
        <v>6500</v>
      </c>
      <c r="C70" s="25">
        <f t="shared" ref="C70:H70" si="4">SUM(C68:C69)</f>
        <v>6500</v>
      </c>
      <c r="D70" s="25">
        <f t="shared" si="4"/>
        <v>0</v>
      </c>
      <c r="E70" s="25">
        <f t="shared" si="4"/>
        <v>0</v>
      </c>
      <c r="F70" s="25">
        <f t="shared" si="4"/>
        <v>0</v>
      </c>
      <c r="G70" s="25">
        <f t="shared" si="4"/>
        <v>0</v>
      </c>
      <c r="H70" s="26">
        <f t="shared" si="4"/>
        <v>0</v>
      </c>
    </row>
    <row r="71" spans="1:9" x14ac:dyDescent="0.2">
      <c r="A71" s="29"/>
      <c r="B71" s="23"/>
      <c r="C71" s="25"/>
      <c r="D71" s="25"/>
      <c r="E71" s="25"/>
      <c r="F71" s="25"/>
      <c r="G71" s="25"/>
      <c r="H71" s="26"/>
    </row>
    <row r="72" spans="1:9" x14ac:dyDescent="0.2">
      <c r="A72" s="29" t="s">
        <v>2</v>
      </c>
      <c r="B72" s="23">
        <f t="shared" ref="B72:B75" si="5">SUM(C72,D72,E72,F72,G72,H72)</f>
        <v>1000</v>
      </c>
      <c r="C72" s="25">
        <v>1000</v>
      </c>
      <c r="D72" s="25"/>
      <c r="E72" s="25"/>
      <c r="F72" s="25"/>
      <c r="G72" s="25"/>
      <c r="H72" s="26"/>
    </row>
    <row r="73" spans="1:9" x14ac:dyDescent="0.2">
      <c r="A73" s="29" t="s">
        <v>3</v>
      </c>
      <c r="B73" s="23">
        <f t="shared" si="5"/>
        <v>1000</v>
      </c>
      <c r="C73" s="25">
        <v>1000</v>
      </c>
      <c r="D73" s="25"/>
      <c r="E73" s="25"/>
      <c r="F73" s="25"/>
      <c r="G73" s="25"/>
      <c r="H73" s="26"/>
    </row>
    <row r="74" spans="1:9" x14ac:dyDescent="0.2">
      <c r="A74" s="29" t="s">
        <v>77</v>
      </c>
      <c r="B74" s="23">
        <f t="shared" si="5"/>
        <v>1000</v>
      </c>
      <c r="C74" s="25">
        <v>1000</v>
      </c>
      <c r="D74" s="25"/>
      <c r="E74" s="25"/>
      <c r="F74" s="25"/>
      <c r="G74" s="25"/>
      <c r="H74" s="26"/>
    </row>
    <row r="75" spans="1:9" x14ac:dyDescent="0.2">
      <c r="A75" s="29" t="s">
        <v>76</v>
      </c>
      <c r="B75" s="23">
        <f t="shared" si="5"/>
        <v>1000</v>
      </c>
      <c r="C75" s="25">
        <v>1000</v>
      </c>
      <c r="D75" s="25"/>
      <c r="E75" s="25"/>
      <c r="F75" s="25"/>
      <c r="G75" s="25"/>
      <c r="H75" s="26"/>
    </row>
    <row r="76" spans="1:9" x14ac:dyDescent="0.2">
      <c r="A76" s="31" t="s">
        <v>43</v>
      </c>
      <c r="B76" s="32">
        <f>SUM(B72:B75)</f>
        <v>4000</v>
      </c>
      <c r="C76" s="33">
        <f t="shared" ref="C76:H76" si="6">SUM(C72:C75)</f>
        <v>4000</v>
      </c>
      <c r="D76" s="33">
        <f t="shared" si="6"/>
        <v>0</v>
      </c>
      <c r="E76" s="33">
        <f t="shared" si="6"/>
        <v>0</v>
      </c>
      <c r="F76" s="33">
        <f t="shared" si="6"/>
        <v>0</v>
      </c>
      <c r="G76" s="33">
        <f t="shared" si="6"/>
        <v>0</v>
      </c>
      <c r="H76" s="34">
        <f t="shared" si="6"/>
        <v>0</v>
      </c>
    </row>
  </sheetData>
  <mergeCells count="3">
    <mergeCell ref="A1:A2"/>
    <mergeCell ref="B1:B2"/>
    <mergeCell ref="C1:H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Anexa 1 (2)</vt:lpstr>
      <vt:lpstr>Sheet2</vt:lpstr>
      <vt:lpstr>'Anexa 1 (2)'!Print_Area</vt:lpstr>
      <vt:lpstr>'Anexa 1 (2)'!Print_Titles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GABRIELA-ELENA POPESCU</dc:creator>
  <cp:lastModifiedBy>Sorana Czumbil</cp:lastModifiedBy>
  <cp:lastPrinted>2024-12-06T06:32:08Z</cp:lastPrinted>
  <dcterms:created xsi:type="dcterms:W3CDTF">2019-02-15T10:30:00Z</dcterms:created>
  <dcterms:modified xsi:type="dcterms:W3CDTF">2024-12-06T06:33:16Z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1033-10.2.0.7478</vt:lpwstr>
  </property>
</Properties>
</file>